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3040" windowHeight="8370" tabRatio="740" firstSheet="1" activeTab="3"/>
  </bookViews>
  <sheets>
    <sheet name="事業リスト" sheetId="48" state="hidden" r:id="rId1"/>
    <sheet name="第5号様式" sheetId="47" r:id="rId2"/>
    <sheet name="別紙１" sheetId="46" r:id="rId3"/>
    <sheet name="別紙18 (1)" sheetId="127" r:id="rId4"/>
    <sheet name="別紙18（2）" sheetId="128" r:id="rId5"/>
    <sheet name="別紙18基準額算出調書 " sheetId="129" r:id="rId6"/>
    <sheet name="別紙2（1）" sheetId="49" state="hidden" r:id="rId7"/>
    <sheet name="別紙2（2）" sheetId="50" state="hidden" r:id="rId8"/>
    <sheet name="別紙３（１）" sheetId="94" state="hidden" r:id="rId9"/>
    <sheet name="別紙３（２）" sheetId="53" state="hidden" r:id="rId10"/>
    <sheet name="別紙4（1）新" sheetId="106" state="hidden" r:id="rId11"/>
    <sheet name="別紙 4(2)新" sheetId="107" state="hidden" r:id="rId12"/>
    <sheet name="別紙 5（1)" sheetId="54" state="hidden" r:id="rId13"/>
    <sheet name="別紙 5（2）" sheetId="55" state="hidden" r:id="rId14"/>
    <sheet name="別紙 ６(1)" sheetId="70" state="hidden" r:id="rId15"/>
    <sheet name="別紙 6(2)" sheetId="71" state="hidden" r:id="rId16"/>
    <sheet name="別紙1－1" sheetId="95" state="hidden" r:id="rId17"/>
    <sheet name="別紙7－①（1）" sheetId="56" state="hidden" r:id="rId18"/>
    <sheet name="別紙7－①（2）" sheetId="57" state="hidden" r:id="rId19"/>
    <sheet name="別紙7－②（1）" sheetId="58" state="hidden" r:id="rId20"/>
    <sheet name="別紙７－②（2）" sheetId="59" state="hidden" r:id="rId21"/>
    <sheet name="別紙７－②（3）" sheetId="60" state="hidden" r:id="rId22"/>
    <sheet name="別紙７－③（2）" sheetId="62" state="hidden" r:id="rId23"/>
    <sheet name="別紙７－③（1）" sheetId="61" state="hidden" r:id="rId24"/>
    <sheet name="別紙７－④（1）" sheetId="63" state="hidden" r:id="rId25"/>
    <sheet name="別紙７－④（2）" sheetId="64" state="hidden" r:id="rId26"/>
    <sheet name="別紙７－⑤（1）" sheetId="65" state="hidden" r:id="rId27"/>
    <sheet name="別紙7－⑤（2）" sheetId="66" state="hidden" r:id="rId28"/>
    <sheet name="別紙７－⑥（1）" sheetId="67" state="hidden" r:id="rId29"/>
    <sheet name="別紙７－⑥（2）" sheetId="68" state="hidden" r:id="rId30"/>
    <sheet name="委託理由書" sheetId="69" state="hidden" r:id="rId31"/>
    <sheet name="別紙 ８（1）" sheetId="72" state="hidden" r:id="rId32"/>
    <sheet name="別紙 8（2）" sheetId="73" state="hidden" r:id="rId33"/>
    <sheet name="委託理由書 (2)" sheetId="96" state="hidden" r:id="rId34"/>
    <sheet name="別紙１－２" sheetId="100" state="hidden" r:id="rId35"/>
    <sheet name="別紙 9（1）" sheetId="81" state="hidden" r:id="rId36"/>
    <sheet name="別紙 9（2）" sheetId="83" state="hidden" r:id="rId37"/>
    <sheet name="別紙9（3）" sheetId="82" state="hidden" r:id="rId38"/>
    <sheet name="委託理由書 (3)" sheetId="97" state="hidden" r:id="rId39"/>
    <sheet name="別紙 10（1）" sheetId="84" state="hidden" r:id="rId40"/>
    <sheet name="別紙 10（2）" sheetId="85" state="hidden" r:id="rId41"/>
    <sheet name="委託理由書 (6)" sheetId="101" state="hidden" r:id="rId42"/>
    <sheet name="別紙 11（1）" sheetId="86" state="hidden" r:id="rId43"/>
    <sheet name="別紙 11 (2)" sheetId="87" state="hidden" r:id="rId44"/>
    <sheet name="委託理由書 (4)" sheetId="98" state="hidden" r:id="rId45"/>
    <sheet name="別紙 12（1）" sheetId="88" state="hidden" r:id="rId46"/>
    <sheet name="別紙 12(2)" sheetId="89" state="hidden" r:id="rId47"/>
    <sheet name="委託理由書 (5)" sheetId="99" state="hidden" r:id="rId48"/>
    <sheet name="別紙 13（1）" sheetId="90" state="hidden" r:id="rId49"/>
    <sheet name="別紙 13 (2)" sheetId="91" state="hidden" r:id="rId50"/>
    <sheet name="別紙 14（1）" sheetId="92" state="hidden" r:id="rId51"/>
    <sheet name="別紙 14 (2)" sheetId="93" state="hidden" r:id="rId52"/>
    <sheet name="別紙15　(1)" sheetId="102" state="hidden" r:id="rId53"/>
    <sheet name="別紙 15(2)" sheetId="103" state="hidden" r:id="rId54"/>
    <sheet name="別紙１－3" sheetId="114" state="hidden" r:id="rId55"/>
    <sheet name="基準額算出調書 (タスク)" sheetId="115" state="hidden" r:id="rId56"/>
    <sheet name="別紙16－①(1)" sheetId="116" state="hidden" r:id="rId57"/>
    <sheet name="別紙16－①(2)" sheetId="117" state="hidden" r:id="rId58"/>
    <sheet name="委託理由書 (7)" sheetId="121" state="hidden" r:id="rId59"/>
    <sheet name="別紙16－①(3)" sheetId="118" state="hidden" r:id="rId60"/>
    <sheet name="別紙16－②(1)" sheetId="119" state="hidden" r:id="rId61"/>
    <sheet name="別紙16－②(2)" sheetId="120" state="hidden" r:id="rId62"/>
    <sheet name="別紙17（1）" sheetId="113" state="hidden" r:id="rId63"/>
    <sheet name="別紙17 (２)" sheetId="112" state="hidden" r:id="rId64"/>
    <sheet name="別紙 17 (3)" sheetId="110" state="hidden" r:id="rId65"/>
  </sheets>
  <externalReferences>
    <externalReference r:id="rId66"/>
    <externalReference r:id="rId67"/>
    <externalReference r:id="rId68"/>
  </externalReferences>
  <definedNames>
    <definedName name="_Key1" localSheetId="58" hidden="1">#REF!</definedName>
    <definedName name="_Key1" localSheetId="55" hidden="1">#REF!</definedName>
    <definedName name="_Key1" localSheetId="64" hidden="1">#REF!</definedName>
    <definedName name="_Key1" localSheetId="11" hidden="1">#REF!</definedName>
    <definedName name="_Key1" localSheetId="56" hidden="1">#REF!</definedName>
    <definedName name="_Key1" localSheetId="57" hidden="1">#REF!</definedName>
    <definedName name="_Key1" localSheetId="59" hidden="1">#REF!</definedName>
    <definedName name="_Key1" localSheetId="63" hidden="1">#REF!</definedName>
    <definedName name="_Key1" localSheetId="3" hidden="1">#REF!</definedName>
    <definedName name="_Key1" localSheetId="4" hidden="1">#REF!</definedName>
    <definedName name="_Key1" localSheetId="5" hidden="1">#REF!</definedName>
    <definedName name="_Key1" localSheetId="10" hidden="1">#REF!</definedName>
    <definedName name="_Key1" hidden="1">#REF!</definedName>
    <definedName name="_Key2" localSheetId="58" hidden="1">#REF!</definedName>
    <definedName name="_Key2" localSheetId="55" hidden="1">#REF!</definedName>
    <definedName name="_Key2" localSheetId="64" hidden="1">#REF!</definedName>
    <definedName name="_Key2" localSheetId="11" hidden="1">#REF!</definedName>
    <definedName name="_Key2" localSheetId="56" hidden="1">#REF!</definedName>
    <definedName name="_Key2" localSheetId="57" hidden="1">#REF!</definedName>
    <definedName name="_Key2" localSheetId="59" hidden="1">#REF!</definedName>
    <definedName name="_Key2" localSheetId="63" hidden="1">#REF!</definedName>
    <definedName name="_Key2" localSheetId="3" hidden="1">#REF!</definedName>
    <definedName name="_Key2" localSheetId="4" hidden="1">#REF!</definedName>
    <definedName name="_Key2" localSheetId="5" hidden="1">#REF!</definedName>
    <definedName name="_Key2" localSheetId="10" hidden="1">#REF!</definedName>
    <definedName name="_Key2" hidden="1">#REF!</definedName>
    <definedName name="_Order1" hidden="1">255</definedName>
    <definedName name="_Order2" hidden="1">255</definedName>
    <definedName name="_Sort" localSheetId="58" hidden="1">#REF!</definedName>
    <definedName name="_Sort" localSheetId="55" hidden="1">#REF!</definedName>
    <definedName name="_Sort" localSheetId="64" hidden="1">#REF!</definedName>
    <definedName name="_Sort" localSheetId="11" hidden="1">#REF!</definedName>
    <definedName name="_Sort" localSheetId="56" hidden="1">#REF!</definedName>
    <definedName name="_Sort" localSheetId="57" hidden="1">#REF!</definedName>
    <definedName name="_Sort" localSheetId="59" hidden="1">#REF!</definedName>
    <definedName name="_Sort" localSheetId="63" hidden="1">#REF!</definedName>
    <definedName name="_Sort" localSheetId="3" hidden="1">#REF!</definedName>
    <definedName name="_Sort" localSheetId="4" hidden="1">#REF!</definedName>
    <definedName name="_Sort" localSheetId="5" hidden="1">#REF!</definedName>
    <definedName name="_Sort" localSheetId="10" hidden="1">#REF!</definedName>
    <definedName name="_Sort" hidden="1">#REF!</definedName>
    <definedName name="aaaaaaaaaaaaaaaaaa" localSheetId="58" hidden="1">#REF!</definedName>
    <definedName name="aaaaaaaaaaaaaaaaaa" localSheetId="55" hidden="1">#REF!</definedName>
    <definedName name="aaaaaaaaaaaaaaaaaa" localSheetId="64" hidden="1">#REF!</definedName>
    <definedName name="aaaaaaaaaaaaaaaaaa" localSheetId="11" hidden="1">#REF!</definedName>
    <definedName name="aaaaaaaaaaaaaaaaaa" localSheetId="56" hidden="1">#REF!</definedName>
    <definedName name="aaaaaaaaaaaaaaaaaa" localSheetId="57" hidden="1">#REF!</definedName>
    <definedName name="aaaaaaaaaaaaaaaaaa" localSheetId="59" hidden="1">#REF!</definedName>
    <definedName name="aaaaaaaaaaaaaaaaaa" localSheetId="63" hidden="1">#REF!</definedName>
    <definedName name="aaaaaaaaaaaaaaaaaa" localSheetId="3" hidden="1">#REF!</definedName>
    <definedName name="aaaaaaaaaaaaaaaaaa" localSheetId="4" hidden="1">#REF!</definedName>
    <definedName name="aaaaaaaaaaaaaaaaaa" localSheetId="5" hidden="1">#REF!</definedName>
    <definedName name="aaaaaaaaaaaaaaaaaa" localSheetId="10" hidden="1">#REF!</definedName>
    <definedName name="aaaaaaaaaaaaaaaaaa" hidden="1">#REF!</definedName>
    <definedName name="E" localSheetId="58" hidden="1">#REF!</definedName>
    <definedName name="E" localSheetId="55" hidden="1">#REF!</definedName>
    <definedName name="E" localSheetId="64" hidden="1">#REF!</definedName>
    <definedName name="E" localSheetId="11" hidden="1">#REF!</definedName>
    <definedName name="E" localSheetId="56" hidden="1">#REF!</definedName>
    <definedName name="E" localSheetId="57" hidden="1">#REF!</definedName>
    <definedName name="E" localSheetId="59" hidden="1">#REF!</definedName>
    <definedName name="E" localSheetId="63" hidden="1">#REF!</definedName>
    <definedName name="E" localSheetId="3" hidden="1">#REF!</definedName>
    <definedName name="E" localSheetId="4" hidden="1">#REF!</definedName>
    <definedName name="E" localSheetId="5" hidden="1">#REF!</definedName>
    <definedName name="E" localSheetId="10" hidden="1">#REF!</definedName>
    <definedName name="E" hidden="1">#REF!</definedName>
    <definedName name="KEYY" localSheetId="58" hidden="1">#REF!</definedName>
    <definedName name="KEYY" hidden="1">#REF!</definedName>
    <definedName name="ko" localSheetId="58" hidden="1">#REF!</definedName>
    <definedName name="ko" hidden="1">#REF!</definedName>
    <definedName name="ｌ" localSheetId="58" hidden="1">#REF!</definedName>
    <definedName name="ｌ" localSheetId="55" hidden="1">#REF!</definedName>
    <definedName name="ｌ" localSheetId="64" hidden="1">#REF!</definedName>
    <definedName name="ｌ" localSheetId="11" hidden="1">#REF!</definedName>
    <definedName name="ｌ" localSheetId="56" hidden="1">#REF!</definedName>
    <definedName name="ｌ" localSheetId="57" hidden="1">#REF!</definedName>
    <definedName name="ｌ" localSheetId="59" hidden="1">#REF!</definedName>
    <definedName name="ｌ" localSheetId="63" hidden="1">#REF!</definedName>
    <definedName name="ｌ" localSheetId="3" hidden="1">#REF!</definedName>
    <definedName name="ｌ" localSheetId="4" hidden="1">#REF!</definedName>
    <definedName name="ｌ" localSheetId="5" hidden="1">#REF!</definedName>
    <definedName name="ｌ" localSheetId="10" hidden="1">#REF!</definedName>
    <definedName name="ｌ" hidden="1">#REF!</definedName>
    <definedName name="o" localSheetId="58" hidden="1">#REF!</definedName>
    <definedName name="o" hidden="1">#REF!</definedName>
    <definedName name="_xlnm.Print_Area" localSheetId="0">事業リスト!$A$1:$H$28</definedName>
    <definedName name="_xlnm.Print_Area" localSheetId="1">第5号様式!$A$1:$I$31</definedName>
    <definedName name="_xlnm.Print_Area" localSheetId="64">'別紙 17 (3)'!$A$1:$E$44</definedName>
    <definedName name="_xlnm.Print_Area" localSheetId="13">'別紙 5（2）'!$A$1:$C$33</definedName>
    <definedName name="_xlnm.Print_Area" localSheetId="15">'別紙 6(2)'!$A$1:$C$33</definedName>
    <definedName name="_xlnm.Print_Area" localSheetId="2">別紙１!$A$1:$P$26</definedName>
    <definedName name="_xlnm.Print_Area" localSheetId="16">'別紙1－1'!$A$1:$O$17</definedName>
    <definedName name="_xlnm.Print_Area" localSheetId="54">'別紙１－3'!$A$1:$O$27</definedName>
    <definedName name="_xlnm.Print_Area" localSheetId="52">'別紙15　(1)'!$A$1:$A$52</definedName>
    <definedName name="_xlnm.Print_Area" localSheetId="56">'別紙16－①(1)'!$A$1:$A$52</definedName>
    <definedName name="_xlnm.Print_Area" localSheetId="57">'別紙16－①(2)'!$A$1:$C$35</definedName>
    <definedName name="_xlnm.Print_Area" localSheetId="60">'別紙16－②(1)'!$A$1:$A$52</definedName>
    <definedName name="_xlnm.Print_Area" localSheetId="63">'別紙17 (２)'!$A$1:$C$39</definedName>
    <definedName name="_xlnm.Print_Area" localSheetId="3">'別紙18 (1)'!$A$1:$I$66</definedName>
    <definedName name="_xlnm.Print_Area" localSheetId="6">'別紙2（1）'!$A$1:$N$76</definedName>
    <definedName name="_xlnm.Print_Area" localSheetId="7">'別紙2（2）'!$A$1:$C$46</definedName>
    <definedName name="_xlnm.Print_Area" localSheetId="9">'別紙３（２）'!$A$1:$C$29</definedName>
    <definedName name="_xlnm.Print_Area" localSheetId="17">'別紙7－①（1）'!$A$1:$I$46</definedName>
    <definedName name="_xlnm.Print_Area" localSheetId="20">'別紙７－②（2）'!$A$1:$B$16</definedName>
    <definedName name="_xlnm.Print_Area" localSheetId="21">'別紙７－②（3）'!$A$1:$C$41</definedName>
    <definedName name="_xlnm.Print_Area" localSheetId="23">'別紙７－③（1）'!$A$1:$J$47</definedName>
    <definedName name="_xlnm.Print_Area" localSheetId="22">'別紙７－③（2）'!$A$1:$C$28</definedName>
    <definedName name="_xlnm.Print_Area" localSheetId="24">'別紙７－④（1）'!$A$1:$I$47</definedName>
    <definedName name="_xlnm.Print_Area" localSheetId="28">'別紙７－⑥（1）'!$A$1:$F$42</definedName>
    <definedName name="_xlnm.Print_Area" localSheetId="29">'別紙７－⑥（2）'!$A$1:$C$28</definedName>
    <definedName name="あ" localSheetId="58" hidden="1">#REF!</definedName>
    <definedName name="あ" localSheetId="55" hidden="1">#REF!</definedName>
    <definedName name="あ" localSheetId="64" hidden="1">#REF!</definedName>
    <definedName name="あ" localSheetId="11" hidden="1">#REF!</definedName>
    <definedName name="あ" localSheetId="56" hidden="1">#REF!</definedName>
    <definedName name="あ" localSheetId="57" hidden="1">#REF!</definedName>
    <definedName name="あ" localSheetId="59" hidden="1">#REF!</definedName>
    <definedName name="あ" localSheetId="63" hidden="1">#REF!</definedName>
    <definedName name="あ" localSheetId="3" hidden="1">#REF!</definedName>
    <definedName name="あ" localSheetId="4" hidden="1">#REF!</definedName>
    <definedName name="あ" localSheetId="5" hidden="1">#REF!</definedName>
    <definedName name="あ" localSheetId="10" hidden="1">#REF!</definedName>
    <definedName name="あ" hidden="1">#REF!</definedName>
    <definedName name="い" localSheetId="58" hidden="1">#REF!</definedName>
    <definedName name="い" localSheetId="55" hidden="1">#REF!</definedName>
    <definedName name="い" localSheetId="64" hidden="1">#REF!</definedName>
    <definedName name="い" localSheetId="11" hidden="1">#REF!</definedName>
    <definedName name="い" localSheetId="56" hidden="1">#REF!</definedName>
    <definedName name="い" localSheetId="57" hidden="1">#REF!</definedName>
    <definedName name="い" localSheetId="59" hidden="1">#REF!</definedName>
    <definedName name="い" localSheetId="63" hidden="1">#REF!</definedName>
    <definedName name="い" localSheetId="3" hidden="1">#REF!</definedName>
    <definedName name="い" localSheetId="4" hidden="1">#REF!</definedName>
    <definedName name="い" localSheetId="5" hidden="1">#REF!</definedName>
    <definedName name="い" localSheetId="10" hidden="1">#REF!</definedName>
    <definedName name="い" hidden="1">#REF!</definedName>
    <definedName name="いお" localSheetId="58" hidden="1">#REF!</definedName>
    <definedName name="いお" hidden="1">#REF!</definedName>
    <definedName name="こ" localSheetId="58" hidden="1">#REF!</definedName>
    <definedName name="こ" localSheetId="55" hidden="1">#REF!</definedName>
    <definedName name="こ" localSheetId="64" hidden="1">#REF!</definedName>
    <definedName name="こ" localSheetId="11" hidden="1">#REF!</definedName>
    <definedName name="こ" localSheetId="56" hidden="1">#REF!</definedName>
    <definedName name="こ" localSheetId="57" hidden="1">#REF!</definedName>
    <definedName name="こ" localSheetId="59" hidden="1">#REF!</definedName>
    <definedName name="こ" localSheetId="63" hidden="1">#REF!</definedName>
    <definedName name="こ" localSheetId="3" hidden="1">#REF!</definedName>
    <definedName name="こ" localSheetId="4" hidden="1">#REF!</definedName>
    <definedName name="こ" localSheetId="5" hidden="1">#REF!</definedName>
    <definedName name="こ" localSheetId="10" hidden="1">#REF!</definedName>
    <definedName name="こ" hidden="1">#REF!</definedName>
    <definedName name="こ」" localSheetId="58" hidden="1">#REF!</definedName>
    <definedName name="こ」" localSheetId="55" hidden="1">#REF!</definedName>
    <definedName name="こ」" localSheetId="64" hidden="1">#REF!</definedName>
    <definedName name="こ」" localSheetId="11" hidden="1">#REF!</definedName>
    <definedName name="こ」" localSheetId="56" hidden="1">#REF!</definedName>
    <definedName name="こ」" localSheetId="57" hidden="1">#REF!</definedName>
    <definedName name="こ」" localSheetId="59" hidden="1">#REF!</definedName>
    <definedName name="こ」" localSheetId="63" hidden="1">#REF!</definedName>
    <definedName name="こ」" localSheetId="3" hidden="1">#REF!</definedName>
    <definedName name="こ」" localSheetId="4" hidden="1">#REF!</definedName>
    <definedName name="こ」" localSheetId="5" hidden="1">#REF!</definedName>
    <definedName name="こ」" localSheetId="10" hidden="1">#REF!</definedName>
    <definedName name="こ」" hidden="1">#REF!</definedName>
    <definedName name="事業分類">[1]事業分類・区分!$B$2:$H$2</definedName>
    <definedName name="別紙１７" localSheetId="58" hidden="1">#REF!</definedName>
    <definedName name="別紙１７" localSheetId="55" hidden="1">#REF!</definedName>
    <definedName name="別紙１７" localSheetId="64" hidden="1">#REF!</definedName>
    <definedName name="別紙１７" localSheetId="11" hidden="1">#REF!</definedName>
    <definedName name="別紙１７" localSheetId="56" hidden="1">#REF!</definedName>
    <definedName name="別紙１７" localSheetId="57" hidden="1">#REF!</definedName>
    <definedName name="別紙１７" localSheetId="59" hidden="1">#REF!</definedName>
    <definedName name="別紙１７" localSheetId="63" hidden="1">#REF!</definedName>
    <definedName name="別紙１７" localSheetId="3" hidden="1">#REF!</definedName>
    <definedName name="別紙１７" localSheetId="4" hidden="1">#REF!</definedName>
    <definedName name="別紙１７" localSheetId="5" hidden="1">#REF!</definedName>
    <definedName name="別紙１７" localSheetId="10" hidden="1">#REF!</definedName>
    <definedName name="別紙１７" hidden="1">#REF!</definedName>
    <definedName name="別紙３１" localSheetId="58" hidden="1">#REF!</definedName>
    <definedName name="別紙３１" localSheetId="55" hidden="1">#REF!</definedName>
    <definedName name="別紙３１" localSheetId="64" hidden="1">#REF!</definedName>
    <definedName name="別紙３１" localSheetId="11" hidden="1">#REF!</definedName>
    <definedName name="別紙３１" localSheetId="56" hidden="1">#REF!</definedName>
    <definedName name="別紙３１" localSheetId="57" hidden="1">#REF!</definedName>
    <definedName name="別紙３１" localSheetId="59" hidden="1">#REF!</definedName>
    <definedName name="別紙３１" localSheetId="63" hidden="1">#REF!</definedName>
    <definedName name="別紙３１" localSheetId="3" hidden="1">#REF!</definedName>
    <definedName name="別紙３１" localSheetId="4" hidden="1">#REF!</definedName>
    <definedName name="別紙３１" localSheetId="5" hidden="1">#REF!</definedName>
    <definedName name="別紙３１" localSheetId="10" hidden="1">#REF!</definedName>
    <definedName name="別紙３１" hidden="1">#REF!</definedName>
  </definedNames>
  <calcPr calcId="162913"/>
</workbook>
</file>

<file path=xl/calcChain.xml><?xml version="1.0" encoding="utf-8"?>
<calcChain xmlns="http://schemas.openxmlformats.org/spreadsheetml/2006/main">
  <c r="C15" i="128" l="1"/>
  <c r="F25" i="46" s="1"/>
  <c r="B15" i="128" l="1"/>
  <c r="G22" i="129" l="1"/>
  <c r="H21" i="129"/>
  <c r="H19" i="129"/>
  <c r="H17" i="129"/>
  <c r="G17" i="129"/>
  <c r="E17" i="129"/>
  <c r="H14" i="129"/>
  <c r="H11" i="129"/>
  <c r="E11" i="129"/>
  <c r="H7" i="129"/>
  <c r="H5" i="129" s="1"/>
  <c r="H4" i="129" s="1"/>
  <c r="D15" i="128" s="1"/>
  <c r="E7" i="129"/>
  <c r="D26" i="128"/>
  <c r="B19" i="128"/>
  <c r="B18" i="128"/>
  <c r="G23" i="127"/>
  <c r="D23" i="127"/>
  <c r="A17" i="127"/>
  <c r="N10" i="127"/>
  <c r="M10" i="127"/>
  <c r="L10" i="127"/>
  <c r="Q10" i="46" l="1"/>
  <c r="R10" i="46"/>
  <c r="Q11" i="46"/>
  <c r="R11" i="46"/>
  <c r="Q12" i="46"/>
  <c r="R12" i="46"/>
  <c r="Q13" i="46"/>
  <c r="R13" i="46"/>
  <c r="Q14" i="46"/>
  <c r="R14" i="46"/>
  <c r="Q15" i="46"/>
  <c r="R15" i="46"/>
  <c r="Q16" i="46"/>
  <c r="R16" i="46"/>
  <c r="Q17" i="46"/>
  <c r="R17" i="46"/>
  <c r="Q18" i="46"/>
  <c r="R18" i="46"/>
  <c r="Q19" i="46"/>
  <c r="R19" i="46"/>
  <c r="Q20" i="46"/>
  <c r="R20" i="46"/>
  <c r="Q21" i="46"/>
  <c r="R21" i="46"/>
  <c r="Q22" i="46"/>
  <c r="R22" i="46"/>
  <c r="Q23" i="46"/>
  <c r="R23" i="46"/>
  <c r="Q24" i="46"/>
  <c r="R24" i="46"/>
  <c r="Q25" i="46"/>
  <c r="R25" i="46"/>
  <c r="R9" i="46"/>
  <c r="Q9" i="46"/>
  <c r="G25" i="46"/>
  <c r="I25" i="46" s="1"/>
  <c r="D25" i="46"/>
  <c r="I26" i="47"/>
  <c r="K25" i="46" l="1"/>
  <c r="L25" i="46" s="1"/>
  <c r="M25" i="46" s="1"/>
  <c r="P25" i="46" s="1"/>
  <c r="B37" i="110"/>
  <c r="B36" i="110"/>
  <c r="B22" i="110"/>
  <c r="B25" i="120"/>
  <c r="B24" i="120"/>
  <c r="B21" i="120"/>
  <c r="B42" i="118"/>
  <c r="B45" i="118"/>
  <c r="B26" i="117"/>
  <c r="B25" i="117"/>
  <c r="B22" i="117"/>
  <c r="B24" i="103"/>
  <c r="B23" i="103"/>
  <c r="B20" i="103"/>
  <c r="B24" i="93"/>
  <c r="B23" i="93"/>
  <c r="B20" i="93"/>
  <c r="B23" i="91"/>
  <c r="B22" i="91"/>
  <c r="B19" i="91"/>
  <c r="B24" i="89"/>
  <c r="B23" i="89"/>
  <c r="B20" i="89"/>
  <c r="B19" i="87"/>
  <c r="B16" i="87"/>
  <c r="B25" i="85"/>
  <c r="B24" i="85"/>
  <c r="B21" i="85"/>
  <c r="B21" i="82"/>
  <c r="B20" i="82"/>
  <c r="B17" i="82"/>
  <c r="B31" i="83"/>
  <c r="B30" i="83"/>
  <c r="B27" i="83"/>
  <c r="B18" i="73"/>
  <c r="B17" i="73"/>
  <c r="B14" i="73"/>
  <c r="B19" i="68"/>
  <c r="B18" i="68"/>
  <c r="B15" i="68"/>
  <c r="B18" i="66"/>
  <c r="B17" i="66"/>
  <c r="B14" i="66"/>
  <c r="B18" i="64"/>
  <c r="B17" i="64"/>
  <c r="B14" i="64"/>
  <c r="B19" i="62"/>
  <c r="B18" i="62"/>
  <c r="B15" i="62"/>
  <c r="B30" i="60"/>
  <c r="B29" i="60"/>
  <c r="B26" i="60"/>
  <c r="B21" i="57"/>
  <c r="B20" i="57"/>
  <c r="B17" i="57"/>
  <c r="B25" i="71"/>
  <c r="B24" i="71"/>
  <c r="B21" i="71"/>
  <c r="B25" i="55"/>
  <c r="B24" i="55"/>
  <c r="B21" i="55"/>
  <c r="D28" i="107"/>
  <c r="D27" i="107"/>
  <c r="D21" i="107"/>
  <c r="B29" i="53"/>
  <c r="B21" i="53"/>
  <c r="B35" i="50"/>
  <c r="B34" i="50"/>
  <c r="B31" i="50"/>
  <c r="B34" i="120" l="1"/>
  <c r="C3" i="120"/>
  <c r="B54" i="118"/>
  <c r="B36" i="118"/>
  <c r="B31" i="118"/>
  <c r="B26" i="118"/>
  <c r="B21" i="118"/>
  <c r="B46" i="118" s="1"/>
  <c r="C3" i="118"/>
  <c r="B35" i="117"/>
  <c r="C3" i="117"/>
  <c r="I27" i="115"/>
  <c r="I25" i="115"/>
  <c r="I23" i="115"/>
  <c r="I21" i="115" s="1"/>
  <c r="I19" i="115"/>
  <c r="I17" i="115"/>
  <c r="I14" i="115"/>
  <c r="I11" i="115"/>
  <c r="I8" i="115"/>
  <c r="I6" i="115"/>
  <c r="I4" i="115" s="1"/>
  <c r="N26" i="114"/>
  <c r="M26" i="114"/>
  <c r="J26" i="114"/>
  <c r="G26" i="114"/>
  <c r="E26" i="114"/>
  <c r="D26" i="114"/>
  <c r="N24" i="114"/>
  <c r="M24" i="114"/>
  <c r="J24" i="114"/>
  <c r="G24" i="114"/>
  <c r="E24" i="114"/>
  <c r="D24" i="114"/>
  <c r="K22" i="114"/>
  <c r="L22" i="114" s="1"/>
  <c r="O22" i="114" s="1"/>
  <c r="I22" i="114"/>
  <c r="H22" i="114"/>
  <c r="F22" i="114"/>
  <c r="O20" i="114"/>
  <c r="L20" i="114"/>
  <c r="K20" i="114"/>
  <c r="I20" i="114"/>
  <c r="H20" i="114"/>
  <c r="F20" i="114"/>
  <c r="K18" i="114"/>
  <c r="L18" i="114" s="1"/>
  <c r="O18" i="114" s="1"/>
  <c r="I18" i="114"/>
  <c r="H18" i="114"/>
  <c r="F18" i="114"/>
  <c r="O16" i="114"/>
  <c r="L16" i="114"/>
  <c r="K16" i="114"/>
  <c r="I16" i="114"/>
  <c r="H16" i="114"/>
  <c r="F16" i="114"/>
  <c r="K14" i="114"/>
  <c r="K24" i="114" s="1"/>
  <c r="I14" i="114"/>
  <c r="I24" i="114" s="1"/>
  <c r="H14" i="114"/>
  <c r="H24" i="114" s="1"/>
  <c r="F14" i="114"/>
  <c r="F24" i="114" s="1"/>
  <c r="I12" i="114"/>
  <c r="K12" i="114" s="1"/>
  <c r="H12" i="114"/>
  <c r="H26" i="114" s="1"/>
  <c r="F23" i="46" s="1"/>
  <c r="F12" i="114"/>
  <c r="F26" i="114" s="1"/>
  <c r="I26" i="114" l="1"/>
  <c r="G23" i="46" s="1"/>
  <c r="I23" i="46" s="1"/>
  <c r="L12" i="114"/>
  <c r="K26" i="114"/>
  <c r="K23" i="46" s="1"/>
  <c r="L14" i="114"/>
  <c r="B43" i="110"/>
  <c r="D37" i="110"/>
  <c r="C37" i="110"/>
  <c r="D36" i="110"/>
  <c r="C36" i="110"/>
  <c r="D22" i="110"/>
  <c r="C22" i="110"/>
  <c r="G24" i="46"/>
  <c r="I24" i="46" s="1"/>
  <c r="D24" i="46"/>
  <c r="L24" i="114" l="1"/>
  <c r="O14" i="114"/>
  <c r="O24" i="114" s="1"/>
  <c r="L26" i="114"/>
  <c r="M23" i="46" s="1"/>
  <c r="P23" i="46" s="1"/>
  <c r="O12" i="114"/>
  <c r="O26" i="114" s="1"/>
  <c r="K24" i="46"/>
  <c r="L24" i="46" s="1"/>
  <c r="M24" i="46" s="1"/>
  <c r="P24" i="46" s="1"/>
  <c r="D35" i="107"/>
  <c r="F21" i="107"/>
  <c r="F11" i="46"/>
  <c r="G11" i="46" s="1"/>
  <c r="I11" i="46" s="1"/>
  <c r="K11" i="46" s="1"/>
  <c r="L11" i="46" s="1"/>
  <c r="M11" i="46" s="1"/>
  <c r="P11" i="46" s="1"/>
  <c r="D11" i="46"/>
  <c r="D18" i="46" l="1"/>
  <c r="D19" i="46"/>
  <c r="D20" i="46"/>
  <c r="D21" i="46"/>
  <c r="D22" i="46"/>
  <c r="D23" i="46"/>
  <c r="D17" i="46"/>
  <c r="B32" i="103"/>
  <c r="F21" i="46" l="1"/>
  <c r="F22" i="46"/>
  <c r="G22" i="46" s="1"/>
  <c r="I22" i="46" s="1"/>
  <c r="K22" i="46" l="1"/>
  <c r="F20" i="46"/>
  <c r="F19" i="46"/>
  <c r="F18" i="46"/>
  <c r="F17" i="46"/>
  <c r="F15" i="46"/>
  <c r="F13" i="46"/>
  <c r="F12" i="46"/>
  <c r="F10" i="46"/>
  <c r="F9" i="46"/>
  <c r="L22" i="46" l="1"/>
  <c r="M22" i="46" s="1"/>
  <c r="P22" i="46" s="1"/>
  <c r="M16" i="100"/>
  <c r="L16" i="100"/>
  <c r="I16" i="100"/>
  <c r="F16" i="100"/>
  <c r="E16" i="100"/>
  <c r="D16" i="100"/>
  <c r="C16" i="100"/>
  <c r="G14" i="100"/>
  <c r="G12" i="100"/>
  <c r="G16" i="100" s="1"/>
  <c r="F16" i="46" s="1"/>
  <c r="I15" i="95"/>
  <c r="I11" i="95"/>
  <c r="I12" i="95"/>
  <c r="I13" i="95"/>
  <c r="I14" i="95"/>
  <c r="I10" i="95"/>
  <c r="N14" i="46"/>
  <c r="O26" i="46" l="1"/>
  <c r="N26" i="46"/>
  <c r="J26" i="46"/>
  <c r="H26" i="46"/>
  <c r="E26" i="46"/>
  <c r="C26" i="46"/>
  <c r="B26" i="46"/>
  <c r="G17" i="46" l="1"/>
  <c r="G18" i="46"/>
  <c r="G19" i="46"/>
  <c r="K19" i="46" s="1"/>
  <c r="L19" i="46" s="1"/>
  <c r="G20" i="46"/>
  <c r="G21" i="46"/>
  <c r="I21" i="46" s="1"/>
  <c r="K21" i="46" s="1"/>
  <c r="L21" i="46" s="1"/>
  <c r="M21" i="46" s="1"/>
  <c r="G9" i="46"/>
  <c r="D9" i="46"/>
  <c r="G10" i="46"/>
  <c r="D10" i="46"/>
  <c r="G12" i="46"/>
  <c r="D12" i="46"/>
  <c r="G13" i="46"/>
  <c r="D13" i="46"/>
  <c r="D14" i="46"/>
  <c r="G15" i="46"/>
  <c r="D15" i="46"/>
  <c r="D16" i="46"/>
  <c r="D26" i="46" l="1"/>
  <c r="M19" i="46"/>
  <c r="I19" i="46"/>
  <c r="I17" i="46"/>
  <c r="K17" i="46" s="1"/>
  <c r="L17" i="46" s="1"/>
  <c r="M17" i="46" s="1"/>
  <c r="P17" i="46" s="1"/>
  <c r="P21" i="46"/>
  <c r="I10" i="46"/>
  <c r="K10" i="46"/>
  <c r="L10" i="46" s="1"/>
  <c r="I13" i="46"/>
  <c r="K13" i="46" s="1"/>
  <c r="L13" i="46" s="1"/>
  <c r="I20" i="46"/>
  <c r="K20" i="46"/>
  <c r="L20" i="46" s="1"/>
  <c r="M20" i="46" s="1"/>
  <c r="I15" i="46"/>
  <c r="K15" i="46"/>
  <c r="L15" i="46" s="1"/>
  <c r="I12" i="46"/>
  <c r="K12" i="46"/>
  <c r="L12" i="46" s="1"/>
  <c r="I18" i="46"/>
  <c r="K18" i="46"/>
  <c r="L18" i="46" s="1"/>
  <c r="M18" i="46" s="1"/>
  <c r="I9" i="46"/>
  <c r="K9" i="46" s="1"/>
  <c r="H14" i="100"/>
  <c r="E14" i="100"/>
  <c r="H12" i="100"/>
  <c r="E12" i="100"/>
  <c r="M15" i="46" l="1"/>
  <c r="P19" i="46"/>
  <c r="M13" i="46"/>
  <c r="M12" i="46"/>
  <c r="M10" i="46"/>
  <c r="J12" i="100"/>
  <c r="K12" i="100" s="1"/>
  <c r="H16" i="100"/>
  <c r="P18" i="46"/>
  <c r="P20" i="46"/>
  <c r="J14" i="100"/>
  <c r="I14" i="100"/>
  <c r="G16" i="46"/>
  <c r="I16" i="46" s="1"/>
  <c r="K14" i="100" l="1"/>
  <c r="N14" i="100" s="1"/>
  <c r="J16" i="100"/>
  <c r="H16" i="95"/>
  <c r="J15" i="95"/>
  <c r="G15" i="95"/>
  <c r="J14" i="95"/>
  <c r="K14" i="95" s="1"/>
  <c r="G14" i="95"/>
  <c r="J13" i="95"/>
  <c r="K13" i="95" s="1"/>
  <c r="G13" i="95"/>
  <c r="J12" i="95"/>
  <c r="G12" i="95"/>
  <c r="J11" i="95"/>
  <c r="G11" i="95"/>
  <c r="J10" i="95"/>
  <c r="G10" i="95"/>
  <c r="N9" i="95"/>
  <c r="N16" i="95" s="1"/>
  <c r="M9" i="95"/>
  <c r="M16" i="95" s="1"/>
  <c r="I9" i="95"/>
  <c r="I16" i="95" s="1"/>
  <c r="H9" i="95"/>
  <c r="F9" i="95"/>
  <c r="F16" i="95" s="1"/>
  <c r="E9" i="95"/>
  <c r="E16" i="95" s="1"/>
  <c r="L13" i="95" l="1"/>
  <c r="O13" i="95" s="1"/>
  <c r="G14" i="46"/>
  <c r="F14" i="46"/>
  <c r="F26" i="46" s="1"/>
  <c r="L14" i="95"/>
  <c r="O14" i="95" s="1"/>
  <c r="K12" i="95"/>
  <c r="K11" i="95"/>
  <c r="N12" i="100"/>
  <c r="N16" i="100" s="1"/>
  <c r="K16" i="100"/>
  <c r="M16" i="46" s="1"/>
  <c r="K16" i="46"/>
  <c r="J9" i="95"/>
  <c r="J16" i="95" s="1"/>
  <c r="K15" i="95"/>
  <c r="K10" i="95"/>
  <c r="L10" i="95" s="1"/>
  <c r="G9" i="95"/>
  <c r="G16" i="95" s="1"/>
  <c r="L11" i="95" l="1"/>
  <c r="O11" i="95" s="1"/>
  <c r="L12" i="95"/>
  <c r="O12" i="95" s="1"/>
  <c r="L15" i="95"/>
  <c r="O15" i="95" s="1"/>
  <c r="K9" i="95"/>
  <c r="K16" i="95" s="1"/>
  <c r="K14" i="46" s="1"/>
  <c r="I14" i="46"/>
  <c r="I26" i="46" s="1"/>
  <c r="G26" i="46"/>
  <c r="L9" i="95" l="1"/>
  <c r="L16" i="95" s="1"/>
  <c r="M14" i="46" s="1"/>
  <c r="O10" i="95"/>
  <c r="K26" i="46"/>
  <c r="O9" i="95" l="1"/>
  <c r="O16" i="95" s="1"/>
  <c r="L9" i="46"/>
  <c r="M9" i="46" s="1"/>
  <c r="L26" i="46" l="1"/>
  <c r="P13" i="46"/>
  <c r="P14" i="46"/>
  <c r="P15" i="46"/>
  <c r="P10" i="46"/>
  <c r="P12" i="46"/>
  <c r="P16" i="46"/>
  <c r="M26" i="46" l="1"/>
  <c r="D21" i="47" s="1"/>
  <c r="P9" i="46"/>
  <c r="P26" i="46" s="1"/>
  <c r="B32" i="93"/>
  <c r="C3" i="93"/>
  <c r="B31" i="91" l="1"/>
  <c r="C3" i="91"/>
  <c r="B33" i="89"/>
  <c r="C3" i="89"/>
  <c r="B30" i="87"/>
  <c r="B20" i="87"/>
  <c r="C3" i="87"/>
  <c r="B34" i="85"/>
  <c r="C3" i="85"/>
  <c r="B40" i="83"/>
  <c r="C3" i="83"/>
  <c r="B29" i="82"/>
  <c r="C3" i="82"/>
  <c r="C3" i="50" l="1"/>
  <c r="B27" i="73" l="1"/>
  <c r="C3" i="73"/>
  <c r="B33" i="71"/>
  <c r="C3" i="71"/>
  <c r="B28" i="68"/>
  <c r="C3" i="68"/>
  <c r="B27" i="66"/>
  <c r="C3" i="66"/>
  <c r="B27" i="64"/>
  <c r="C3" i="64"/>
  <c r="D44" i="63"/>
  <c r="B28" i="62"/>
  <c r="C3" i="62"/>
  <c r="D44" i="61"/>
  <c r="B41" i="60" l="1"/>
  <c r="C3" i="60"/>
  <c r="B2" i="59"/>
  <c r="B29" i="57" l="1"/>
  <c r="C3" i="57"/>
  <c r="B33" i="55"/>
  <c r="C3" i="55"/>
  <c r="B44" i="50"/>
  <c r="K61" i="49"/>
  <c r="J61" i="49"/>
  <c r="I61" i="49"/>
  <c r="H61" i="49"/>
  <c r="G61" i="49"/>
  <c r="F61" i="49"/>
  <c r="K60" i="49"/>
  <c r="J60" i="49"/>
  <c r="I60" i="49"/>
  <c r="H60" i="49"/>
  <c r="L59" i="49"/>
  <c r="L58" i="49"/>
  <c r="L57" i="49"/>
  <c r="L56" i="49"/>
  <c r="L55" i="49"/>
  <c r="L54" i="49"/>
  <c r="L53" i="49"/>
  <c r="L52" i="49"/>
  <c r="L51" i="49"/>
  <c r="L50" i="49"/>
  <c r="L49" i="49"/>
  <c r="L48" i="49"/>
  <c r="L47" i="49"/>
  <c r="L46" i="49"/>
  <c r="L45" i="49"/>
  <c r="L44" i="49"/>
  <c r="L43" i="49"/>
  <c r="L42" i="49"/>
  <c r="L41" i="49"/>
  <c r="L40" i="49"/>
  <c r="L39" i="49"/>
  <c r="L38" i="49"/>
  <c r="L37" i="49"/>
  <c r="L36" i="49"/>
  <c r="L35" i="49"/>
  <c r="L34" i="49"/>
  <c r="L33" i="49"/>
  <c r="L32" i="49"/>
  <c r="L31" i="49"/>
  <c r="L30" i="49"/>
  <c r="L29" i="49"/>
  <c r="L28" i="49"/>
  <c r="L27" i="49"/>
  <c r="L26" i="49"/>
  <c r="L25" i="49"/>
  <c r="L24" i="49"/>
  <c r="L23" i="49"/>
  <c r="L22" i="49"/>
  <c r="L21" i="49"/>
  <c r="L20" i="49"/>
  <c r="L19" i="49"/>
  <c r="L18" i="49"/>
  <c r="L17" i="49"/>
  <c r="L16" i="49"/>
  <c r="L15" i="49"/>
  <c r="L14" i="49"/>
  <c r="L13" i="49"/>
  <c r="L12" i="49"/>
  <c r="L11" i="49"/>
  <c r="L10" i="49"/>
  <c r="L9" i="49"/>
  <c r="L8" i="49"/>
  <c r="L60" i="49" l="1"/>
  <c r="L61" i="49"/>
</calcChain>
</file>

<file path=xl/comments1.xml><?xml version="1.0" encoding="utf-8"?>
<comments xmlns="http://schemas.openxmlformats.org/spreadsheetml/2006/main">
  <authors>
    <author>作成者</author>
  </authors>
  <commentList>
    <comment ref="A1" authorId="0" shapeId="0">
      <text>
        <r>
          <rPr>
            <b/>
            <sz val="9"/>
            <color indexed="81"/>
            <rFont val="ＭＳ Ｐゴシック"/>
            <family val="3"/>
            <charset val="128"/>
          </rPr>
          <t>事業者に送付する際、このシートは非表示</t>
        </r>
      </text>
    </comment>
  </commentList>
</comments>
</file>

<file path=xl/comments2.xml><?xml version="1.0" encoding="utf-8"?>
<comments xmlns="http://schemas.openxmlformats.org/spreadsheetml/2006/main">
  <authors>
    <author>作成者</author>
  </authors>
  <commentList>
    <comment ref="J16" authorId="0" shapeId="0">
      <text>
        <r>
          <rPr>
            <b/>
            <sz val="9"/>
            <color indexed="81"/>
            <rFont val="MS P ゴシック"/>
            <family val="3"/>
            <charset val="128"/>
          </rPr>
          <t>厚生労働大臣が適当と認める者が補助した額を記入してください。</t>
        </r>
      </text>
    </comment>
  </commentList>
</comments>
</file>

<file path=xl/comments3.xml><?xml version="1.0" encoding="utf-8"?>
<comments xmlns="http://schemas.openxmlformats.org/spreadsheetml/2006/main">
  <authors>
    <author>作成者</author>
  </authors>
  <commentList>
    <comment ref="C17" authorId="0" shapeId="0">
      <text>
        <r>
          <rPr>
            <b/>
            <sz val="9"/>
            <color indexed="81"/>
            <rFont val="MS P ゴシック"/>
            <family val="3"/>
            <charset val="128"/>
          </rPr>
          <t>新たに雇用した支援員等の保有する資格毎に人数を計上してください</t>
        </r>
      </text>
    </comment>
    <comment ref="I27" authorId="0" shapeId="0">
      <text>
        <r>
          <rPr>
            <sz val="9"/>
            <color indexed="81"/>
            <rFont val="MS P ゴシック"/>
            <family val="3"/>
            <charset val="128"/>
          </rPr>
          <t xml:space="preserve">どの程度の期間、どの程度の児童の受け入れを予定しているか具体的に記載。
</t>
        </r>
      </text>
    </comment>
  </commentList>
</comments>
</file>

<file path=xl/comments4.xml><?xml version="1.0" encoding="utf-8"?>
<comments xmlns="http://schemas.openxmlformats.org/spreadsheetml/2006/main">
  <authors>
    <author>作成者</author>
  </authors>
  <commentList>
    <comment ref="A7" authorId="0" shapeId="0">
      <text>
        <r>
          <rPr>
            <b/>
            <sz val="9"/>
            <color indexed="81"/>
            <rFont val="MS P ゴシック"/>
            <family val="3"/>
            <charset val="128"/>
          </rPr>
          <t>事業内容には、
・評価委員会の設置・運営状況
・効果的かつ具体的な歯科保健医療等の提供に資する事業等の収集・検証の状況
を記載してください。
また、歯科医療提供体制推進等事業実施要綱３（３）に規定する「評価結果の取りまとめ」を添付してください。</t>
        </r>
        <r>
          <rPr>
            <sz val="9"/>
            <color indexed="81"/>
            <rFont val="MS P ゴシック"/>
            <family val="3"/>
            <charset val="128"/>
          </rPr>
          <t xml:space="preserve">
</t>
        </r>
      </text>
    </comment>
  </commentList>
</comments>
</file>

<file path=xl/comments5.xml><?xml version="1.0" encoding="utf-8"?>
<comments xmlns="http://schemas.openxmlformats.org/spreadsheetml/2006/main">
  <authors>
    <author>作成者</author>
  </authors>
  <commentList>
    <comment ref="A11" authorId="0" shapeId="0">
      <text>
        <r>
          <rPr>
            <sz val="9"/>
            <color indexed="81"/>
            <rFont val="MS P ゴシック"/>
            <family val="3"/>
            <charset val="128"/>
          </rPr>
          <t>※拠点としての目指す将来像等について記載してください。</t>
        </r>
      </text>
    </comment>
    <comment ref="A15" authorId="0" shapeId="0">
      <text>
        <r>
          <rPr>
            <sz val="9"/>
            <color indexed="81"/>
            <rFont val="MS P ゴシック"/>
            <family val="3"/>
            <charset val="128"/>
          </rPr>
          <t xml:space="preserve">
・各研修の概要（日時、開催場所、受講者数、研修内容）
　　・他機関支援の内容、方法および上記同様、当該研修の概要　　　
　　・カリキュラム、シラバス、e-learning活用方法等
　　・研修開催に向けた工夫点等
　　・その他（自由記載）
※各研修取りまとめ機関においては、カリキュラム、シラバスの改訂等があれば、当該資料の最新版と改訂内容</t>
        </r>
      </text>
    </comment>
  </commentList>
</comments>
</file>

<file path=xl/comments6.xml><?xml version="1.0" encoding="utf-8"?>
<comments xmlns="http://schemas.openxmlformats.org/spreadsheetml/2006/main">
  <authors>
    <author>作成者</author>
  </authors>
  <commentList>
    <comment ref="A13" authorId="0" shapeId="0">
      <text>
        <r>
          <rPr>
            <sz val="9"/>
            <color indexed="81"/>
            <rFont val="MS P ゴシック"/>
            <family val="3"/>
            <charset val="128"/>
          </rPr>
          <t>育成プログラム作成機関は別途報告すること（様式任意）</t>
        </r>
      </text>
    </comment>
    <comment ref="A15" authorId="0" shapeId="0">
      <text>
        <r>
          <rPr>
            <sz val="8"/>
            <color indexed="81"/>
            <rFont val="MS P ゴシック"/>
            <family val="3"/>
            <charset val="128"/>
          </rPr>
          <t>※１案件につき相談があった項目毎に計上すること（例：A医師が「制度、デザイン、手続き」について相談した場合は、1、1、1件とする）。</t>
        </r>
      </text>
    </comment>
  </commentList>
</comments>
</file>

<file path=xl/sharedStrings.xml><?xml version="1.0" encoding="utf-8"?>
<sst xmlns="http://schemas.openxmlformats.org/spreadsheetml/2006/main" count="1752" uniqueCount="744">
  <si>
    <t>別紙１</t>
    <rPh sb="0" eb="2">
      <t>ベッシ</t>
    </rPh>
    <phoneticPr fontId="3"/>
  </si>
  <si>
    <t>区分</t>
    <rPh sb="0" eb="2">
      <t>クブン</t>
    </rPh>
    <phoneticPr fontId="3"/>
  </si>
  <si>
    <t>総事業費</t>
    <rPh sb="0" eb="1">
      <t>ソウ</t>
    </rPh>
    <rPh sb="1" eb="4">
      <t>ジギョウヒ</t>
    </rPh>
    <phoneticPr fontId="3"/>
  </si>
  <si>
    <t>基準額</t>
    <rPh sb="0" eb="3">
      <t>キジュンガク</t>
    </rPh>
    <phoneticPr fontId="3"/>
  </si>
  <si>
    <t>選定額</t>
    <rPh sb="0" eb="3">
      <t>センテイガク</t>
    </rPh>
    <phoneticPr fontId="3"/>
  </si>
  <si>
    <t>差引
不足額</t>
    <rPh sb="0" eb="2">
      <t>サシヒキ</t>
    </rPh>
    <rPh sb="3" eb="6">
      <t>フソクガク</t>
    </rPh>
    <phoneticPr fontId="3"/>
  </si>
  <si>
    <t>差引
事業費</t>
    <rPh sb="0" eb="2">
      <t>サシヒキ</t>
    </rPh>
    <rPh sb="3" eb="6">
      <t>ジギョウヒ</t>
    </rPh>
    <phoneticPr fontId="3"/>
  </si>
  <si>
    <t>円</t>
    <rPh sb="0" eb="1">
      <t>エン</t>
    </rPh>
    <phoneticPr fontId="3"/>
  </si>
  <si>
    <t>診療
収入額</t>
    <rPh sb="0" eb="2">
      <t>シンリョウ</t>
    </rPh>
    <rPh sb="3" eb="6">
      <t>シュウニュウガク</t>
    </rPh>
    <phoneticPr fontId="3"/>
  </si>
  <si>
    <t>交付決定額</t>
    <rPh sb="0" eb="2">
      <t>コウフ</t>
    </rPh>
    <rPh sb="2" eb="5">
      <t>ケッテイガク</t>
    </rPh>
    <phoneticPr fontId="3"/>
  </si>
  <si>
    <t xml:space="preserve">    厚生労働大臣    殿</t>
  </si>
  <si>
    <t>人</t>
    <rPh sb="0" eb="1">
      <t>ヒト</t>
    </rPh>
    <phoneticPr fontId="7"/>
  </si>
  <si>
    <t>戸</t>
    <rPh sb="0" eb="1">
      <t>ト</t>
    </rPh>
    <phoneticPr fontId="7"/>
  </si>
  <si>
    <t>計</t>
    <rPh sb="0" eb="1">
      <t>ケイ</t>
    </rPh>
    <phoneticPr fontId="7"/>
  </si>
  <si>
    <t>第２
四半期</t>
    <rPh sb="3" eb="6">
      <t>シハンキ</t>
    </rPh>
    <phoneticPr fontId="7"/>
  </si>
  <si>
    <t>備考</t>
    <rPh sb="0" eb="2">
      <t>ビコウ</t>
    </rPh>
    <phoneticPr fontId="7"/>
  </si>
  <si>
    <t>巡回診療地区</t>
    <phoneticPr fontId="7"/>
  </si>
  <si>
    <t>実施方法</t>
    <phoneticPr fontId="7"/>
  </si>
  <si>
    <t>巡回診療実施機関名</t>
    <phoneticPr fontId="7"/>
  </si>
  <si>
    <t>合計</t>
    <rPh sb="0" eb="2">
      <t>ゴウケイ</t>
    </rPh>
    <phoneticPr fontId="7"/>
  </si>
  <si>
    <t>診療収入</t>
    <rPh sb="0" eb="2">
      <t>シンリョウ</t>
    </rPh>
    <rPh sb="2" eb="4">
      <t>シュウニュウ</t>
    </rPh>
    <phoneticPr fontId="7"/>
  </si>
  <si>
    <t>収入額</t>
    <phoneticPr fontId="7"/>
  </si>
  <si>
    <t>区分</t>
    <rPh sb="0" eb="2">
      <t>クブン</t>
    </rPh>
    <phoneticPr fontId="7"/>
  </si>
  <si>
    <t>（２）収入</t>
    <rPh sb="3" eb="5">
      <t>シュウニュウ</t>
    </rPh>
    <phoneticPr fontId="7"/>
  </si>
  <si>
    <t>　　　２．その他欄は補助対象以外の経費を計上すること。</t>
  </si>
  <si>
    <t>その他</t>
    <rPh sb="2" eb="3">
      <t>タ</t>
    </rPh>
    <phoneticPr fontId="7"/>
  </si>
  <si>
    <t>旅費</t>
    <rPh sb="0" eb="2">
      <t>リョヒ</t>
    </rPh>
    <phoneticPr fontId="7"/>
  </si>
  <si>
    <t>円</t>
    <rPh sb="0" eb="1">
      <t>エン</t>
    </rPh>
    <phoneticPr fontId="7"/>
  </si>
  <si>
    <t>支出済額</t>
    <rPh sb="0" eb="2">
      <t>シシュツ</t>
    </rPh>
    <rPh sb="2" eb="3">
      <t>スミ</t>
    </rPh>
    <rPh sb="3" eb="4">
      <t>ガク</t>
    </rPh>
    <phoneticPr fontId="7"/>
  </si>
  <si>
    <t>（１）支出</t>
    <rPh sb="3" eb="5">
      <t>シシュツ</t>
    </rPh>
    <phoneticPr fontId="7"/>
  </si>
  <si>
    <t>通信運搬費</t>
    <rPh sb="0" eb="2">
      <t>ツウシン</t>
    </rPh>
    <rPh sb="2" eb="5">
      <t>ウンパンヒ</t>
    </rPh>
    <phoneticPr fontId="3"/>
  </si>
  <si>
    <t>算出内訳</t>
    <rPh sb="0" eb="2">
      <t>サンシュツ</t>
    </rPh>
    <rPh sb="2" eb="4">
      <t>ウチワケ</t>
    </rPh>
    <phoneticPr fontId="3"/>
  </si>
  <si>
    <t>※　事業内容について、より詳細な様式を別途定めて提出を求めることがある。</t>
    <rPh sb="2" eb="4">
      <t>ジギョウ</t>
    </rPh>
    <rPh sb="4" eb="6">
      <t>ナイヨウ</t>
    </rPh>
    <rPh sb="13" eb="15">
      <t>ショウサイ</t>
    </rPh>
    <rPh sb="16" eb="18">
      <t>ヨウシキ</t>
    </rPh>
    <rPh sb="19" eb="21">
      <t>ベット</t>
    </rPh>
    <rPh sb="21" eb="22">
      <t>サダ</t>
    </rPh>
    <rPh sb="24" eb="26">
      <t>テイシュツ</t>
    </rPh>
    <rPh sb="27" eb="28">
      <t>モト</t>
    </rPh>
    <phoneticPr fontId="3"/>
  </si>
  <si>
    <t>事業名</t>
    <rPh sb="0" eb="2">
      <t>ジギョウ</t>
    </rPh>
    <rPh sb="2" eb="3">
      <t>メイ</t>
    </rPh>
    <phoneticPr fontId="3"/>
  </si>
  <si>
    <t>区　　　　　分</t>
  </si>
  <si>
    <t>合　　　　  計</t>
  </si>
  <si>
    <t>診療収入（空床利用）</t>
  </si>
  <si>
    <t>寄付金その他の収入</t>
  </si>
  <si>
    <t>旅費</t>
    <rPh sb="0" eb="2">
      <t>リョヒ</t>
    </rPh>
    <phoneticPr fontId="3"/>
  </si>
  <si>
    <t>多職種連携等調査研究事業</t>
    <rPh sb="0" eb="3">
      <t>タショクシュ</t>
    </rPh>
    <rPh sb="8" eb="10">
      <t>ケンキュウ</t>
    </rPh>
    <phoneticPr fontId="7"/>
  </si>
  <si>
    <t>歯科口腔保健調査研究事業</t>
    <rPh sb="0" eb="4">
      <t>シカコウクウ</t>
    </rPh>
    <rPh sb="4" eb="6">
      <t>ホケン</t>
    </rPh>
    <rPh sb="6" eb="8">
      <t>チョウサ</t>
    </rPh>
    <phoneticPr fontId="7"/>
  </si>
  <si>
    <t>歯科保健医療サービス提供困難者への歯科医療技術者養成事業</t>
    <rPh sb="21" eb="24">
      <t>ギジュツシャ</t>
    </rPh>
    <rPh sb="24" eb="26">
      <t>ヨウセイ</t>
    </rPh>
    <phoneticPr fontId="7"/>
  </si>
  <si>
    <t>歯科保健医療サービス提供困難者への歯科保健医療推進事業</t>
  </si>
  <si>
    <t>歯科疾患予防・食育推進等口腔機能維持向上事業</t>
    <rPh sb="7" eb="9">
      <t>ショクイク</t>
    </rPh>
    <rPh sb="9" eb="11">
      <t>スイシン</t>
    </rPh>
    <rPh sb="11" eb="12">
      <t>トウ</t>
    </rPh>
    <rPh sb="12" eb="14">
      <t>コウクウ</t>
    </rPh>
    <rPh sb="14" eb="16">
      <t>キノウ</t>
    </rPh>
    <rPh sb="16" eb="18">
      <t>イジ</t>
    </rPh>
    <rPh sb="18" eb="20">
      <t>コウジョウ</t>
    </rPh>
    <rPh sb="20" eb="22">
      <t>ジギョウ</t>
    </rPh>
    <phoneticPr fontId="7"/>
  </si>
  <si>
    <t>口腔保健支援センター設置推進事業</t>
    <rPh sb="0" eb="2">
      <t>コウクウ</t>
    </rPh>
    <rPh sb="2" eb="4">
      <t>ホケン</t>
    </rPh>
    <rPh sb="4" eb="6">
      <t>シエン</t>
    </rPh>
    <rPh sb="10" eb="12">
      <t>セッチ</t>
    </rPh>
    <rPh sb="12" eb="14">
      <t>スイシン</t>
    </rPh>
    <rPh sb="14" eb="16">
      <t>ジギョウ</t>
    </rPh>
    <phoneticPr fontId="7"/>
  </si>
  <si>
    <t>寄付金その他の収入</t>
    <rPh sb="0" eb="3">
      <t>キフキン</t>
    </rPh>
    <rPh sb="5" eb="6">
      <t>タ</t>
    </rPh>
    <rPh sb="7" eb="9">
      <t>シュウニュウ</t>
    </rPh>
    <phoneticPr fontId="7"/>
  </si>
  <si>
    <t>諸謝金</t>
    <rPh sb="0" eb="3">
      <t>ショシャキン</t>
    </rPh>
    <phoneticPr fontId="7"/>
  </si>
  <si>
    <t>（１）施設の概況</t>
    <rPh sb="3" eb="5">
      <t>シセツ</t>
    </rPh>
    <rPh sb="6" eb="8">
      <t>ガイキョウ</t>
    </rPh>
    <phoneticPr fontId="7"/>
  </si>
  <si>
    <t>（食育推進等口腔
機能維持向上事業）</t>
    <rPh sb="1" eb="3">
      <t>ショクイク</t>
    </rPh>
    <rPh sb="3" eb="5">
      <t>スイシン</t>
    </rPh>
    <rPh sb="5" eb="6">
      <t>トウ</t>
    </rPh>
    <rPh sb="6" eb="8">
      <t>コウクウ</t>
    </rPh>
    <rPh sb="9" eb="11">
      <t>キノウ</t>
    </rPh>
    <rPh sb="11" eb="13">
      <t>イジ</t>
    </rPh>
    <rPh sb="13" eb="15">
      <t>コウジョウ</t>
    </rPh>
    <rPh sb="15" eb="17">
      <t>ジギョウ</t>
    </rPh>
    <phoneticPr fontId="7"/>
  </si>
  <si>
    <t>（歯科疾患予防事業）</t>
    <rPh sb="1" eb="3">
      <t>シカ</t>
    </rPh>
    <rPh sb="3" eb="5">
      <t>シッカン</t>
    </rPh>
    <rPh sb="5" eb="7">
      <t>ヨボウ</t>
    </rPh>
    <rPh sb="7" eb="9">
      <t>ジギョウ</t>
    </rPh>
    <phoneticPr fontId="7"/>
  </si>
  <si>
    <t>（食育推進等口腔
 機能維持向上事業）</t>
    <rPh sb="1" eb="3">
      <t>ショクイク</t>
    </rPh>
    <rPh sb="3" eb="5">
      <t>スイシン</t>
    </rPh>
    <rPh sb="5" eb="6">
      <t>トウ</t>
    </rPh>
    <rPh sb="6" eb="8">
      <t>コウクウ</t>
    </rPh>
    <rPh sb="10" eb="12">
      <t>キノウ</t>
    </rPh>
    <rPh sb="12" eb="14">
      <t>イジ</t>
    </rPh>
    <rPh sb="14" eb="16">
      <t>コウジョウ</t>
    </rPh>
    <rPh sb="16" eb="18">
      <t>ジギョウ</t>
    </rPh>
    <phoneticPr fontId="7"/>
  </si>
  <si>
    <t>【本事業により得られる効果】</t>
  </si>
  <si>
    <t>【目　的】</t>
  </si>
  <si>
    <t>【重点事項】</t>
  </si>
  <si>
    <t>【問題点】</t>
  </si>
  <si>
    <t>今後における歯科疾患予防対策の問題点及び重点事項</t>
    <rPh sb="6" eb="8">
      <t>シカ</t>
    </rPh>
    <rPh sb="8" eb="10">
      <t>シッカン</t>
    </rPh>
    <rPh sb="10" eb="12">
      <t>ヨボウ</t>
    </rPh>
    <phoneticPr fontId="7"/>
  </si>
  <si>
    <t>【評　価】</t>
  </si>
  <si>
    <t>【実施状況】</t>
  </si>
  <si>
    <t>今後における口腔機能維持向上対策の問題点及び重点事項</t>
    <rPh sb="6" eb="8">
      <t>コウクウ</t>
    </rPh>
    <rPh sb="8" eb="10">
      <t>キノウ</t>
    </rPh>
    <rPh sb="10" eb="12">
      <t>イジ</t>
    </rPh>
    <rPh sb="12" eb="14">
      <t>コウジョウ</t>
    </rPh>
    <rPh sb="14" eb="16">
      <t>タイサク</t>
    </rPh>
    <phoneticPr fontId="7"/>
  </si>
  <si>
    <t>近年における主な口腔機能維持向上対策の実施状況及びその評価</t>
    <rPh sb="8" eb="10">
      <t>コウクウ</t>
    </rPh>
    <rPh sb="10" eb="12">
      <t>キノウ</t>
    </rPh>
    <rPh sb="12" eb="14">
      <t>イジ</t>
    </rPh>
    <rPh sb="14" eb="16">
      <t>コウジョウ</t>
    </rPh>
    <rPh sb="16" eb="18">
      <t>タイサク</t>
    </rPh>
    <phoneticPr fontId="7"/>
  </si>
  <si>
    <t>○○市</t>
    <rPh sb="2" eb="3">
      <t>シ</t>
    </rPh>
    <phoneticPr fontId="7"/>
  </si>
  <si>
    <t>人　員</t>
    <rPh sb="0" eb="1">
      <t>ヒト</t>
    </rPh>
    <rPh sb="2" eb="3">
      <t>イン</t>
    </rPh>
    <phoneticPr fontId="7"/>
  </si>
  <si>
    <t>区　　　　　分</t>
    <rPh sb="0" eb="1">
      <t>ク</t>
    </rPh>
    <rPh sb="6" eb="7">
      <t>ブン</t>
    </rPh>
    <phoneticPr fontId="7"/>
  </si>
  <si>
    <t>協議内容</t>
    <rPh sb="0" eb="2">
      <t>キョウギ</t>
    </rPh>
    <rPh sb="2" eb="4">
      <t>ナイヨウ</t>
    </rPh>
    <phoneticPr fontId="7"/>
  </si>
  <si>
    <t>構　　成　　人　　員</t>
    <rPh sb="0" eb="1">
      <t>カマエ</t>
    </rPh>
    <rPh sb="3" eb="4">
      <t>シゲル</t>
    </rPh>
    <rPh sb="6" eb="7">
      <t>ヒト</t>
    </rPh>
    <rPh sb="9" eb="10">
      <t>イン</t>
    </rPh>
    <phoneticPr fontId="7"/>
  </si>
  <si>
    <t>開催
回数</t>
    <rPh sb="0" eb="2">
      <t>カイサイ</t>
    </rPh>
    <rPh sb="3" eb="5">
      <t>カイスウ</t>
    </rPh>
    <phoneticPr fontId="7"/>
  </si>
  <si>
    <t>（３）連絡調整会議の概要</t>
    <rPh sb="3" eb="5">
      <t>レンラク</t>
    </rPh>
    <rPh sb="5" eb="7">
      <t>チョウセイ</t>
    </rPh>
    <rPh sb="7" eb="9">
      <t>カイギ</t>
    </rPh>
    <rPh sb="10" eb="12">
      <t>ガイヨウ</t>
    </rPh>
    <phoneticPr fontId="7"/>
  </si>
  <si>
    <t>備　考</t>
    <rPh sb="0" eb="1">
      <t>ビン</t>
    </rPh>
    <rPh sb="2" eb="3">
      <t>コウ</t>
    </rPh>
    <phoneticPr fontId="7"/>
  </si>
  <si>
    <t>対象者数
（人）</t>
    <rPh sb="0" eb="2">
      <t>タイショウ</t>
    </rPh>
    <rPh sb="2" eb="3">
      <t>シャ</t>
    </rPh>
    <rPh sb="3" eb="4">
      <t>スウ</t>
    </rPh>
    <rPh sb="6" eb="7">
      <t>ヒト</t>
    </rPh>
    <phoneticPr fontId="7"/>
  </si>
  <si>
    <t>派遣先名</t>
    <rPh sb="0" eb="3">
      <t>ハケンサキ</t>
    </rPh>
    <rPh sb="3" eb="4">
      <t>メイ</t>
    </rPh>
    <phoneticPr fontId="7"/>
  </si>
  <si>
    <t>派遣者数（人）</t>
    <rPh sb="0" eb="2">
      <t>ハケン</t>
    </rPh>
    <rPh sb="2" eb="3">
      <t>シャ</t>
    </rPh>
    <rPh sb="3" eb="4">
      <t>カズ</t>
    </rPh>
    <rPh sb="5" eb="6">
      <t>ニン</t>
    </rPh>
    <phoneticPr fontId="7"/>
  </si>
  <si>
    <t>実施日</t>
    <rPh sb="0" eb="2">
      <t>ジッシ</t>
    </rPh>
    <rPh sb="2" eb="3">
      <t>ヒ</t>
    </rPh>
    <phoneticPr fontId="7"/>
  </si>
  <si>
    <t>派遣元名（派遣施設名・派遣者名）</t>
    <rPh sb="0" eb="3">
      <t>ハケンモト</t>
    </rPh>
    <rPh sb="3" eb="4">
      <t>メイ</t>
    </rPh>
    <rPh sb="5" eb="7">
      <t>ハケン</t>
    </rPh>
    <rPh sb="7" eb="10">
      <t>シセツメイ</t>
    </rPh>
    <rPh sb="11" eb="14">
      <t>ハケンシャ</t>
    </rPh>
    <rPh sb="14" eb="15">
      <t>メイ</t>
    </rPh>
    <phoneticPr fontId="7"/>
  </si>
  <si>
    <t>（２）実施状況</t>
    <rPh sb="3" eb="5">
      <t>ジッシ</t>
    </rPh>
    <rPh sb="5" eb="7">
      <t>ジョウキョウ</t>
    </rPh>
    <phoneticPr fontId="7"/>
  </si>
  <si>
    <t>※協議内容については、詳細に記載すること。</t>
    <rPh sb="1" eb="3">
      <t>キョウギ</t>
    </rPh>
    <rPh sb="3" eb="5">
      <t>ナイヨウ</t>
    </rPh>
    <rPh sb="11" eb="13">
      <t>ショウサイ</t>
    </rPh>
    <rPh sb="14" eb="16">
      <t>キサイ</t>
    </rPh>
    <phoneticPr fontId="7"/>
  </si>
  <si>
    <t>（３）実習管理委員会の概要</t>
    <rPh sb="3" eb="5">
      <t>ジッシュウ</t>
    </rPh>
    <rPh sb="5" eb="7">
      <t>カンリ</t>
    </rPh>
    <rPh sb="7" eb="10">
      <t>イインカイ</t>
    </rPh>
    <rPh sb="11" eb="13">
      <t>ガイヨウ</t>
    </rPh>
    <phoneticPr fontId="7"/>
  </si>
  <si>
    <t>実施場所</t>
    <rPh sb="0" eb="2">
      <t>ジッシ</t>
    </rPh>
    <rPh sb="2" eb="4">
      <t>バショ</t>
    </rPh>
    <phoneticPr fontId="7"/>
  </si>
  <si>
    <t>今後における歯科保健施策の問題点及び重点事項</t>
    <rPh sb="6" eb="8">
      <t>シカ</t>
    </rPh>
    <rPh sb="8" eb="10">
      <t>ホケン</t>
    </rPh>
    <rPh sb="10" eb="12">
      <t>セサク</t>
    </rPh>
    <phoneticPr fontId="7"/>
  </si>
  <si>
    <t>近年における主な歯科保健施策の実施状況及びその評価</t>
    <rPh sb="8" eb="10">
      <t>シカ</t>
    </rPh>
    <rPh sb="10" eb="12">
      <t>ホケン</t>
    </rPh>
    <rPh sb="12" eb="14">
      <t>セサク</t>
    </rPh>
    <phoneticPr fontId="7"/>
  </si>
  <si>
    <t>区　分</t>
    <rPh sb="0" eb="1">
      <t>ク</t>
    </rPh>
    <rPh sb="2" eb="3">
      <t>ブン</t>
    </rPh>
    <phoneticPr fontId="7"/>
  </si>
  <si>
    <t>協　　　議　　　内　　　容</t>
    <rPh sb="0" eb="1">
      <t>キョウ</t>
    </rPh>
    <rPh sb="4" eb="5">
      <t>ギ</t>
    </rPh>
    <rPh sb="8" eb="9">
      <t>ナイ</t>
    </rPh>
    <rPh sb="12" eb="13">
      <t>カタチ</t>
    </rPh>
    <phoneticPr fontId="7"/>
  </si>
  <si>
    <t>（２）連携協議会の概要</t>
    <rPh sb="3" eb="5">
      <t>レンケイ</t>
    </rPh>
    <rPh sb="5" eb="8">
      <t>キョウギカイ</t>
    </rPh>
    <rPh sb="9" eb="11">
      <t>ガイヨウ</t>
    </rPh>
    <phoneticPr fontId="7"/>
  </si>
  <si>
    <t>結果（本事業により得られる効果）</t>
    <rPh sb="0" eb="2">
      <t>ケッカ</t>
    </rPh>
    <rPh sb="3" eb="4">
      <t>ホン</t>
    </rPh>
    <rPh sb="4" eb="6">
      <t>ジギョウ</t>
    </rPh>
    <rPh sb="9" eb="10">
      <t>エ</t>
    </rPh>
    <rPh sb="13" eb="15">
      <t>コウカ</t>
    </rPh>
    <phoneticPr fontId="7"/>
  </si>
  <si>
    <t>概要：</t>
    <rPh sb="0" eb="2">
      <t>ガイヨウ</t>
    </rPh>
    <phoneticPr fontId="7"/>
  </si>
  <si>
    <t>◯◯法人◯◯◯</t>
    <rPh sb="2" eb="4">
      <t>ホウジン</t>
    </rPh>
    <phoneticPr fontId="3"/>
  </si>
  <si>
    <t>所在地</t>
    <rPh sb="0" eb="3">
      <t>ショザイチ</t>
    </rPh>
    <phoneticPr fontId="3"/>
  </si>
  <si>
    <t>診療収入額及び寄付金その他の
収入額</t>
    <rPh sb="0" eb="2">
      <t>シンリョウ</t>
    </rPh>
    <rPh sb="2" eb="5">
      <t>シュウニュウガク</t>
    </rPh>
    <rPh sb="5" eb="6">
      <t>オヨ</t>
    </rPh>
    <rPh sb="7" eb="10">
      <t>キフキン</t>
    </rPh>
    <rPh sb="12" eb="13">
      <t>タ</t>
    </rPh>
    <rPh sb="15" eb="18">
      <t>シュウニュウガク</t>
    </rPh>
    <phoneticPr fontId="3"/>
  </si>
  <si>
    <t>国庫補助
基本額</t>
    <rPh sb="0" eb="2">
      <t>コッコ</t>
    </rPh>
    <rPh sb="2" eb="4">
      <t>ホジョ</t>
    </rPh>
    <rPh sb="5" eb="8">
      <t>キホンガク</t>
    </rPh>
    <phoneticPr fontId="3"/>
  </si>
  <si>
    <t>国庫補助
基本所要額</t>
    <rPh sb="0" eb="2">
      <t>コッコ</t>
    </rPh>
    <rPh sb="2" eb="4">
      <t>ホジョ</t>
    </rPh>
    <rPh sb="5" eb="7">
      <t>キホン</t>
    </rPh>
    <rPh sb="7" eb="9">
      <t>ショヨウ</t>
    </rPh>
    <rPh sb="9" eb="10">
      <t>ガク</t>
    </rPh>
    <phoneticPr fontId="3"/>
  </si>
  <si>
    <t>国庫補助
所要額</t>
    <rPh sb="0" eb="2">
      <t>コッコ</t>
    </rPh>
    <rPh sb="2" eb="4">
      <t>ホジョ</t>
    </rPh>
    <rPh sb="5" eb="8">
      <t>ショヨウガク</t>
    </rPh>
    <phoneticPr fontId="3"/>
  </si>
  <si>
    <t>A</t>
  </si>
  <si>
    <t>B</t>
  </si>
  <si>
    <t>C=A-B</t>
  </si>
  <si>
    <t>D</t>
  </si>
  <si>
    <t>E</t>
  </si>
  <si>
    <t>F</t>
  </si>
  <si>
    <t>G</t>
  </si>
  <si>
    <t>H=F-G</t>
  </si>
  <si>
    <t>I</t>
  </si>
  <si>
    <t>◯◯発第○○号</t>
    <rPh sb="2" eb="3">
      <t>ハツ</t>
    </rPh>
    <rPh sb="3" eb="4">
      <t>ダイ</t>
    </rPh>
    <rPh sb="6" eb="7">
      <t>ゴウ</t>
    </rPh>
    <phoneticPr fontId="3"/>
  </si>
  <si>
    <t>○○年○月○日</t>
    <rPh sb="2" eb="3">
      <t>ネン</t>
    </rPh>
    <rPh sb="4" eb="5">
      <t>ガツ</t>
    </rPh>
    <rPh sb="6" eb="7">
      <t>ニチ</t>
    </rPh>
    <phoneticPr fontId="3"/>
  </si>
  <si>
    <t xml:space="preserve">  </t>
    <phoneticPr fontId="3"/>
  </si>
  <si>
    <t>（別紙１）</t>
    <phoneticPr fontId="3"/>
  </si>
  <si>
    <t>４．添付書類</t>
  </si>
  <si>
    <t>医療施設運営費等補助金精算額調書</t>
    <rPh sb="0" eb="2">
      <t>イリョウ</t>
    </rPh>
    <rPh sb="2" eb="4">
      <t>シセツ</t>
    </rPh>
    <rPh sb="4" eb="7">
      <t>ウンエイヒ</t>
    </rPh>
    <rPh sb="7" eb="8">
      <t>トウ</t>
    </rPh>
    <rPh sb="8" eb="11">
      <t>ホジョキン</t>
    </rPh>
    <phoneticPr fontId="3"/>
  </si>
  <si>
    <t>国庫補助
受入済額</t>
    <rPh sb="0" eb="2">
      <t>コッコ</t>
    </rPh>
    <rPh sb="2" eb="4">
      <t>ホジョ</t>
    </rPh>
    <rPh sb="5" eb="7">
      <t>ウケイレ</t>
    </rPh>
    <rPh sb="7" eb="8">
      <t>スミ</t>
    </rPh>
    <rPh sb="8" eb="9">
      <t>ガク</t>
    </rPh>
    <phoneticPr fontId="3"/>
  </si>
  <si>
    <t>差引△
過不足額</t>
    <rPh sb="0" eb="2">
      <t>サシヒキ</t>
    </rPh>
    <rPh sb="4" eb="7">
      <t>カフソク</t>
    </rPh>
    <rPh sb="7" eb="8">
      <t>ガク</t>
    </rPh>
    <phoneticPr fontId="3"/>
  </si>
  <si>
    <t>補助率</t>
    <rPh sb="0" eb="2">
      <t>ホジョ</t>
    </rPh>
    <rPh sb="2" eb="3">
      <t>リツ</t>
    </rPh>
    <phoneticPr fontId="3"/>
  </si>
  <si>
    <t>4（1）</t>
    <phoneticPr fontId="3"/>
  </si>
  <si>
    <t>へき地保健医療対策事業等</t>
  </si>
  <si>
    <t>④</t>
    <phoneticPr fontId="3"/>
  </si>
  <si>
    <t>へき地巡回診療車（船）運営事業</t>
    <phoneticPr fontId="3"/>
  </si>
  <si>
    <t>（別紙２）</t>
  </si>
  <si>
    <t>4（2）</t>
    <phoneticPr fontId="3"/>
  </si>
  <si>
    <t>③</t>
    <phoneticPr fontId="3"/>
  </si>
  <si>
    <t>（別紙３）</t>
  </si>
  <si>
    <t>4（5）</t>
    <phoneticPr fontId="3"/>
  </si>
  <si>
    <t>感染症指定医療機関運営事業</t>
    <rPh sb="0" eb="3">
      <t>カンセンショウ</t>
    </rPh>
    <rPh sb="3" eb="5">
      <t>シテイ</t>
    </rPh>
    <rPh sb="5" eb="7">
      <t>イリョウ</t>
    </rPh>
    <rPh sb="7" eb="9">
      <t>キカン</t>
    </rPh>
    <rPh sb="9" eb="11">
      <t>ウンエイ</t>
    </rPh>
    <rPh sb="11" eb="13">
      <t>ジギョウ</t>
    </rPh>
    <phoneticPr fontId="4"/>
  </si>
  <si>
    <t>①</t>
    <phoneticPr fontId="3"/>
  </si>
  <si>
    <t>特定感染症指定医療機関運営事業</t>
    <phoneticPr fontId="3"/>
  </si>
  <si>
    <t>4（7）</t>
    <phoneticPr fontId="3"/>
  </si>
  <si>
    <t>（別紙５）</t>
  </si>
  <si>
    <t>4（9）</t>
    <phoneticPr fontId="3"/>
  </si>
  <si>
    <t>4（10）</t>
    <phoneticPr fontId="3"/>
  </si>
  <si>
    <t>８０２０運動・口腔保健推進事業</t>
    <rPh sb="4" eb="6">
      <t>ウンドウ</t>
    </rPh>
    <rPh sb="7" eb="9">
      <t>コウクウ</t>
    </rPh>
    <rPh sb="9" eb="11">
      <t>ホケン</t>
    </rPh>
    <rPh sb="11" eb="13">
      <t>スイシン</t>
    </rPh>
    <rPh sb="13" eb="15">
      <t>ジギョウ</t>
    </rPh>
    <phoneticPr fontId="4"/>
  </si>
  <si>
    <t>②</t>
    <phoneticPr fontId="3"/>
  </si>
  <si>
    <t>④</t>
    <phoneticPr fontId="3"/>
  </si>
  <si>
    <t>⑤</t>
    <phoneticPr fontId="3"/>
  </si>
  <si>
    <t>⑥</t>
    <phoneticPr fontId="3"/>
  </si>
  <si>
    <t>⑦</t>
    <phoneticPr fontId="3"/>
  </si>
  <si>
    <t>4（11）</t>
    <phoneticPr fontId="3"/>
  </si>
  <si>
    <t>臨床効果データベース整備事業</t>
    <rPh sb="0" eb="2">
      <t>リンショウ</t>
    </rPh>
    <rPh sb="2" eb="4">
      <t>コウカ</t>
    </rPh>
    <rPh sb="10" eb="12">
      <t>セイビ</t>
    </rPh>
    <rPh sb="12" eb="14">
      <t>ジギョウ</t>
    </rPh>
    <phoneticPr fontId="4"/>
  </si>
  <si>
    <t>臨床効果データベース整備事業</t>
    <phoneticPr fontId="3"/>
  </si>
  <si>
    <t>4（12）</t>
    <phoneticPr fontId="3"/>
  </si>
  <si>
    <t>医療施設運営費等補助金の事業実績報告について</t>
    <rPh sb="12" eb="14">
      <t>ジギョウ</t>
    </rPh>
    <rPh sb="14" eb="16">
      <t>ジッセキ</t>
    </rPh>
    <rPh sb="16" eb="18">
      <t>ホウコク</t>
    </rPh>
    <phoneticPr fontId="3"/>
  </si>
  <si>
    <t>１．国庫補助精算額</t>
    <rPh sb="6" eb="8">
      <t>セイサン</t>
    </rPh>
    <phoneticPr fontId="3"/>
  </si>
  <si>
    <t>２．医療施設運営費等補助金精算額調書</t>
    <phoneticPr fontId="3"/>
  </si>
  <si>
    <t>別紙２</t>
    <phoneticPr fontId="3"/>
  </si>
  <si>
    <t>巡回診療車車輌番号</t>
    <phoneticPr fontId="7"/>
  </si>
  <si>
    <t>市町村名</t>
    <phoneticPr fontId="7"/>
  </si>
  <si>
    <t>地区名</t>
    <phoneticPr fontId="7"/>
  </si>
  <si>
    <t xml:space="preserve"> 戸数</t>
    <phoneticPr fontId="7"/>
  </si>
  <si>
    <t>人口</t>
    <phoneticPr fontId="7"/>
  </si>
  <si>
    <t>第１
四半期</t>
    <phoneticPr fontId="7"/>
  </si>
  <si>
    <t>第３
四半期</t>
    <phoneticPr fontId="7"/>
  </si>
  <si>
    <t>第４
四半期</t>
    <phoneticPr fontId="7"/>
  </si>
  <si>
    <t>１．事業実績</t>
    <rPh sb="2" eb="4">
      <t>ジギョウ</t>
    </rPh>
    <rPh sb="4" eb="6">
      <t>ジッセキ</t>
    </rPh>
    <phoneticPr fontId="3"/>
  </si>
  <si>
    <t>巡回診療実施回数及び受診者数（単位：回、人）</t>
    <phoneticPr fontId="7"/>
  </si>
  <si>
    <t>　事務職員</t>
  </si>
  <si>
    <t>総事業費</t>
    <rPh sb="0" eb="1">
      <t>ソウ</t>
    </rPh>
    <rPh sb="1" eb="4">
      <t>ジギョウヒ</t>
    </rPh>
    <phoneticPr fontId="7"/>
  </si>
  <si>
    <t>算出内訳</t>
    <rPh sb="0" eb="2">
      <t>サンシュツ</t>
    </rPh>
    <rPh sb="2" eb="4">
      <t>ウチワケ</t>
    </rPh>
    <phoneticPr fontId="7"/>
  </si>
  <si>
    <t>(注)診療収入欄には、巡回診療による診療収入額(診療報酬を徴収しない場合には、</t>
    <phoneticPr fontId="7"/>
  </si>
  <si>
    <t>　　診療収入相当額とする。)を計上すること。</t>
    <phoneticPr fontId="7"/>
  </si>
  <si>
    <t>２．実績額明細</t>
    <rPh sb="2" eb="4">
      <t>ジッセキ</t>
    </rPh>
    <phoneticPr fontId="7"/>
  </si>
  <si>
    <t>◯◯◯</t>
    <phoneticPr fontId="3"/>
  </si>
  <si>
    <t>事業内容</t>
    <rPh sb="0" eb="2">
      <t>ジギョウ</t>
    </rPh>
    <rPh sb="2" eb="4">
      <t>ナイヨウ</t>
    </rPh>
    <phoneticPr fontId="3"/>
  </si>
  <si>
    <t>２．実績額明細</t>
    <rPh sb="2" eb="4">
      <t>ジッセキ</t>
    </rPh>
    <rPh sb="4" eb="5">
      <t>ガク</t>
    </rPh>
    <phoneticPr fontId="7"/>
  </si>
  <si>
    <t>（特定感染症指定医療機関名）</t>
    <phoneticPr fontId="3"/>
  </si>
  <si>
    <t xml:space="preserve"> （特定感染症指定医療機関指定病床数 ）</t>
    <phoneticPr fontId="3"/>
  </si>
  <si>
    <t>（１）支　出</t>
    <phoneticPr fontId="3"/>
  </si>
  <si>
    <t xml:space="preserve">     </t>
  </si>
  <si>
    <t>　</t>
    <phoneticPr fontId="3"/>
  </si>
  <si>
    <t>（２）収　入</t>
    <phoneticPr fontId="3"/>
  </si>
  <si>
    <t>診療収入（感染症患者）</t>
  </si>
  <si>
    <t>計</t>
  </si>
  <si>
    <t>別紙５</t>
    <rPh sb="0" eb="2">
      <t>ベッシ</t>
    </rPh>
    <phoneticPr fontId="3"/>
  </si>
  <si>
    <t>◯◯市</t>
    <rPh sb="2" eb="3">
      <t>シ</t>
    </rPh>
    <phoneticPr fontId="7"/>
  </si>
  <si>
    <t>名　　　　　　　称</t>
    <rPh sb="0" eb="1">
      <t>ナ</t>
    </rPh>
    <rPh sb="8" eb="9">
      <t>ショウ</t>
    </rPh>
    <phoneticPr fontId="7"/>
  </si>
  <si>
    <t>開　　　設　　　者</t>
    <rPh sb="0" eb="1">
      <t>カイ</t>
    </rPh>
    <rPh sb="4" eb="5">
      <t>セツ</t>
    </rPh>
    <rPh sb="8" eb="9">
      <t>モノ</t>
    </rPh>
    <phoneticPr fontId="7"/>
  </si>
  <si>
    <t>所　　　在　　　地</t>
    <rPh sb="0" eb="1">
      <t>ショ</t>
    </rPh>
    <rPh sb="4" eb="5">
      <t>ザイ</t>
    </rPh>
    <rPh sb="8" eb="9">
      <t>チ</t>
    </rPh>
    <phoneticPr fontId="7"/>
  </si>
  <si>
    <t>職　　　員　　　数</t>
    <rPh sb="0" eb="1">
      <t>ショク</t>
    </rPh>
    <rPh sb="4" eb="5">
      <t>イン</t>
    </rPh>
    <rPh sb="8" eb="9">
      <t>スウ</t>
    </rPh>
    <phoneticPr fontId="7"/>
  </si>
  <si>
    <t>職　　　員（資格名）</t>
    <rPh sb="0" eb="1">
      <t>ショク</t>
    </rPh>
    <rPh sb="4" eb="5">
      <t>イン</t>
    </rPh>
    <rPh sb="6" eb="8">
      <t>シカク</t>
    </rPh>
    <rPh sb="8" eb="9">
      <t>メイ</t>
    </rPh>
    <phoneticPr fontId="7"/>
  </si>
  <si>
    <t>常勤・非常勤</t>
    <rPh sb="0" eb="2">
      <t>ジョウキン</t>
    </rPh>
    <rPh sb="3" eb="4">
      <t>ヒ</t>
    </rPh>
    <rPh sb="4" eb="6">
      <t>ジョウキン</t>
    </rPh>
    <phoneticPr fontId="7"/>
  </si>
  <si>
    <t>※事業内容については、詳細に記載すること。</t>
    <rPh sb="1" eb="3">
      <t>ジギョウ</t>
    </rPh>
    <rPh sb="3" eb="5">
      <t>ナイヨウ</t>
    </rPh>
    <rPh sb="11" eb="13">
      <t>ショウサイ</t>
    </rPh>
    <rPh sb="14" eb="16">
      <t>キサイ</t>
    </rPh>
    <phoneticPr fontId="7"/>
  </si>
  <si>
    <t>運営開始年月日</t>
    <rPh sb="0" eb="2">
      <t>ウンエイ</t>
    </rPh>
    <rPh sb="2" eb="4">
      <t>カイシ</t>
    </rPh>
    <rPh sb="4" eb="7">
      <t>ネンガッピ</t>
    </rPh>
    <phoneticPr fontId="7"/>
  </si>
  <si>
    <t>収入額</t>
    <phoneticPr fontId="7"/>
  </si>
  <si>
    <t>◯◯市</t>
    <rPh sb="0" eb="3">
      <t>マルマルシ</t>
    </rPh>
    <phoneticPr fontId="7"/>
  </si>
  <si>
    <t>・歯科疾患予防事業</t>
    <rPh sb="1" eb="3">
      <t>シカ</t>
    </rPh>
    <rPh sb="3" eb="5">
      <t>シッカン</t>
    </rPh>
    <rPh sb="5" eb="7">
      <t>ヨボウ</t>
    </rPh>
    <rPh sb="7" eb="9">
      <t>ジギョウ</t>
    </rPh>
    <phoneticPr fontId="7"/>
  </si>
  <si>
    <t>近年における主な歯科疾患予防対策の実施状況及びその評価</t>
    <rPh sb="10" eb="12">
      <t>シッカン</t>
    </rPh>
    <rPh sb="12" eb="14">
      <t>ヨボウ</t>
    </rPh>
    <rPh sb="14" eb="16">
      <t>タイサク</t>
    </rPh>
    <phoneticPr fontId="7"/>
  </si>
  <si>
    <t>　　　３．その他欄は補助対象以外の経費を計上すること。</t>
    <phoneticPr fontId="3"/>
  </si>
  <si>
    <t>　　　３．その他欄は補助対象以外の経費を計上すること。</t>
    <phoneticPr fontId="3"/>
  </si>
  <si>
    <r>
      <t>算出内訳</t>
    </r>
    <r>
      <rPr>
        <strike/>
        <sz val="11"/>
        <color rgb="FFFF0000"/>
        <rFont val="ＭＳ Ｐゴシック"/>
        <family val="3"/>
        <charset val="128"/>
        <scheme val="minor"/>
      </rPr>
      <t/>
    </r>
    <phoneticPr fontId="7"/>
  </si>
  <si>
    <t>２．実績額明細</t>
    <rPh sb="2" eb="5">
      <t>ジッセキガク</t>
    </rPh>
    <rPh sb="5" eb="7">
      <t>メイサイ</t>
    </rPh>
    <phoneticPr fontId="7"/>
  </si>
  <si>
    <t>歯科保健医療サービス提供困難者への歯科保健医療推進事業</t>
    <rPh sb="0" eb="2">
      <t>シカ</t>
    </rPh>
    <rPh sb="2" eb="4">
      <t>ホケン</t>
    </rPh>
    <rPh sb="4" eb="6">
      <t>イリョウ</t>
    </rPh>
    <rPh sb="10" eb="12">
      <t>テイキョウ</t>
    </rPh>
    <rPh sb="12" eb="15">
      <t>コンナンシャ</t>
    </rPh>
    <rPh sb="17" eb="19">
      <t>シカ</t>
    </rPh>
    <rPh sb="19" eb="21">
      <t>ホケン</t>
    </rPh>
    <rPh sb="21" eb="23">
      <t>イリョウ</t>
    </rPh>
    <rPh sb="23" eb="25">
      <t>スイシン</t>
    </rPh>
    <rPh sb="25" eb="27">
      <t>ジギョウ</t>
    </rPh>
    <phoneticPr fontId="7"/>
  </si>
  <si>
    <t>事業者名：</t>
    <rPh sb="0" eb="4">
      <t>ジギョウシャメイ</t>
    </rPh>
    <phoneticPr fontId="7"/>
  </si>
  <si>
    <t>（１）事業内容</t>
    <rPh sb="3" eb="5">
      <t>ジギョウ</t>
    </rPh>
    <rPh sb="5" eb="7">
      <t>ナイヨウ</t>
    </rPh>
    <phoneticPr fontId="7"/>
  </si>
  <si>
    <t>実施内容</t>
    <phoneticPr fontId="7"/>
  </si>
  <si>
    <t>１．事業実績</t>
    <rPh sb="4" eb="6">
      <t>ジッセキ</t>
    </rPh>
    <phoneticPr fontId="3"/>
  </si>
  <si>
    <t>２．実績額明細</t>
    <rPh sb="2" eb="4">
      <t>ジッセキ</t>
    </rPh>
    <rPh sb="4" eb="5">
      <t>ガク</t>
    </rPh>
    <rPh sb="5" eb="7">
      <t>メイサイ</t>
    </rPh>
    <phoneticPr fontId="7"/>
  </si>
  <si>
    <t>収入額</t>
    <rPh sb="2" eb="3">
      <t>ガク</t>
    </rPh>
    <phoneticPr fontId="7"/>
  </si>
  <si>
    <t>◯◯市</t>
    <rPh sb="0" eb="3">
      <t>マルマルシ</t>
    </rPh>
    <phoneticPr fontId="3"/>
  </si>
  <si>
    <t>調査・研究（方法）</t>
    <rPh sb="0" eb="2">
      <t>チョウサ</t>
    </rPh>
    <rPh sb="3" eb="5">
      <t>ケンキュウ</t>
    </rPh>
    <rPh sb="6" eb="8">
      <t>ホウホウ</t>
    </rPh>
    <phoneticPr fontId="7"/>
  </si>
  <si>
    <t>人　員</t>
    <phoneticPr fontId="7"/>
  </si>
  <si>
    <t>　　　３．その他欄は補助対象以外の経費を計上すること。</t>
    <phoneticPr fontId="3"/>
  </si>
  <si>
    <t>委託理由書</t>
    <rPh sb="0" eb="2">
      <t>イタク</t>
    </rPh>
    <rPh sb="2" eb="5">
      <t>リユウショ</t>
    </rPh>
    <phoneticPr fontId="7"/>
  </si>
  <si>
    <t>事業</t>
    <rPh sb="0" eb="2">
      <t>ジギョウ</t>
    </rPh>
    <phoneticPr fontId="7"/>
  </si>
  <si>
    <t>事業名</t>
    <rPh sb="0" eb="2">
      <t>ジギョウ</t>
    </rPh>
    <rPh sb="2" eb="3">
      <t>メイ</t>
    </rPh>
    <phoneticPr fontId="7"/>
  </si>
  <si>
    <t>○○○事業</t>
    <rPh sb="3" eb="5">
      <t>ジギョウ</t>
    </rPh>
    <phoneticPr fontId="7"/>
  </si>
  <si>
    <t>委託先</t>
    <rPh sb="0" eb="3">
      <t>イタクサキ</t>
    </rPh>
    <phoneticPr fontId="7"/>
  </si>
  <si>
    <t>○○○</t>
    <phoneticPr fontId="7"/>
  </si>
  <si>
    <t>委託先を選定
した方法・理由</t>
    <rPh sb="0" eb="3">
      <t>イタクサキ</t>
    </rPh>
    <rPh sb="4" eb="6">
      <t>センテイ</t>
    </rPh>
    <rPh sb="9" eb="11">
      <t>ホウホウ</t>
    </rPh>
    <rPh sb="12" eb="14">
      <t>リユウ</t>
    </rPh>
    <phoneticPr fontId="7"/>
  </si>
  <si>
    <t>選定
方法</t>
    <rPh sb="0" eb="2">
      <t>センテイ</t>
    </rPh>
    <rPh sb="3" eb="5">
      <t>ホウホウ</t>
    </rPh>
    <phoneticPr fontId="7"/>
  </si>
  <si>
    <t>選定
理由</t>
    <rPh sb="0" eb="2">
      <t>センテイ</t>
    </rPh>
    <rPh sb="3" eb="5">
      <t>リユウ</t>
    </rPh>
    <phoneticPr fontId="7"/>
  </si>
  <si>
    <t>委託料の内訳</t>
    <rPh sb="0" eb="3">
      <t>イタクリョウ</t>
    </rPh>
    <rPh sb="4" eb="6">
      <t>ウチワケ</t>
    </rPh>
    <phoneticPr fontId="7"/>
  </si>
  <si>
    <t>◯◯法人◯◯</t>
    <rPh sb="2" eb="4">
      <t>ホウジ</t>
    </rPh>
    <phoneticPr fontId="3"/>
  </si>
  <si>
    <t>◯◯法人◯◯</t>
  </si>
  <si>
    <t>　　　３．その他欄は補助対象以外の経費を計上すること。</t>
    <phoneticPr fontId="3"/>
  </si>
  <si>
    <t xml:space="preserve"> 第５号様式</t>
    <phoneticPr fontId="3"/>
  </si>
  <si>
    <t>３．事業実績報告書及び実績額明細書</t>
    <rPh sb="4" eb="6">
      <t>ジッセキ</t>
    </rPh>
    <rPh sb="6" eb="8">
      <t>ホウコク</t>
    </rPh>
    <phoneticPr fontId="3"/>
  </si>
  <si>
    <t>職員基本給</t>
  </si>
  <si>
    <t>　医師</t>
    <rPh sb="1" eb="3">
      <t>イシ</t>
    </rPh>
    <phoneticPr fontId="8"/>
  </si>
  <si>
    <t>　看護師</t>
    <rPh sb="1" eb="4">
      <t>カンゴシ</t>
    </rPh>
    <phoneticPr fontId="8"/>
  </si>
  <si>
    <t>　運転手</t>
  </si>
  <si>
    <t>職員諸手当</t>
  </si>
  <si>
    <t>　その他</t>
    <rPh sb="3" eb="4">
      <t>タ</t>
    </rPh>
    <phoneticPr fontId="8"/>
  </si>
  <si>
    <t>社会保険料</t>
    <rPh sb="0" eb="2">
      <t>シャカイ</t>
    </rPh>
    <rPh sb="2" eb="5">
      <t>ホケンリョウ</t>
    </rPh>
    <phoneticPr fontId="3"/>
  </si>
  <si>
    <t>非常勤職員手当</t>
  </si>
  <si>
    <t>報償費</t>
    <rPh sb="0" eb="3">
      <t>ホウショウヒ</t>
    </rPh>
    <phoneticPr fontId="8"/>
  </si>
  <si>
    <t>消耗品費</t>
    <rPh sb="0" eb="3">
      <t>ショウモウヒン</t>
    </rPh>
    <rPh sb="3" eb="4">
      <t>ヒ</t>
    </rPh>
    <phoneticPr fontId="8"/>
  </si>
  <si>
    <t>印刷製本費</t>
  </si>
  <si>
    <t>雑役務費</t>
    <rPh sb="0" eb="1">
      <t>ザツ</t>
    </rPh>
    <rPh sb="1" eb="3">
      <t>エキム</t>
    </rPh>
    <rPh sb="3" eb="4">
      <t>ヒ</t>
    </rPh>
    <phoneticPr fontId="3"/>
  </si>
  <si>
    <t>燃料費</t>
  </si>
  <si>
    <t>職員諸手当</t>
    <rPh sb="0" eb="2">
      <t>ショクイン</t>
    </rPh>
    <rPh sb="2" eb="5">
      <t>ショテアテ</t>
    </rPh>
    <phoneticPr fontId="3"/>
  </si>
  <si>
    <t>非常勤職員手当</t>
    <rPh sb="0" eb="3">
      <t>ヒジョウキン</t>
    </rPh>
    <rPh sb="3" eb="5">
      <t>ショクイン</t>
    </rPh>
    <rPh sb="5" eb="7">
      <t>テアテ</t>
    </rPh>
    <phoneticPr fontId="3"/>
  </si>
  <si>
    <t>諸謝金</t>
    <rPh sb="0" eb="1">
      <t>ショ</t>
    </rPh>
    <rPh sb="1" eb="3">
      <t>シャキン</t>
    </rPh>
    <phoneticPr fontId="3"/>
  </si>
  <si>
    <t>消耗品費</t>
    <rPh sb="0" eb="3">
      <t>ショウモウヒン</t>
    </rPh>
    <rPh sb="3" eb="4">
      <t>ヒ</t>
    </rPh>
    <phoneticPr fontId="3"/>
  </si>
  <si>
    <t>印刷製本費</t>
    <rPh sb="0" eb="2">
      <t>インサツ</t>
    </rPh>
    <rPh sb="2" eb="4">
      <t>セイホン</t>
    </rPh>
    <rPh sb="4" eb="5">
      <t>ヒ</t>
    </rPh>
    <phoneticPr fontId="3"/>
  </si>
  <si>
    <t>借料及び損料</t>
    <rPh sb="0" eb="2">
      <t>シャクリョウ</t>
    </rPh>
    <rPh sb="2" eb="3">
      <t>オヨ</t>
    </rPh>
    <rPh sb="4" eb="6">
      <t>ソンリョウ</t>
    </rPh>
    <phoneticPr fontId="3"/>
  </si>
  <si>
    <t>会議費</t>
    <rPh sb="0" eb="3">
      <t>カイギヒ</t>
    </rPh>
    <phoneticPr fontId="3"/>
  </si>
  <si>
    <t>備品費</t>
    <rPh sb="0" eb="3">
      <t>ビヒンヒ</t>
    </rPh>
    <phoneticPr fontId="3"/>
  </si>
  <si>
    <t>光熱水料</t>
    <rPh sb="0" eb="2">
      <t>コウネツ</t>
    </rPh>
    <rPh sb="2" eb="3">
      <t>スイ</t>
    </rPh>
    <rPh sb="3" eb="4">
      <t>リョウ</t>
    </rPh>
    <phoneticPr fontId="3"/>
  </si>
  <si>
    <t>燃料費</t>
    <rPh sb="0" eb="3">
      <t>ネンリョウヒ</t>
    </rPh>
    <phoneticPr fontId="3"/>
  </si>
  <si>
    <t>委託費</t>
    <rPh sb="0" eb="3">
      <t>イタクヒ</t>
    </rPh>
    <phoneticPr fontId="3"/>
  </si>
  <si>
    <t>職員基本給</t>
    <rPh sb="0" eb="2">
      <t>ショクイン</t>
    </rPh>
    <rPh sb="2" eb="5">
      <t>キホンキュウ</t>
    </rPh>
    <phoneticPr fontId="3"/>
  </si>
  <si>
    <t>委託費（上記に掲げる経費に該当するもの。）</t>
    <rPh sb="0" eb="3">
      <t>イタクヒ</t>
    </rPh>
    <rPh sb="4" eb="6">
      <t>ジョウキ</t>
    </rPh>
    <rPh sb="7" eb="8">
      <t>カカ</t>
    </rPh>
    <rPh sb="10" eb="12">
      <t>ケイヒ</t>
    </rPh>
    <rPh sb="13" eb="15">
      <t>ガイトウ</t>
    </rPh>
    <phoneticPr fontId="3"/>
  </si>
  <si>
    <t>諸謝金</t>
    <rPh sb="0" eb="3">
      <t>ショシャキン</t>
    </rPh>
    <phoneticPr fontId="8"/>
  </si>
  <si>
    <t>旅費</t>
    <rPh sb="0" eb="2">
      <t>リョヒ</t>
    </rPh>
    <phoneticPr fontId="8"/>
  </si>
  <si>
    <t>印刷製本費</t>
    <rPh sb="0" eb="2">
      <t>インサツ</t>
    </rPh>
    <rPh sb="2" eb="4">
      <t>セイホン</t>
    </rPh>
    <rPh sb="4" eb="5">
      <t>ヒ</t>
    </rPh>
    <phoneticPr fontId="8"/>
  </si>
  <si>
    <t>職員諸手当</t>
    <rPh sb="0" eb="2">
      <t>ショクイン</t>
    </rPh>
    <rPh sb="2" eb="3">
      <t>ショ</t>
    </rPh>
    <rPh sb="3" eb="5">
      <t>テアテ</t>
    </rPh>
    <phoneticPr fontId="3"/>
  </si>
  <si>
    <t>光熱水料</t>
    <rPh sb="0" eb="2">
      <t>コウネツ</t>
    </rPh>
    <rPh sb="2" eb="4">
      <t>スイリョウ</t>
    </rPh>
    <phoneticPr fontId="3"/>
  </si>
  <si>
    <t>4（14）</t>
    <phoneticPr fontId="3"/>
  </si>
  <si>
    <t>4（15）</t>
    <phoneticPr fontId="3"/>
  </si>
  <si>
    <t>団体契約を通じた電話通訳利用促進事業</t>
    <rPh sb="0" eb="2">
      <t>ダンタイ</t>
    </rPh>
    <rPh sb="2" eb="4">
      <t>ケイヤク</t>
    </rPh>
    <rPh sb="5" eb="6">
      <t>ツウ</t>
    </rPh>
    <rPh sb="8" eb="10">
      <t>デンワ</t>
    </rPh>
    <rPh sb="10" eb="12">
      <t>ツウヤク</t>
    </rPh>
    <rPh sb="12" eb="14">
      <t>リヨウ</t>
    </rPh>
    <rPh sb="14" eb="16">
      <t>ソクシン</t>
    </rPh>
    <rPh sb="16" eb="18">
      <t>ジギョウ</t>
    </rPh>
    <phoneticPr fontId="4"/>
  </si>
  <si>
    <t>団体契約を通じた電話通訳利用促進事業</t>
    <rPh sb="0" eb="2">
      <t>ダンタイ</t>
    </rPh>
    <rPh sb="2" eb="4">
      <t>ケイヤク</t>
    </rPh>
    <rPh sb="5" eb="6">
      <t>ツウ</t>
    </rPh>
    <rPh sb="8" eb="10">
      <t>デンワ</t>
    </rPh>
    <rPh sb="10" eb="12">
      <t>ツウヤク</t>
    </rPh>
    <rPh sb="12" eb="14">
      <t>リヨウ</t>
    </rPh>
    <rPh sb="14" eb="16">
      <t>ソクシン</t>
    </rPh>
    <rPh sb="16" eb="18">
      <t>ジギョウ</t>
    </rPh>
    <phoneticPr fontId="3"/>
  </si>
  <si>
    <t>4（16）</t>
    <phoneticPr fontId="3"/>
  </si>
  <si>
    <t>地域における外国人患者受入れ体制のモデル構築事業</t>
    <rPh sb="0" eb="2">
      <t>チイキ</t>
    </rPh>
    <rPh sb="6" eb="9">
      <t>ガイコクジン</t>
    </rPh>
    <rPh sb="9" eb="11">
      <t>カンジャ</t>
    </rPh>
    <rPh sb="11" eb="13">
      <t>ウケイレ</t>
    </rPh>
    <rPh sb="14" eb="16">
      <t>タイセイ</t>
    </rPh>
    <rPh sb="20" eb="22">
      <t>コウチク</t>
    </rPh>
    <rPh sb="22" eb="24">
      <t>ジギョウ</t>
    </rPh>
    <phoneticPr fontId="4"/>
  </si>
  <si>
    <t>地域における外国人患者受入れ体制のモデル構築事業</t>
    <rPh sb="0" eb="2">
      <t>チイキ</t>
    </rPh>
    <rPh sb="6" eb="8">
      <t>ガイコク</t>
    </rPh>
    <rPh sb="8" eb="9">
      <t>ジン</t>
    </rPh>
    <rPh sb="9" eb="11">
      <t>カンジャ</t>
    </rPh>
    <rPh sb="11" eb="13">
      <t>ウケイ</t>
    </rPh>
    <rPh sb="14" eb="16">
      <t>タイセイ</t>
    </rPh>
    <rPh sb="20" eb="22">
      <t>コウチク</t>
    </rPh>
    <rPh sb="22" eb="24">
      <t>ジギョウ</t>
    </rPh>
    <phoneticPr fontId="3"/>
  </si>
  <si>
    <t>4（17）</t>
    <phoneticPr fontId="3"/>
  </si>
  <si>
    <t>特定機能病院における医療安全のためのピアレビュー推進事業</t>
    <rPh sb="0" eb="2">
      <t>トクテイ</t>
    </rPh>
    <rPh sb="2" eb="4">
      <t>キノウ</t>
    </rPh>
    <rPh sb="4" eb="6">
      <t>ビョウイン</t>
    </rPh>
    <rPh sb="10" eb="12">
      <t>イリョウ</t>
    </rPh>
    <rPh sb="12" eb="14">
      <t>アンゼン</t>
    </rPh>
    <rPh sb="24" eb="26">
      <t>スイシン</t>
    </rPh>
    <rPh sb="26" eb="28">
      <t>ジギョウ</t>
    </rPh>
    <phoneticPr fontId="4"/>
  </si>
  <si>
    <t>特定機能病院における医療安全のためのピアレビュー推進事業</t>
    <rPh sb="0" eb="2">
      <t>トクテイ</t>
    </rPh>
    <rPh sb="2" eb="4">
      <t>キノウ</t>
    </rPh>
    <rPh sb="4" eb="6">
      <t>ビョウイン</t>
    </rPh>
    <rPh sb="10" eb="12">
      <t>イリョウ</t>
    </rPh>
    <rPh sb="12" eb="14">
      <t>アンゼン</t>
    </rPh>
    <rPh sb="24" eb="26">
      <t>スイシン</t>
    </rPh>
    <rPh sb="26" eb="28">
      <t>ジギョウ</t>
    </rPh>
    <phoneticPr fontId="3"/>
  </si>
  <si>
    <t>１．支出</t>
    <rPh sb="2" eb="4">
      <t>シシュツ</t>
    </rPh>
    <phoneticPr fontId="3"/>
  </si>
  <si>
    <t>２．収入</t>
    <rPh sb="2" eb="4">
      <t>シュウニュウ</t>
    </rPh>
    <phoneticPr fontId="7"/>
  </si>
  <si>
    <t>　　　３．その他欄は補助対象以外の経費を計上すること。</t>
    <phoneticPr fontId="3"/>
  </si>
  <si>
    <t>雑役務費（電話通訳料）</t>
    <rPh sb="0" eb="1">
      <t>ザツ</t>
    </rPh>
    <rPh sb="1" eb="3">
      <t>エキム</t>
    </rPh>
    <rPh sb="3" eb="4">
      <t>ヒ</t>
    </rPh>
    <rPh sb="5" eb="7">
      <t>デンワ</t>
    </rPh>
    <rPh sb="7" eb="9">
      <t>ツウヤク</t>
    </rPh>
    <rPh sb="9" eb="10">
      <t>リョウ</t>
    </rPh>
    <phoneticPr fontId="3"/>
  </si>
  <si>
    <t>地域における外国人患者受入れ体制のモデル構築事業</t>
    <rPh sb="0" eb="2">
      <t>チイキ</t>
    </rPh>
    <rPh sb="6" eb="9">
      <t>ガイコクジン</t>
    </rPh>
    <rPh sb="9" eb="11">
      <t>カンジャ</t>
    </rPh>
    <rPh sb="11" eb="13">
      <t>ウケイレ</t>
    </rPh>
    <rPh sb="14" eb="16">
      <t>タイセイ</t>
    </rPh>
    <rPh sb="20" eb="22">
      <t>コウチク</t>
    </rPh>
    <rPh sb="22" eb="24">
      <t>ジギョウ</t>
    </rPh>
    <phoneticPr fontId="3"/>
  </si>
  <si>
    <t>地域における外国人患者受入れ体制のモデル構築事業</t>
    <phoneticPr fontId="3"/>
  </si>
  <si>
    <t>委託費（上記に掲げる経費に該当するもの）</t>
    <rPh sb="0" eb="3">
      <t>イタクヒ</t>
    </rPh>
    <rPh sb="4" eb="6">
      <t>ジョウキ</t>
    </rPh>
    <rPh sb="7" eb="8">
      <t>カカ</t>
    </rPh>
    <rPh sb="10" eb="12">
      <t>ケイヒ</t>
    </rPh>
    <rPh sb="13" eb="15">
      <t>ガイトウ</t>
    </rPh>
    <phoneticPr fontId="3"/>
  </si>
  <si>
    <t>特定機能病院における医療安全のためのピアレビュー推進事業</t>
    <phoneticPr fontId="3"/>
  </si>
  <si>
    <t>備品費（図書）</t>
    <rPh sb="0" eb="3">
      <t>ビヒンヒ</t>
    </rPh>
    <rPh sb="4" eb="6">
      <t>トショ</t>
    </rPh>
    <phoneticPr fontId="3"/>
  </si>
  <si>
    <t>委託費</t>
    <rPh sb="0" eb="2">
      <t>イタク</t>
    </rPh>
    <rPh sb="2" eb="3">
      <t>ヒ</t>
    </rPh>
    <phoneticPr fontId="3"/>
  </si>
  <si>
    <t>消耗品費</t>
    <rPh sb="0" eb="3">
      <t>ショウモウヒン</t>
    </rPh>
    <rPh sb="3" eb="4">
      <t>ヒ</t>
    </rPh>
    <phoneticPr fontId="7"/>
  </si>
  <si>
    <t>印刷製本費</t>
    <rPh sb="0" eb="2">
      <t>インサツ</t>
    </rPh>
    <rPh sb="2" eb="5">
      <t>セイホンヒ</t>
    </rPh>
    <phoneticPr fontId="7"/>
  </si>
  <si>
    <t>会議費</t>
    <rPh sb="0" eb="3">
      <t>カイギヒ</t>
    </rPh>
    <phoneticPr fontId="7"/>
  </si>
  <si>
    <t>通信運搬費</t>
    <rPh sb="0" eb="2">
      <t>ツウシン</t>
    </rPh>
    <rPh sb="2" eb="5">
      <t>ウンパンヒ</t>
    </rPh>
    <phoneticPr fontId="7"/>
  </si>
  <si>
    <t>旅費</t>
    <phoneticPr fontId="3"/>
  </si>
  <si>
    <t>材料費（医薬品費、診療材料費）</t>
    <rPh sb="0" eb="3">
      <t>ザイリョウヒ</t>
    </rPh>
    <rPh sb="4" eb="7">
      <t>イヤクヒン</t>
    </rPh>
    <rPh sb="7" eb="8">
      <t>ヒ</t>
    </rPh>
    <rPh sb="9" eb="11">
      <t>シンリョウ</t>
    </rPh>
    <rPh sb="11" eb="14">
      <t>ザイリョウヒ</t>
    </rPh>
    <phoneticPr fontId="3"/>
  </si>
  <si>
    <t>委託費</t>
    <rPh sb="0" eb="2">
      <t>イタク</t>
    </rPh>
    <rPh sb="2" eb="3">
      <t>ヒ</t>
    </rPh>
    <phoneticPr fontId="8"/>
  </si>
  <si>
    <t>収入額</t>
    <phoneticPr fontId="3"/>
  </si>
  <si>
    <t>対象経費の
支出済額</t>
    <rPh sb="0" eb="2">
      <t>タイショウ</t>
    </rPh>
    <rPh sb="2" eb="4">
      <t>ケイヒ</t>
    </rPh>
    <rPh sb="6" eb="8">
      <t>シシュツ</t>
    </rPh>
    <rPh sb="8" eb="9">
      <t>スミ</t>
    </rPh>
    <rPh sb="9" eb="10">
      <t>ガク</t>
    </rPh>
    <phoneticPr fontId="3"/>
  </si>
  <si>
    <t>（注）１．委託契約により実施した場合は、契約金額の算出基礎となる資料を添付すること。</t>
    <phoneticPr fontId="3"/>
  </si>
  <si>
    <t>へき地巡回診療車（船）運営事業</t>
    <phoneticPr fontId="7"/>
  </si>
  <si>
    <t>注）　１．本業務に要した時間数を積算し算出すること</t>
    <phoneticPr fontId="7"/>
  </si>
  <si>
    <t>歯科疾患予防・食育推進等口腔機能維持向上事業</t>
    <rPh sb="0" eb="2">
      <t>シカ</t>
    </rPh>
    <rPh sb="2" eb="4">
      <t>シッカン</t>
    </rPh>
    <rPh sb="4" eb="6">
      <t>ヨボウ</t>
    </rPh>
    <rPh sb="20" eb="22">
      <t>ジギョウ</t>
    </rPh>
    <phoneticPr fontId="7"/>
  </si>
  <si>
    <t>事業の目的及び効果（複数の事業を実施した場合は、事業毎に記載して下さい）</t>
    <phoneticPr fontId="3"/>
  </si>
  <si>
    <t>事業内容及び実施方法（複数の事業を実施した場合は、事業毎に記載して下さい）</t>
    <rPh sb="4" eb="5">
      <t>オヨ</t>
    </rPh>
    <rPh sb="6" eb="8">
      <t>ジッシ</t>
    </rPh>
    <rPh sb="8" eb="10">
      <t>ホウホウ</t>
    </rPh>
    <phoneticPr fontId="7"/>
  </si>
  <si>
    <t>事業の目的及び効果（複数の事業を実施した場合は、事業毎に記載して下さい）</t>
    <phoneticPr fontId="3"/>
  </si>
  <si>
    <t>注１）（２）実施状況の派遣元名は、派遣者を施設と契約し派遣を行った場合は、施設名を記載する。施設ではなく個人と契約し派遣を行った場合は、個人名を記載すること。</t>
    <rPh sb="0" eb="1">
      <t>チュウ</t>
    </rPh>
    <rPh sb="8" eb="10">
      <t>ジョウキョウ</t>
    </rPh>
    <phoneticPr fontId="7"/>
  </si>
  <si>
    <t>注）（２）実施状況の実施場所は、在宅へ出向いて実習を行う場合は在宅と記載すること。</t>
    <rPh sb="0" eb="1">
      <t>チュウ</t>
    </rPh>
    <rPh sb="7" eb="9">
      <t>ジョウキョウ</t>
    </rPh>
    <rPh sb="10" eb="12">
      <t>ジッシ</t>
    </rPh>
    <rPh sb="12" eb="14">
      <t>バショ</t>
    </rPh>
    <rPh sb="16" eb="18">
      <t>ザイタク</t>
    </rPh>
    <rPh sb="19" eb="21">
      <t>デム</t>
    </rPh>
    <rPh sb="23" eb="25">
      <t>ジッシュウ</t>
    </rPh>
    <rPh sb="26" eb="27">
      <t>オコナ</t>
    </rPh>
    <rPh sb="28" eb="30">
      <t>バアイ</t>
    </rPh>
    <rPh sb="31" eb="33">
      <t>ザイタク</t>
    </rPh>
    <rPh sb="34" eb="36">
      <t>キサイ</t>
    </rPh>
    <phoneticPr fontId="7"/>
  </si>
  <si>
    <t>歯科口腔保健調査研究事業</t>
    <rPh sb="0" eb="4">
      <t>シカコウクウ</t>
    </rPh>
    <rPh sb="4" eb="6">
      <t>ホケン</t>
    </rPh>
    <rPh sb="6" eb="8">
      <t>チョウサ</t>
    </rPh>
    <rPh sb="8" eb="10">
      <t>ケンキュウ</t>
    </rPh>
    <rPh sb="10" eb="12">
      <t>ジギョウ</t>
    </rPh>
    <phoneticPr fontId="7"/>
  </si>
  <si>
    <t>委託費（上記に掲げる経費に該当するもの。）</t>
    <rPh sb="0" eb="2">
      <t>イタク</t>
    </rPh>
    <rPh sb="2" eb="3">
      <t>ヒ</t>
    </rPh>
    <rPh sb="4" eb="6">
      <t>ジョウキ</t>
    </rPh>
    <rPh sb="7" eb="8">
      <t>カカ</t>
    </rPh>
    <rPh sb="10" eb="12">
      <t>ケイヒ</t>
    </rPh>
    <rPh sb="13" eb="15">
      <t>ガイトウ</t>
    </rPh>
    <phoneticPr fontId="7"/>
  </si>
  <si>
    <t>非常勤職員手当</t>
    <rPh sb="0" eb="3">
      <t>ヒジョウキン</t>
    </rPh>
    <rPh sb="3" eb="5">
      <t>ショクイン</t>
    </rPh>
    <rPh sb="5" eb="7">
      <t>テアテ</t>
    </rPh>
    <phoneticPr fontId="3"/>
  </si>
  <si>
    <t>諸謝金</t>
    <rPh sb="0" eb="1">
      <t>ショ</t>
    </rPh>
    <rPh sb="1" eb="3">
      <t>シャキン</t>
    </rPh>
    <phoneticPr fontId="3"/>
  </si>
  <si>
    <t>♯8000情報収集分析事業</t>
    <phoneticPr fontId="3"/>
  </si>
  <si>
    <t>職員諸手当（非常勤）</t>
    <rPh sb="0" eb="2">
      <t>ショクイン</t>
    </rPh>
    <rPh sb="2" eb="3">
      <t>ショ</t>
    </rPh>
    <rPh sb="3" eb="5">
      <t>テアテ</t>
    </rPh>
    <rPh sb="6" eb="9">
      <t>ヒジョウキン</t>
    </rPh>
    <phoneticPr fontId="3"/>
  </si>
  <si>
    <t>社会保険料（非常勤）</t>
    <rPh sb="0" eb="2">
      <t>シャカイ</t>
    </rPh>
    <rPh sb="2" eb="5">
      <t>ホケンリョウ</t>
    </rPh>
    <rPh sb="6" eb="9">
      <t>ヒジョウキン</t>
    </rPh>
    <phoneticPr fontId="3"/>
  </si>
  <si>
    <t>雑役務費（修繕料等）</t>
    <rPh sb="0" eb="1">
      <t>ザツ</t>
    </rPh>
    <rPh sb="1" eb="3">
      <t>エキム</t>
    </rPh>
    <rPh sb="3" eb="4">
      <t>ヒ</t>
    </rPh>
    <rPh sb="5" eb="7">
      <t>シュウゼン</t>
    </rPh>
    <rPh sb="7" eb="8">
      <t>リョウ</t>
    </rPh>
    <rPh sb="8" eb="9">
      <t>トウ</t>
    </rPh>
    <phoneticPr fontId="3"/>
  </si>
  <si>
    <t>備品費（単価50万円（民間団体にあっては30万円）未満に限る。）</t>
    <rPh sb="0" eb="3">
      <t>ビヒンヒ</t>
    </rPh>
    <rPh sb="4" eb="6">
      <t>タンカ</t>
    </rPh>
    <rPh sb="8" eb="10">
      <t>マンエン</t>
    </rPh>
    <rPh sb="11" eb="13">
      <t>ミンカン</t>
    </rPh>
    <rPh sb="13" eb="15">
      <t>ダンタイ</t>
    </rPh>
    <rPh sb="22" eb="24">
      <t>マンエン</t>
    </rPh>
    <rPh sb="25" eb="27">
      <t>ミマン</t>
    </rPh>
    <rPh sb="28" eb="29">
      <t>カギ</t>
    </rPh>
    <phoneticPr fontId="3"/>
  </si>
  <si>
    <t>保険料（火災保険料、医療機関賠償責任保険料等）</t>
    <rPh sb="0" eb="3">
      <t>ホケンリョウ</t>
    </rPh>
    <rPh sb="4" eb="6">
      <t>カサイ</t>
    </rPh>
    <rPh sb="6" eb="9">
      <t>ホケンリョウ</t>
    </rPh>
    <rPh sb="10" eb="12">
      <t>イリョウ</t>
    </rPh>
    <rPh sb="12" eb="14">
      <t>キカン</t>
    </rPh>
    <rPh sb="14" eb="16">
      <t>バイショウ</t>
    </rPh>
    <rPh sb="16" eb="18">
      <t>セキニン</t>
    </rPh>
    <rPh sb="18" eb="21">
      <t>ホケンリョウ</t>
    </rPh>
    <rPh sb="21" eb="22">
      <t>トウ</t>
    </rPh>
    <phoneticPr fontId="3"/>
  </si>
  <si>
    <t>雑役務費（修繕費、手数料等）</t>
    <rPh sb="0" eb="1">
      <t>ザツ</t>
    </rPh>
    <rPh sb="1" eb="3">
      <t>エキム</t>
    </rPh>
    <rPh sb="3" eb="4">
      <t>ヒ</t>
    </rPh>
    <rPh sb="5" eb="7">
      <t>シュウゼン</t>
    </rPh>
    <rPh sb="7" eb="8">
      <t>ヒ</t>
    </rPh>
    <rPh sb="9" eb="12">
      <t>テスウリョウ</t>
    </rPh>
    <rPh sb="12" eb="13">
      <t>トウ</t>
    </rPh>
    <phoneticPr fontId="3"/>
  </si>
  <si>
    <t>・食育推進等口腔機能維持向上事業</t>
    <rPh sb="1" eb="3">
      <t>ショクイク</t>
    </rPh>
    <rPh sb="3" eb="5">
      <t>スイシン</t>
    </rPh>
    <rPh sb="5" eb="6">
      <t>トウ</t>
    </rPh>
    <rPh sb="6" eb="8">
      <t>コウクウ</t>
    </rPh>
    <rPh sb="8" eb="10">
      <t>キノウ</t>
    </rPh>
    <rPh sb="10" eb="12">
      <t>イジ</t>
    </rPh>
    <rPh sb="12" eb="14">
      <t>コウジョウ</t>
    </rPh>
    <rPh sb="14" eb="16">
      <t>ジギョウ</t>
    </rPh>
    <phoneticPr fontId="3"/>
  </si>
  <si>
    <t>歯科保健医療サービス提供困難者への歯科医療技術者養成事業</t>
    <rPh sb="0" eb="2">
      <t>シカ</t>
    </rPh>
    <rPh sb="2" eb="4">
      <t>ホケン</t>
    </rPh>
    <rPh sb="4" eb="6">
      <t>イリョウ</t>
    </rPh>
    <rPh sb="10" eb="12">
      <t>テイキョウ</t>
    </rPh>
    <rPh sb="12" eb="14">
      <t>コンナン</t>
    </rPh>
    <rPh sb="14" eb="15">
      <t>シャ</t>
    </rPh>
    <rPh sb="17" eb="19">
      <t>シカ</t>
    </rPh>
    <rPh sb="19" eb="21">
      <t>イリョウ</t>
    </rPh>
    <rPh sb="21" eb="24">
      <t>ギジュツシャ</t>
    </rPh>
    <rPh sb="24" eb="26">
      <t>ヨウセイ</t>
    </rPh>
    <rPh sb="26" eb="28">
      <t>ジギョウ</t>
    </rPh>
    <phoneticPr fontId="7"/>
  </si>
  <si>
    <t>雑役務費</t>
    <rPh sb="0" eb="1">
      <t>ザツ</t>
    </rPh>
    <rPh sb="1" eb="3">
      <t>エキム</t>
    </rPh>
    <rPh sb="3" eb="4">
      <t>ヒ</t>
    </rPh>
    <phoneticPr fontId="3"/>
  </si>
  <si>
    <t>旅費</t>
    <rPh sb="0" eb="2">
      <t>リョヒ</t>
    </rPh>
    <phoneticPr fontId="3"/>
  </si>
  <si>
    <t>会議費</t>
    <rPh sb="0" eb="3">
      <t>カイギヒ</t>
    </rPh>
    <phoneticPr fontId="3"/>
  </si>
  <si>
    <t>周産期医療対策事業</t>
    <rPh sb="0" eb="3">
      <t>シュウサンキ</t>
    </rPh>
    <rPh sb="3" eb="5">
      <t>イリョウ</t>
    </rPh>
    <rPh sb="5" eb="7">
      <t>タイサク</t>
    </rPh>
    <rPh sb="7" eb="9">
      <t>ジギョウ</t>
    </rPh>
    <phoneticPr fontId="4"/>
  </si>
  <si>
    <t>　標記について、次のとおり関係書類を添えて報告する。</t>
    <rPh sb="21" eb="23">
      <t>ホウコク</t>
    </rPh>
    <phoneticPr fontId="3"/>
  </si>
  <si>
    <t>（２）事業内容</t>
    <rPh sb="3" eb="5">
      <t>ジギョウ</t>
    </rPh>
    <rPh sb="5" eb="7">
      <t>ナイヨウ</t>
    </rPh>
    <phoneticPr fontId="7"/>
  </si>
  <si>
    <t>委託した理由</t>
    <rPh sb="0" eb="2">
      <t>イタク</t>
    </rPh>
    <rPh sb="4" eb="6">
      <t>リユウ</t>
    </rPh>
    <phoneticPr fontId="7"/>
  </si>
  <si>
    <t>補助事業者名</t>
    <rPh sb="0" eb="2">
      <t>ホジョ</t>
    </rPh>
    <rPh sb="2" eb="4">
      <t>ジギョウ</t>
    </rPh>
    <rPh sb="4" eb="5">
      <t>シャ</t>
    </rPh>
    <rPh sb="5" eb="6">
      <t>メイ</t>
    </rPh>
    <phoneticPr fontId="3"/>
  </si>
  <si>
    <t>独自に算定してください。</t>
    <rPh sb="0" eb="2">
      <t>ドクジ</t>
    </rPh>
    <rPh sb="3" eb="5">
      <t>サンテイ</t>
    </rPh>
    <phoneticPr fontId="3"/>
  </si>
  <si>
    <t>厚生労働大臣が必要と認めた額</t>
    <rPh sb="0" eb="2">
      <t>コウセイ</t>
    </rPh>
    <rPh sb="2" eb="4">
      <t>ロウドウ</t>
    </rPh>
    <rPh sb="4" eb="6">
      <t>ダイジン</t>
    </rPh>
    <rPh sb="7" eb="9">
      <t>ヒツヨウ</t>
    </rPh>
    <rPh sb="10" eb="11">
      <t>ミト</t>
    </rPh>
    <rPh sb="13" eb="14">
      <t>ガク</t>
    </rPh>
    <phoneticPr fontId="3"/>
  </si>
  <si>
    <t>算定方法</t>
    <rPh sb="0" eb="2">
      <t>サンテイ</t>
    </rPh>
    <rPh sb="2" eb="4">
      <t>ホウホウ</t>
    </rPh>
    <phoneticPr fontId="3"/>
  </si>
  <si>
    <t>i</t>
    <phoneticPr fontId="3"/>
  </si>
  <si>
    <t>b</t>
    <phoneticPr fontId="3"/>
  </si>
  <si>
    <t>b</t>
    <phoneticPr fontId="3"/>
  </si>
  <si>
    <t>補助率</t>
    <rPh sb="0" eb="3">
      <t>ホジョリツ</t>
    </rPh>
    <phoneticPr fontId="3"/>
  </si>
  <si>
    <t>都道府県補助額</t>
    <rPh sb="0" eb="4">
      <t>トドウフケン</t>
    </rPh>
    <rPh sb="4" eb="6">
      <t>ホジョ</t>
    </rPh>
    <rPh sb="6" eb="7">
      <t>ガク</t>
    </rPh>
    <phoneticPr fontId="3"/>
  </si>
  <si>
    <t>J</t>
    <phoneticPr fontId="3"/>
  </si>
  <si>
    <t>O</t>
    <phoneticPr fontId="3"/>
  </si>
  <si>
    <t>当該事業に係る収入支出決算書の抄本（当該補助事業の決算額を備考欄等に記入すること。）</t>
    <rPh sb="11" eb="13">
      <t>ケッサン</t>
    </rPh>
    <rPh sb="25" eb="27">
      <t>ケッサン</t>
    </rPh>
    <phoneticPr fontId="3"/>
  </si>
  <si>
    <t>別紙３</t>
    <rPh sb="0" eb="2">
      <t>ベッシ</t>
    </rPh>
    <phoneticPr fontId="3"/>
  </si>
  <si>
    <t>感染症指定医療機関運営事業</t>
    <rPh sb="0" eb="3">
      <t>カンセンショウ</t>
    </rPh>
    <rPh sb="3" eb="5">
      <t>シテイ</t>
    </rPh>
    <rPh sb="5" eb="7">
      <t>イリョウ</t>
    </rPh>
    <rPh sb="7" eb="9">
      <t>キカン</t>
    </rPh>
    <rPh sb="9" eb="11">
      <t>ウンエイ</t>
    </rPh>
    <rPh sb="11" eb="13">
      <t>ジギョウ</t>
    </rPh>
    <phoneticPr fontId="3"/>
  </si>
  <si>
    <t>２．実績額明細</t>
    <rPh sb="2" eb="5">
      <t>ジッセキガク</t>
    </rPh>
    <rPh sb="5" eb="7">
      <t>メイサイ</t>
    </rPh>
    <phoneticPr fontId="3"/>
  </si>
  <si>
    <t>　　　２．その他欄は補助対象以外の経費を計上すること。</t>
    <phoneticPr fontId="3"/>
  </si>
  <si>
    <t>注）　１．本業務に要した時間数を積算し算出すること。</t>
    <phoneticPr fontId="7"/>
  </si>
  <si>
    <t>　　　２．委託費を計上した場合には、別途委託理由書を作成の上提出すること。</t>
    <rPh sb="5" eb="7">
      <t>イタク</t>
    </rPh>
    <rPh sb="7" eb="8">
      <t>ヒ</t>
    </rPh>
    <rPh sb="9" eb="11">
      <t>ケイジョウ</t>
    </rPh>
    <rPh sb="13" eb="15">
      <t>バアイ</t>
    </rPh>
    <rPh sb="18" eb="20">
      <t>ベット</t>
    </rPh>
    <rPh sb="20" eb="22">
      <t>イタク</t>
    </rPh>
    <rPh sb="22" eb="25">
      <t>リユウショ</t>
    </rPh>
    <rPh sb="26" eb="28">
      <t>サクセイ</t>
    </rPh>
    <rPh sb="29" eb="30">
      <t>ウエ</t>
    </rPh>
    <rPh sb="30" eb="32">
      <t>テイシュツ</t>
    </rPh>
    <phoneticPr fontId="7"/>
  </si>
  <si>
    <t>（１）支出</t>
    <rPh sb="3" eb="5">
      <t>シシュツ</t>
    </rPh>
    <phoneticPr fontId="3"/>
  </si>
  <si>
    <t>注）　１．本業務に要した時間数を積算し算出すること。</t>
    <phoneticPr fontId="7"/>
  </si>
  <si>
    <t>注）　１．本業務に要した時間数を積算し算出すること。</t>
    <phoneticPr fontId="7"/>
  </si>
  <si>
    <t>注）　１．本業務に要した時間数を積算し算出すること。</t>
    <phoneticPr fontId="7"/>
  </si>
  <si>
    <t>　　　 ２．その他欄は補助対象以外の経費を計上すること。</t>
    <phoneticPr fontId="3"/>
  </si>
  <si>
    <t>注）　１．本業務に要した時間数を積算し算出すること。</t>
    <phoneticPr fontId="7"/>
  </si>
  <si>
    <t>収入額</t>
    <phoneticPr fontId="7"/>
  </si>
  <si>
    <t>注）　１．本業務に要した時間数を積算し算出すること。</t>
    <phoneticPr fontId="7"/>
  </si>
  <si>
    <t>注）　１．本業務に要した時間数を積算し算出すること。</t>
    <phoneticPr fontId="7"/>
  </si>
  <si>
    <t>収入額</t>
    <phoneticPr fontId="7"/>
  </si>
  <si>
    <t xml:space="preserve"> </t>
    <phoneticPr fontId="3"/>
  </si>
  <si>
    <t>材料費</t>
    <rPh sb="0" eb="3">
      <t>ザイリョウヒ</t>
    </rPh>
    <phoneticPr fontId="3"/>
  </si>
  <si>
    <t>（注）その他欄は補助対象以外の経費を計上すること。</t>
    <phoneticPr fontId="3"/>
  </si>
  <si>
    <t>委託費（上記に掲げる経費に該当するもの。)</t>
    <rPh sb="0" eb="3">
      <t>イタクヒ</t>
    </rPh>
    <rPh sb="4" eb="6">
      <t>ジョウキ</t>
    </rPh>
    <rPh sb="7" eb="8">
      <t>カカ</t>
    </rPh>
    <rPh sb="10" eb="12">
      <t>ケイヒ</t>
    </rPh>
    <rPh sb="13" eb="15">
      <t>ガイトウ</t>
    </rPh>
    <phoneticPr fontId="3"/>
  </si>
  <si>
    <t>K=J×補助率</t>
    <phoneticPr fontId="3"/>
  </si>
  <si>
    <t>L</t>
    <phoneticPr fontId="3"/>
  </si>
  <si>
    <t>M</t>
    <phoneticPr fontId="3"/>
  </si>
  <si>
    <t>N</t>
    <phoneticPr fontId="3"/>
  </si>
  <si>
    <t>支出済額</t>
    <rPh sb="0" eb="2">
      <t>シシュツ</t>
    </rPh>
    <rPh sb="2" eb="3">
      <t>スミ</t>
    </rPh>
    <rPh sb="3" eb="4">
      <t>ガク</t>
    </rPh>
    <phoneticPr fontId="3"/>
  </si>
  <si>
    <t>（１）支出</t>
    <rPh sb="3" eb="5">
      <t>シシュツ</t>
    </rPh>
    <phoneticPr fontId="3"/>
  </si>
  <si>
    <t>注２）（２）実施状況の派遣先名は、在宅へ出向いて実施した場合は在宅と記載すること。</t>
    <rPh sb="0" eb="1">
      <t>チュウ</t>
    </rPh>
    <rPh sb="8" eb="10">
      <t>ジョウキョウ</t>
    </rPh>
    <rPh sb="11" eb="14">
      <t>ハケンサキ</t>
    </rPh>
    <rPh sb="14" eb="15">
      <t>メイ</t>
    </rPh>
    <rPh sb="17" eb="19">
      <t>ザイタク</t>
    </rPh>
    <rPh sb="20" eb="22">
      <t>デム</t>
    </rPh>
    <rPh sb="24" eb="26">
      <t>ジッシ</t>
    </rPh>
    <rPh sb="28" eb="30">
      <t>バアイ</t>
    </rPh>
    <rPh sb="31" eb="33">
      <t>ザイタク</t>
    </rPh>
    <rPh sb="34" eb="36">
      <t>キサイ</t>
    </rPh>
    <phoneticPr fontId="7"/>
  </si>
  <si>
    <t>○○法人○○○</t>
    <rPh sb="2" eb="4">
      <t>ホウジン</t>
    </rPh>
    <phoneticPr fontId="3"/>
  </si>
  <si>
    <t>○○年度</t>
    <phoneticPr fontId="3"/>
  </si>
  <si>
    <t>（記載上の注意）</t>
  </si>
  <si>
    <t>（１）「巡回診療実施機関名」は実際に巡回診療を行う機関を「保健所」、「〇〇病院」等の区分に分けて記載すること。</t>
    <phoneticPr fontId="3"/>
  </si>
  <si>
    <t>（２）「実施方法」は  "直接"  "委託"  等の区分に分けて記載すること。なお、巡回診療実施診療科も併せて記載すること。</t>
  </si>
  <si>
    <t>（３）「巡回診療地区」は、巡回診療を行う場所の地区をすべて記載すること。</t>
  </si>
  <si>
    <t>（４）「戸数」、「人口」欄は当該地区の最近のものを記載すること。</t>
  </si>
  <si>
    <t>（５）「巡回診療実施回数及び受診者数」欄は、１巡回診療チーム１日１回として当該地区への巡回診療の実施回数を当該年度分について四半期毎に記載することとし、</t>
    <rPh sb="4" eb="6">
      <t>ジュンカイ</t>
    </rPh>
    <rPh sb="6" eb="8">
      <t>シンリョウ</t>
    </rPh>
    <rPh sb="10" eb="12">
      <t>カイスウ</t>
    </rPh>
    <rPh sb="12" eb="13">
      <t>オヨ</t>
    </rPh>
    <rPh sb="14" eb="16">
      <t>ジュシン</t>
    </rPh>
    <rPh sb="16" eb="17">
      <t>シャ</t>
    </rPh>
    <rPh sb="17" eb="18">
      <t>スウ</t>
    </rPh>
    <rPh sb="48" eb="50">
      <t>ジッシ</t>
    </rPh>
    <rPh sb="50" eb="52">
      <t>カイスウ</t>
    </rPh>
    <phoneticPr fontId="7"/>
  </si>
  <si>
    <t>　　上段（  ）に当該巡回診療にかかる実診療日数（0.5日を単位とする。）を記載すること。</t>
    <phoneticPr fontId="7"/>
  </si>
  <si>
    <t>　　なお、複数の無医地区を１回の巡回診療で行った場合には、該当する無医地区をまとめ一括記入すること。</t>
    <phoneticPr fontId="7"/>
  </si>
  <si>
    <t>（６）「備考」欄はその地区における診療場所例えば「公民館の一室」、「小学校の医務室」、「役場の一室」等具体的な場所を記載すること。</t>
    <phoneticPr fontId="7"/>
  </si>
  <si>
    <t>　　その他積雪量、冬期交通途絶期間等参考となるべきことを記載すること。</t>
    <phoneticPr fontId="7"/>
  </si>
  <si>
    <t>　　また、巡回診療実施要員を医師○人、看護師○人、運転手○人と具体的に記入すること。</t>
    <phoneticPr fontId="7"/>
  </si>
  <si>
    <t>（７）受診者の疾病分類等を分析している場合は、その分析結果を添付すること。</t>
    <phoneticPr fontId="3"/>
  </si>
  <si>
    <t>（８）その他、事業計画書の記載に準じて記載すること。</t>
    <phoneticPr fontId="3"/>
  </si>
  <si>
    <t>　　　２．その他欄は補助対象以外の経費を計上すること。</t>
    <rPh sb="7" eb="8">
      <t>ホカ</t>
    </rPh>
    <rPh sb="8" eb="9">
      <t>ラン</t>
    </rPh>
    <rPh sb="10" eb="12">
      <t>ホジョ</t>
    </rPh>
    <rPh sb="12" eb="14">
      <t>タイショウ</t>
    </rPh>
    <rPh sb="14" eb="16">
      <t>イガイ</t>
    </rPh>
    <rPh sb="17" eb="19">
      <t>ケイヒ</t>
    </rPh>
    <rPh sb="20" eb="22">
      <t>ケイジョウ</t>
    </rPh>
    <phoneticPr fontId="3"/>
  </si>
  <si>
    <t>８０２０運動・口腔保健推進事業国庫補助金所要額精算書</t>
    <rPh sb="4" eb="6">
      <t>ウンドウ</t>
    </rPh>
    <rPh sb="7" eb="9">
      <t>コウクウ</t>
    </rPh>
    <rPh sb="9" eb="11">
      <t>ホケン</t>
    </rPh>
    <rPh sb="11" eb="13">
      <t>スイシン</t>
    </rPh>
    <rPh sb="13" eb="15">
      <t>ジギョウ</t>
    </rPh>
    <rPh sb="20" eb="23">
      <t>ショヨウガク</t>
    </rPh>
    <rPh sb="23" eb="26">
      <t>セイサンショ</t>
    </rPh>
    <phoneticPr fontId="7"/>
  </si>
  <si>
    <t>補助事業者名：</t>
    <rPh sb="0" eb="2">
      <t>ホジョ</t>
    </rPh>
    <rPh sb="2" eb="6">
      <t>ジギョウシャメイ</t>
    </rPh>
    <phoneticPr fontId="7"/>
  </si>
  <si>
    <t>区            分</t>
    <phoneticPr fontId="7"/>
  </si>
  <si>
    <t>総事業費</t>
    <phoneticPr fontId="7"/>
  </si>
  <si>
    <t>寄付金その他の収入額</t>
    <phoneticPr fontId="7"/>
  </si>
  <si>
    <t>差引事業費</t>
    <phoneticPr fontId="7"/>
  </si>
  <si>
    <t>対象経費の支出済額</t>
    <rPh sb="7" eb="8">
      <t>ス</t>
    </rPh>
    <phoneticPr fontId="7"/>
  </si>
  <si>
    <t>基準額</t>
    <phoneticPr fontId="7"/>
  </si>
  <si>
    <t>選定額
（DとEの少ない方）</t>
    <phoneticPr fontId="7"/>
  </si>
  <si>
    <t>国庫補助基本額
（CとFの少ない方）</t>
    <phoneticPr fontId="7"/>
  </si>
  <si>
    <t>国庫補助所要額</t>
    <phoneticPr fontId="7"/>
  </si>
  <si>
    <t>交付決定額</t>
    <rPh sb="0" eb="2">
      <t>コウフ</t>
    </rPh>
    <rPh sb="2" eb="5">
      <t>ケッテイガク</t>
    </rPh>
    <phoneticPr fontId="7"/>
  </si>
  <si>
    <t>国庫補助受入済額</t>
    <rPh sb="0" eb="2">
      <t>コッコ</t>
    </rPh>
    <rPh sb="2" eb="4">
      <t>ホジョ</t>
    </rPh>
    <rPh sb="4" eb="6">
      <t>ウケイレ</t>
    </rPh>
    <rPh sb="6" eb="7">
      <t>ス</t>
    </rPh>
    <rPh sb="7" eb="8">
      <t>ガク</t>
    </rPh>
    <phoneticPr fontId="7"/>
  </si>
  <si>
    <t>差引過
△不足額
（Ｊ）-（H)</t>
    <rPh sb="0" eb="2">
      <t>サシヒキ</t>
    </rPh>
    <rPh sb="2" eb="3">
      <t>カ</t>
    </rPh>
    <rPh sb="5" eb="7">
      <t>フソク</t>
    </rPh>
    <rPh sb="7" eb="8">
      <t>ガク</t>
    </rPh>
    <phoneticPr fontId="7"/>
  </si>
  <si>
    <t>（A)</t>
    <phoneticPr fontId="7"/>
  </si>
  <si>
    <t>（B)</t>
    <phoneticPr fontId="7"/>
  </si>
  <si>
    <t>（A)-(B)=（C)</t>
    <phoneticPr fontId="7"/>
  </si>
  <si>
    <t>（D)</t>
    <phoneticPr fontId="7"/>
  </si>
  <si>
    <t>（E)</t>
    <phoneticPr fontId="7"/>
  </si>
  <si>
    <t>（F)</t>
    <phoneticPr fontId="7"/>
  </si>
  <si>
    <t>（G)</t>
    <phoneticPr fontId="7"/>
  </si>
  <si>
    <t>（H）※</t>
    <phoneticPr fontId="7"/>
  </si>
  <si>
    <t>（Ｉ)</t>
    <phoneticPr fontId="7"/>
  </si>
  <si>
    <t>（Ｊ)</t>
    <phoneticPr fontId="7"/>
  </si>
  <si>
    <t>（Ｋ）</t>
    <phoneticPr fontId="7"/>
  </si>
  <si>
    <t>円</t>
  </si>
  <si>
    <t>医療施設運営費等補助金</t>
    <rPh sb="0" eb="2">
      <t>イリョウ</t>
    </rPh>
    <rPh sb="2" eb="4">
      <t>シセツ</t>
    </rPh>
    <rPh sb="4" eb="8">
      <t>ウンエイヒトウ</t>
    </rPh>
    <rPh sb="8" eb="11">
      <t>ホジョキン</t>
    </rPh>
    <phoneticPr fontId="7"/>
  </si>
  <si>
    <t>直接補助事業</t>
    <rPh sb="0" eb="2">
      <t>チョクセツ</t>
    </rPh>
    <rPh sb="2" eb="4">
      <t>ホジョ</t>
    </rPh>
    <rPh sb="4" eb="6">
      <t>ジギョウ</t>
    </rPh>
    <phoneticPr fontId="7"/>
  </si>
  <si>
    <t>口腔保健推進事業</t>
    <rPh sb="0" eb="2">
      <t>コウクウ</t>
    </rPh>
    <rPh sb="2" eb="4">
      <t>ホケン</t>
    </rPh>
    <rPh sb="4" eb="6">
      <t>スイシン</t>
    </rPh>
    <rPh sb="6" eb="8">
      <t>ジギョウ</t>
    </rPh>
    <phoneticPr fontId="7"/>
  </si>
  <si>
    <t>合　　　計</t>
    <phoneticPr fontId="7"/>
  </si>
  <si>
    <t>※（Ｈ）は、（Ｇ）に補助率（２分の１）を乗じて千円未満を切り捨てた額</t>
    <phoneticPr fontId="7"/>
  </si>
  <si>
    <t>【問題点】</t>
    <phoneticPr fontId="3"/>
  </si>
  <si>
    <t>補助事業者名</t>
    <rPh sb="0" eb="2">
      <t>ホジョ</t>
    </rPh>
    <rPh sb="2" eb="6">
      <t>ジギョウシャメイ</t>
    </rPh>
    <phoneticPr fontId="7"/>
  </si>
  <si>
    <t>国庫補助金所要額精算書</t>
    <rPh sb="0" eb="2">
      <t>コッコ</t>
    </rPh>
    <rPh sb="2" eb="5">
      <t>ホジョキン</t>
    </rPh>
    <rPh sb="5" eb="8">
      <t>ショヨウガク</t>
    </rPh>
    <rPh sb="8" eb="11">
      <t>セイサンショ</t>
    </rPh>
    <phoneticPr fontId="3"/>
  </si>
  <si>
    <t>事業者名</t>
    <rPh sb="0" eb="3">
      <t>ジギョウシャ</t>
    </rPh>
    <rPh sb="3" eb="4">
      <t>メイ</t>
    </rPh>
    <phoneticPr fontId="3"/>
  </si>
  <si>
    <t>寄付金その他の収入額</t>
    <rPh sb="0" eb="3">
      <t>キフキン</t>
    </rPh>
    <rPh sb="5" eb="6">
      <t>タ</t>
    </rPh>
    <rPh sb="7" eb="10">
      <t>シュウニュウガク</t>
    </rPh>
    <phoneticPr fontId="3"/>
  </si>
  <si>
    <t>差引事業費</t>
    <rPh sb="0" eb="2">
      <t>サシヒキ</t>
    </rPh>
    <rPh sb="2" eb="5">
      <t>ジギョウヒ</t>
    </rPh>
    <phoneticPr fontId="3"/>
  </si>
  <si>
    <t>国庫補助基本額</t>
    <rPh sb="0" eb="2">
      <t>コッコ</t>
    </rPh>
    <rPh sb="2" eb="4">
      <t>ホジョ</t>
    </rPh>
    <rPh sb="4" eb="7">
      <t>キホンガク</t>
    </rPh>
    <phoneticPr fontId="3"/>
  </si>
  <si>
    <t>国庫補助所要額</t>
    <rPh sb="0" eb="2">
      <t>コッコ</t>
    </rPh>
    <rPh sb="2" eb="4">
      <t>ホジョ</t>
    </rPh>
    <rPh sb="4" eb="7">
      <t>ショヨウガク</t>
    </rPh>
    <phoneticPr fontId="3"/>
  </si>
  <si>
    <t>国庫補助受入済額</t>
    <rPh sb="0" eb="2">
      <t>コッコ</t>
    </rPh>
    <rPh sb="2" eb="4">
      <t>ホジョ</t>
    </rPh>
    <rPh sb="4" eb="6">
      <t>ウケイレ</t>
    </rPh>
    <rPh sb="6" eb="7">
      <t>ス</t>
    </rPh>
    <rPh sb="7" eb="8">
      <t>ガク</t>
    </rPh>
    <phoneticPr fontId="3"/>
  </si>
  <si>
    <t>差引過△不足額</t>
    <rPh sb="0" eb="2">
      <t>サシヒキ</t>
    </rPh>
    <rPh sb="2" eb="3">
      <t>カ</t>
    </rPh>
    <rPh sb="4" eb="6">
      <t>フソク</t>
    </rPh>
    <rPh sb="6" eb="7">
      <t>ガク</t>
    </rPh>
    <phoneticPr fontId="3"/>
  </si>
  <si>
    <t>（A）</t>
    <phoneticPr fontId="3"/>
  </si>
  <si>
    <t>（B)</t>
    <phoneticPr fontId="3"/>
  </si>
  <si>
    <t>（A)－（B)＝（C)</t>
    <phoneticPr fontId="3"/>
  </si>
  <si>
    <t>（D)</t>
    <phoneticPr fontId="3"/>
  </si>
  <si>
    <t>（E)</t>
    <phoneticPr fontId="3"/>
  </si>
  <si>
    <t>（F)</t>
    <phoneticPr fontId="3"/>
  </si>
  <si>
    <t>（G)</t>
    <phoneticPr fontId="3"/>
  </si>
  <si>
    <t>（Ｉ)</t>
    <phoneticPr fontId="3"/>
  </si>
  <si>
    <t>（Ｊ)</t>
    <phoneticPr fontId="3"/>
  </si>
  <si>
    <t>直接補助事業</t>
    <rPh sb="0" eb="2">
      <t>チョクセツ</t>
    </rPh>
    <rPh sb="2" eb="4">
      <t>ホジョ</t>
    </rPh>
    <rPh sb="4" eb="6">
      <t>ジギョウ</t>
    </rPh>
    <phoneticPr fontId="3"/>
  </si>
  <si>
    <t>間接補助事業</t>
    <rPh sb="0" eb="2">
      <t>カンセツ</t>
    </rPh>
    <rPh sb="2" eb="4">
      <t>ホジョ</t>
    </rPh>
    <rPh sb="4" eb="6">
      <t>ジギョウ</t>
    </rPh>
    <phoneticPr fontId="3"/>
  </si>
  <si>
    <t>合計</t>
    <rPh sb="0" eb="2">
      <t>ゴウケイ</t>
    </rPh>
    <phoneticPr fontId="3"/>
  </si>
  <si>
    <t>別紙１－２</t>
    <rPh sb="0" eb="2">
      <t>ベッシ</t>
    </rPh>
    <phoneticPr fontId="3"/>
  </si>
  <si>
    <t>補助事業者名</t>
    <rPh sb="0" eb="2">
      <t>ホジョ</t>
    </rPh>
    <rPh sb="2" eb="6">
      <t>ジギョウシャメイ</t>
    </rPh>
    <phoneticPr fontId="3"/>
  </si>
  <si>
    <t>　</t>
    <phoneticPr fontId="3"/>
  </si>
  <si>
    <t>別紙１－１</t>
    <rPh sb="0" eb="2">
      <t>ベッシ</t>
    </rPh>
    <phoneticPr fontId="7"/>
  </si>
  <si>
    <t>へき地巡回診療車（船）運営事業</t>
  </si>
  <si>
    <t>特定感染症指定医療機関運営事業</t>
  </si>
  <si>
    <t>8020運動・口腔保健推進事業</t>
    <rPh sb="4" eb="6">
      <t>ウンドウ</t>
    </rPh>
    <rPh sb="7" eb="9">
      <t>コウクウ</t>
    </rPh>
    <rPh sb="9" eb="11">
      <t>ホケン</t>
    </rPh>
    <rPh sb="11" eb="13">
      <t>スイシン</t>
    </rPh>
    <rPh sb="13" eb="15">
      <t>ジギョウ</t>
    </rPh>
    <phoneticPr fontId="3"/>
  </si>
  <si>
    <t>臨床効果データベース整備事業</t>
    <rPh sb="0" eb="2">
      <t>リンショウ</t>
    </rPh>
    <rPh sb="2" eb="4">
      <t>コウカ</t>
    </rPh>
    <rPh sb="10" eb="12">
      <t>セイビ</t>
    </rPh>
    <rPh sb="12" eb="14">
      <t>ジギョウ</t>
    </rPh>
    <phoneticPr fontId="3"/>
  </si>
  <si>
    <t>♯8000情報収集分析事業</t>
    <phoneticPr fontId="3"/>
  </si>
  <si>
    <t>１.厚生労働大臣が適当と認める者が行う次の事業</t>
    <rPh sb="2" eb="4">
      <t>コウセイ</t>
    </rPh>
    <rPh sb="4" eb="6">
      <t>ロウドウ</t>
    </rPh>
    <rPh sb="6" eb="8">
      <t>ダイジン</t>
    </rPh>
    <rPh sb="9" eb="11">
      <t>テキトウ</t>
    </rPh>
    <rPh sb="12" eb="13">
      <t>ミト</t>
    </rPh>
    <rPh sb="15" eb="16">
      <t>モノ</t>
    </rPh>
    <rPh sb="17" eb="18">
      <t>オコナ</t>
    </rPh>
    <rPh sb="19" eb="20">
      <t>ツギ</t>
    </rPh>
    <rPh sb="21" eb="23">
      <t>ジギョウ</t>
    </rPh>
    <phoneticPr fontId="3"/>
  </si>
  <si>
    <t>２.拠点病院が行う次の事業に対して厚生労働大臣が適当と認める者が補助する次の事業</t>
    <rPh sb="2" eb="4">
      <t>キョテン</t>
    </rPh>
    <rPh sb="4" eb="6">
      <t>ビョウイン</t>
    </rPh>
    <rPh sb="7" eb="8">
      <t>オコナ</t>
    </rPh>
    <rPh sb="9" eb="10">
      <t>ツギ</t>
    </rPh>
    <rPh sb="11" eb="13">
      <t>ジギョウ</t>
    </rPh>
    <rPh sb="14" eb="15">
      <t>タイ</t>
    </rPh>
    <rPh sb="17" eb="19">
      <t>コウセイ</t>
    </rPh>
    <rPh sb="19" eb="21">
      <t>ロウドウ</t>
    </rPh>
    <rPh sb="21" eb="23">
      <t>ダイジン</t>
    </rPh>
    <rPh sb="24" eb="26">
      <t>テキトウ</t>
    </rPh>
    <rPh sb="27" eb="28">
      <t>ミト</t>
    </rPh>
    <rPh sb="30" eb="31">
      <t>モノ</t>
    </rPh>
    <rPh sb="32" eb="34">
      <t>ホジョ</t>
    </rPh>
    <rPh sb="36" eb="37">
      <t>ツギ</t>
    </rPh>
    <rPh sb="38" eb="40">
      <t>ジギョウ</t>
    </rPh>
    <phoneticPr fontId="3"/>
  </si>
  <si>
    <t>（４）拠点病院として外国人向け医療コーディネーター を設置する事業</t>
    <rPh sb="5" eb="7">
      <t>ビョウイン</t>
    </rPh>
    <phoneticPr fontId="3"/>
  </si>
  <si>
    <t xml:space="preserve">（５）拠点病院として医療通訳 を設置する事業
</t>
    <phoneticPr fontId="3"/>
  </si>
  <si>
    <t>団体契約を通じた電話医療通訳利用促進事業</t>
    <rPh sb="0" eb="2">
      <t>ダンタイ</t>
    </rPh>
    <rPh sb="2" eb="4">
      <t>ケイヤク</t>
    </rPh>
    <rPh sb="5" eb="6">
      <t>ツウ</t>
    </rPh>
    <rPh sb="8" eb="10">
      <t>デンワ</t>
    </rPh>
    <rPh sb="10" eb="12">
      <t>イリョウ</t>
    </rPh>
    <rPh sb="12" eb="14">
      <t>ツウヤク</t>
    </rPh>
    <rPh sb="14" eb="16">
      <t>リヨウ</t>
    </rPh>
    <rPh sb="16" eb="18">
      <t>ソクシン</t>
    </rPh>
    <rPh sb="18" eb="20">
      <t>ジギョウ</t>
    </rPh>
    <phoneticPr fontId="3"/>
  </si>
  <si>
    <t>団体契約を通じた電話医療通訳利用促進事業</t>
    <rPh sb="10" eb="12">
      <t>イリョウ</t>
    </rPh>
    <phoneticPr fontId="3"/>
  </si>
  <si>
    <t>（３）間接補助事業者の体制整備を支援する目的で、拠点病院に対する診察時の患者向け説明資料や同意書等の標準翻訳資料（平成28 年度医療機関における外国人患者受入れ環境整備事業により作成したもの）に関する情報提供や使用に関する助言事業</t>
    <phoneticPr fontId="3"/>
  </si>
  <si>
    <t>（６）間接補助事業者の体制整備を支援する目的で、拠点病院に対する診察時の患者向け説明資料や同意書等の標準翻訳資料（平成28 年度医療機関における外国人患者受入れ環境整備事業により作成したもの）に関する情報提供や使用に関する助言事業</t>
    <phoneticPr fontId="3"/>
  </si>
  <si>
    <t>（H)</t>
    <phoneticPr fontId="3"/>
  </si>
  <si>
    <t>（Ｋ)</t>
    <phoneticPr fontId="3"/>
  </si>
  <si>
    <t>（Ｋ）－（Ｊ)＝（Ｌ）</t>
    <phoneticPr fontId="3"/>
  </si>
  <si>
    <t>２－１　実績額明細</t>
    <rPh sb="4" eb="7">
      <t>ジッセキガク</t>
    </rPh>
    <rPh sb="7" eb="9">
      <t>メイサイ</t>
    </rPh>
    <phoneticPr fontId="7"/>
  </si>
  <si>
    <t>（１）２．（４）～（６）の事業を実施する団体の選定に関する検討委員会の実施</t>
    <phoneticPr fontId="3"/>
  </si>
  <si>
    <t>（２）２．（４）～（６）の事業で取得された好事例や効果測定データ等の収集・分析事業</t>
    <phoneticPr fontId="3"/>
  </si>
  <si>
    <t>２－２　実績額明細</t>
    <rPh sb="4" eb="7">
      <t>ジッセキガク</t>
    </rPh>
    <rPh sb="7" eb="9">
      <t>メイサイ</t>
    </rPh>
    <phoneticPr fontId="7"/>
  </si>
  <si>
    <t>厚生労働大臣が適当と認める者が補助した額</t>
    <rPh sb="0" eb="2">
      <t>コウセイ</t>
    </rPh>
    <rPh sb="2" eb="4">
      <t>ロウドウ</t>
    </rPh>
    <rPh sb="4" eb="6">
      <t>ダイジン</t>
    </rPh>
    <rPh sb="7" eb="9">
      <t>テキトウ</t>
    </rPh>
    <rPh sb="10" eb="11">
      <t>ミト</t>
    </rPh>
    <rPh sb="13" eb="14">
      <t>モノ</t>
    </rPh>
    <rPh sb="15" eb="17">
      <t>ホジョ</t>
    </rPh>
    <rPh sb="19" eb="20">
      <t>ガク</t>
    </rPh>
    <phoneticPr fontId="3"/>
  </si>
  <si>
    <t>医療の質の向上のための体制整備事業</t>
    <rPh sb="0" eb="2">
      <t>イリョウ</t>
    </rPh>
    <rPh sb="3" eb="4">
      <t>シツ</t>
    </rPh>
    <rPh sb="5" eb="7">
      <t>コウジョウ</t>
    </rPh>
    <rPh sb="11" eb="13">
      <t>タイセイ</t>
    </rPh>
    <rPh sb="13" eb="15">
      <t>セイビ</t>
    </rPh>
    <rPh sb="15" eb="17">
      <t>ジギョウ</t>
    </rPh>
    <phoneticPr fontId="3"/>
  </si>
  <si>
    <t>タスク・シフティング等勤務環境改善推進事業</t>
    <phoneticPr fontId="3"/>
  </si>
  <si>
    <t>歯科医療提供体制推進等事業</t>
  </si>
  <si>
    <t>歯科医療提供体制推進等事業</t>
    <phoneticPr fontId="3"/>
  </si>
  <si>
    <t>職員基本給</t>
    <rPh sb="0" eb="2">
      <t>ショクイン</t>
    </rPh>
    <rPh sb="2" eb="5">
      <t>キホンキュウ</t>
    </rPh>
    <phoneticPr fontId="3"/>
  </si>
  <si>
    <t>社会保険料</t>
  </si>
  <si>
    <t>　　　４．電話通訳料を計上する場合には、金額の算出根拠となる資料を添付すること。</t>
    <rPh sb="5" eb="7">
      <t>デンワ</t>
    </rPh>
    <rPh sb="7" eb="9">
      <t>ツウヤク</t>
    </rPh>
    <rPh sb="9" eb="10">
      <t>リョウ</t>
    </rPh>
    <rPh sb="11" eb="13">
      <t>ケイジョウ</t>
    </rPh>
    <rPh sb="15" eb="17">
      <t>バアイ</t>
    </rPh>
    <rPh sb="20" eb="22">
      <t>キンガク</t>
    </rPh>
    <rPh sb="23" eb="25">
      <t>サンシュツ</t>
    </rPh>
    <rPh sb="25" eb="27">
      <t>コンキョ</t>
    </rPh>
    <rPh sb="30" eb="32">
      <t>シリョウ</t>
    </rPh>
    <rPh sb="33" eb="35">
      <t>テンプ</t>
    </rPh>
    <phoneticPr fontId="3"/>
  </si>
  <si>
    <t>)</t>
    <phoneticPr fontId="3"/>
  </si>
  <si>
    <t>２．所要額明細</t>
    <rPh sb="2" eb="5">
      <t>ショヨウガク</t>
    </rPh>
    <rPh sb="5" eb="7">
      <t>メイサイ</t>
    </rPh>
    <phoneticPr fontId="7"/>
  </si>
  <si>
    <t>諸謝金</t>
  </si>
  <si>
    <t>旅費</t>
  </si>
  <si>
    <t>消耗品費</t>
  </si>
  <si>
    <t>借料及び損料</t>
    <phoneticPr fontId="3"/>
  </si>
  <si>
    <t>会議費</t>
  </si>
  <si>
    <t>雑役務費</t>
  </si>
  <si>
    <t>注）　１．本業務に要する時間数を積算し算出すること。</t>
    <phoneticPr fontId="7"/>
  </si>
  <si>
    <t>　　　 ２．その他欄は補助対象以外の経費を計上すること。</t>
    <phoneticPr fontId="3"/>
  </si>
  <si>
    <t>ＤＰＡＴ体制整備事業</t>
    <rPh sb="4" eb="6">
      <t>タイセイ</t>
    </rPh>
    <rPh sb="6" eb="8">
      <t>セイビ</t>
    </rPh>
    <rPh sb="8" eb="10">
      <t>ジギョウ</t>
    </rPh>
    <phoneticPr fontId="3"/>
  </si>
  <si>
    <t>別紙４</t>
    <rPh sb="0" eb="2">
      <t>ベッシ</t>
    </rPh>
    <phoneticPr fontId="7"/>
  </si>
  <si>
    <t>ＤＰＡＴ体制整備事業</t>
    <rPh sb="4" eb="6">
      <t>タイセイ</t>
    </rPh>
    <rPh sb="6" eb="8">
      <t>セイビ</t>
    </rPh>
    <rPh sb="8" eb="10">
      <t>ジギョウ</t>
    </rPh>
    <phoneticPr fontId="7"/>
  </si>
  <si>
    <t>１．事業実績</t>
    <rPh sb="2" eb="4">
      <t>ジギョウ</t>
    </rPh>
    <rPh sb="4" eb="6">
      <t>ジッセキ</t>
    </rPh>
    <phoneticPr fontId="7"/>
  </si>
  <si>
    <t>事業内容</t>
    <rPh sb="0" eb="2">
      <t>ジギョウ</t>
    </rPh>
    <rPh sb="2" eb="4">
      <t>ナイヨウ</t>
    </rPh>
    <phoneticPr fontId="7"/>
  </si>
  <si>
    <t>実施方法</t>
    <rPh sb="0" eb="2">
      <t>ジッシ</t>
    </rPh>
    <rPh sb="2" eb="4">
      <t>ホウホウ</t>
    </rPh>
    <phoneticPr fontId="7"/>
  </si>
  <si>
    <t>実施期間</t>
    <rPh sb="0" eb="2">
      <t>ジッシ</t>
    </rPh>
    <rPh sb="2" eb="4">
      <t>キカン</t>
    </rPh>
    <phoneticPr fontId="7"/>
  </si>
  <si>
    <t>（1）支出</t>
    <rPh sb="3" eb="5">
      <t>シシュツ</t>
    </rPh>
    <phoneticPr fontId="7"/>
  </si>
  <si>
    <t>（政令市名：　　　　　　　　　　）</t>
    <rPh sb="1" eb="4">
      <t>セイレイシ</t>
    </rPh>
    <rPh sb="4" eb="5">
      <t>メイ</t>
    </rPh>
    <phoneticPr fontId="7"/>
  </si>
  <si>
    <t>基準額</t>
    <rPh sb="0" eb="3">
      <t>キジュンガク</t>
    </rPh>
    <phoneticPr fontId="2"/>
  </si>
  <si>
    <t>選定額</t>
    <rPh sb="0" eb="2">
      <t>センテイ</t>
    </rPh>
    <rPh sb="2" eb="3">
      <t>ガク</t>
    </rPh>
    <phoneticPr fontId="2"/>
  </si>
  <si>
    <r>
      <t>算出内訳</t>
    </r>
    <r>
      <rPr>
        <strike/>
        <sz val="11"/>
        <color rgb="FFFF0000"/>
        <rFont val="ＭＳ Ｐゴシック"/>
        <family val="3"/>
        <charset val="128"/>
        <scheme val="minor"/>
      </rPr>
      <t/>
    </r>
    <rPh sb="0" eb="2">
      <t>サンシュツ</t>
    </rPh>
    <rPh sb="2" eb="4">
      <t>ウチワケ</t>
    </rPh>
    <phoneticPr fontId="7"/>
  </si>
  <si>
    <t>員数</t>
    <rPh sb="0" eb="2">
      <t>インスウ</t>
    </rPh>
    <phoneticPr fontId="7"/>
  </si>
  <si>
    <t>単価</t>
    <rPh sb="0" eb="2">
      <t>タンカ</t>
    </rPh>
    <phoneticPr fontId="7"/>
  </si>
  <si>
    <t>金額</t>
    <rPh sb="0" eb="2">
      <t>キンガク</t>
    </rPh>
    <phoneticPr fontId="7"/>
  </si>
  <si>
    <t>職員諸手当（非常勤）</t>
    <rPh sb="0" eb="2">
      <t>ショクイン</t>
    </rPh>
    <rPh sb="2" eb="3">
      <t>ショ</t>
    </rPh>
    <rPh sb="3" eb="5">
      <t>テアテ</t>
    </rPh>
    <rPh sb="6" eb="9">
      <t>ヒジョウキン</t>
    </rPh>
    <phoneticPr fontId="7"/>
  </si>
  <si>
    <t>非常勤職員手当</t>
    <rPh sb="0" eb="3">
      <t>ヒジョウキン</t>
    </rPh>
    <rPh sb="3" eb="5">
      <t>ショクイン</t>
    </rPh>
    <rPh sb="5" eb="7">
      <t>テアテ</t>
    </rPh>
    <phoneticPr fontId="7"/>
  </si>
  <si>
    <t>通信運搬費</t>
    <rPh sb="0" eb="2">
      <t>ツウシン</t>
    </rPh>
    <rPh sb="2" eb="4">
      <t>ウンパン</t>
    </rPh>
    <rPh sb="4" eb="5">
      <t>ヒ</t>
    </rPh>
    <phoneticPr fontId="3"/>
  </si>
  <si>
    <t>雑役務費</t>
    <rPh sb="0" eb="1">
      <t>ザツ</t>
    </rPh>
    <rPh sb="1" eb="3">
      <t>エキム</t>
    </rPh>
    <phoneticPr fontId="3"/>
  </si>
  <si>
    <t>備品費（単価50万円未満の備品に限る。）</t>
    <rPh sb="0" eb="3">
      <t>ビヒンヒ</t>
    </rPh>
    <rPh sb="4" eb="6">
      <t>タンカ</t>
    </rPh>
    <rPh sb="8" eb="10">
      <t>マンエン</t>
    </rPh>
    <rPh sb="10" eb="12">
      <t>ミマン</t>
    </rPh>
    <rPh sb="13" eb="15">
      <t>ビヒン</t>
    </rPh>
    <rPh sb="16" eb="17">
      <t>カギ</t>
    </rPh>
    <phoneticPr fontId="3"/>
  </si>
  <si>
    <t>保険料（損害保険料等）</t>
    <rPh sb="0" eb="3">
      <t>ホケンリョウ</t>
    </rPh>
    <rPh sb="4" eb="6">
      <t>ソンガイ</t>
    </rPh>
    <rPh sb="6" eb="8">
      <t>ホケン</t>
    </rPh>
    <rPh sb="8" eb="9">
      <t>リョウ</t>
    </rPh>
    <rPh sb="9" eb="10">
      <t>トウ</t>
    </rPh>
    <phoneticPr fontId="3"/>
  </si>
  <si>
    <t>（その他）</t>
    <rPh sb="3" eb="4">
      <t>タ</t>
    </rPh>
    <phoneticPr fontId="7"/>
  </si>
  <si>
    <t>注）その他欄は補助対象以外の経費を計上すること。</t>
    <rPh sb="0" eb="1">
      <t>チュウ</t>
    </rPh>
    <phoneticPr fontId="3"/>
  </si>
  <si>
    <t>（2）収入</t>
    <rPh sb="3" eb="5">
      <t>シュウニュウ</t>
    </rPh>
    <phoneticPr fontId="7"/>
  </si>
  <si>
    <t>収入額</t>
    <rPh sb="0" eb="2">
      <t>シュウニュウ</t>
    </rPh>
    <rPh sb="2" eb="3">
      <t>ガク</t>
    </rPh>
    <phoneticPr fontId="7"/>
  </si>
  <si>
    <t>（記入上の注意事項）</t>
    <rPh sb="1" eb="3">
      <t>キニュウ</t>
    </rPh>
    <rPh sb="3" eb="4">
      <t>ジョウ</t>
    </rPh>
    <rPh sb="5" eb="7">
      <t>チュウイ</t>
    </rPh>
    <rPh sb="7" eb="9">
      <t>ジコウ</t>
    </rPh>
    <phoneticPr fontId="7"/>
  </si>
  <si>
    <t>１．区分欄は、該当の名称がない場合は、内容を検討し、補助対象と類似しているときは、具体的に〇〇費として計上し、対象とする経費以外のときは、「その他」の経費に計上し、内訳は算出内訳欄に記入すること。</t>
    <rPh sb="85" eb="87">
      <t>サンシュツ</t>
    </rPh>
    <rPh sb="87" eb="89">
      <t>ウチワケ</t>
    </rPh>
    <phoneticPr fontId="7"/>
  </si>
  <si>
    <t>２．「支出済額」は、当該年度分の支出済額を計上し、その算出基礎を具体的に明らかにすること。</t>
    <rPh sb="5" eb="6">
      <t>ズ</t>
    </rPh>
    <rPh sb="18" eb="19">
      <t>ズ</t>
    </rPh>
    <phoneticPr fontId="7"/>
  </si>
  <si>
    <t>別紙６</t>
    <rPh sb="0" eb="2">
      <t>ベッシ</t>
    </rPh>
    <phoneticPr fontId="3"/>
  </si>
  <si>
    <t>別紙７－①</t>
    <rPh sb="0" eb="2">
      <t>ベッシ</t>
    </rPh>
    <phoneticPr fontId="7"/>
  </si>
  <si>
    <t>別紙７－②</t>
    <rPh sb="0" eb="2">
      <t>ベッシ</t>
    </rPh>
    <phoneticPr fontId="7"/>
  </si>
  <si>
    <t>別紙７－③</t>
    <rPh sb="0" eb="2">
      <t>ベッシ</t>
    </rPh>
    <phoneticPr fontId="7"/>
  </si>
  <si>
    <t>別紙７－④</t>
    <rPh sb="0" eb="2">
      <t>ベッシ</t>
    </rPh>
    <phoneticPr fontId="7"/>
  </si>
  <si>
    <t>別紙７－⑤</t>
    <rPh sb="0" eb="2">
      <t>ベッシ</t>
    </rPh>
    <phoneticPr fontId="7"/>
  </si>
  <si>
    <t>別紙７－⑥</t>
    <rPh sb="0" eb="2">
      <t>ベッシ</t>
    </rPh>
    <phoneticPr fontId="7"/>
  </si>
  <si>
    <t>別紙８</t>
    <phoneticPr fontId="3"/>
  </si>
  <si>
    <t>別紙９</t>
    <rPh sb="0" eb="2">
      <t>ベッシ</t>
    </rPh>
    <phoneticPr fontId="3"/>
  </si>
  <si>
    <t>別紙１０</t>
    <phoneticPr fontId="3"/>
  </si>
  <si>
    <t>別紙１１</t>
    <phoneticPr fontId="3"/>
  </si>
  <si>
    <t>別紙１２</t>
    <phoneticPr fontId="3"/>
  </si>
  <si>
    <t>別紙１３</t>
    <phoneticPr fontId="3"/>
  </si>
  <si>
    <t>別紙１４</t>
    <phoneticPr fontId="3"/>
  </si>
  <si>
    <t>別紙１５</t>
    <phoneticPr fontId="3"/>
  </si>
  <si>
    <t>（別紙４）</t>
    <phoneticPr fontId="3"/>
  </si>
  <si>
    <t>b</t>
    <phoneticPr fontId="3"/>
  </si>
  <si>
    <t>b</t>
    <phoneticPr fontId="3"/>
  </si>
  <si>
    <t>（別紙６）</t>
    <phoneticPr fontId="3"/>
  </si>
  <si>
    <t>（別紙７－①）</t>
    <phoneticPr fontId="3"/>
  </si>
  <si>
    <t>（別紙７－②）</t>
    <phoneticPr fontId="3"/>
  </si>
  <si>
    <t>歯科保健医療サービス提供困難者への歯科保健医療推進事業</t>
    <phoneticPr fontId="3"/>
  </si>
  <si>
    <t>（別紙７－③）</t>
    <phoneticPr fontId="3"/>
  </si>
  <si>
    <t>（別紙７－④）</t>
    <phoneticPr fontId="3"/>
  </si>
  <si>
    <t>（別紙７－⑤）</t>
    <phoneticPr fontId="3"/>
  </si>
  <si>
    <t>（別紙７－⑥）</t>
    <phoneticPr fontId="3"/>
  </si>
  <si>
    <t>（別紙８）</t>
    <phoneticPr fontId="3"/>
  </si>
  <si>
    <t>（別紙９）</t>
    <phoneticPr fontId="3"/>
  </si>
  <si>
    <t>（別紙１６）</t>
  </si>
  <si>
    <t>タスク・シフティング等勤務環境改善推進事業</t>
    <phoneticPr fontId="3"/>
  </si>
  <si>
    <t>臨床研究総合促進事業</t>
    <rPh sb="0" eb="10">
      <t>リンショウケンキュウソウゴウソクシンジギョウ</t>
    </rPh>
    <phoneticPr fontId="3"/>
  </si>
  <si>
    <t>（別紙１５）</t>
    <phoneticPr fontId="3"/>
  </si>
  <si>
    <t>（別紙１７）</t>
    <phoneticPr fontId="3"/>
  </si>
  <si>
    <t>（別紙１０）</t>
    <phoneticPr fontId="3"/>
  </si>
  <si>
    <t>（別紙１１）</t>
    <phoneticPr fontId="3"/>
  </si>
  <si>
    <t>（別紙１２）</t>
    <phoneticPr fontId="3"/>
  </si>
  <si>
    <t>（別紙１３）</t>
    <phoneticPr fontId="3"/>
  </si>
  <si>
    <t>（別紙１４）</t>
    <phoneticPr fontId="3"/>
  </si>
  <si>
    <t>臨床研究総合促進事業</t>
    <rPh sb="0" eb="10">
      <t>リンショウケンキュウソウゴウソクシンジギョウ</t>
    </rPh>
    <phoneticPr fontId="3"/>
  </si>
  <si>
    <t>医療機関名</t>
    <rPh sb="0" eb="2">
      <t>イリョウ</t>
    </rPh>
    <rPh sb="2" eb="5">
      <t>キカンメイ</t>
    </rPh>
    <phoneticPr fontId="3"/>
  </si>
  <si>
    <t>１．当該年度における進め方</t>
  </si>
  <si>
    <t>（医療機関名：　　　　　　   　　　　）</t>
    <phoneticPr fontId="3"/>
  </si>
  <si>
    <t>基準額</t>
    <rPh sb="0" eb="3">
      <t>キジュンガク</t>
    </rPh>
    <phoneticPr fontId="1"/>
  </si>
  <si>
    <t>選定額</t>
    <rPh sb="0" eb="2">
      <t>センテイ</t>
    </rPh>
    <rPh sb="2" eb="3">
      <t>ガク</t>
    </rPh>
    <phoneticPr fontId="1"/>
  </si>
  <si>
    <t>備品費</t>
    <rPh sb="0" eb="2">
      <t>ビヒン</t>
    </rPh>
    <phoneticPr fontId="3"/>
  </si>
  <si>
    <t>雑役務費</t>
    <rPh sb="0" eb="2">
      <t>ザツエキ</t>
    </rPh>
    <rPh sb="2" eb="3">
      <t>ム</t>
    </rPh>
    <rPh sb="3" eb="4">
      <t>ヒ</t>
    </rPh>
    <phoneticPr fontId="3"/>
  </si>
  <si>
    <t>小計</t>
    <rPh sb="0" eb="2">
      <t>ショウケイ</t>
    </rPh>
    <phoneticPr fontId="3"/>
  </si>
  <si>
    <t>合　　計</t>
    <rPh sb="0" eb="1">
      <t>ゴウ</t>
    </rPh>
    <rPh sb="3" eb="4">
      <t>ケイ</t>
    </rPh>
    <phoneticPr fontId="7"/>
  </si>
  <si>
    <t>注．本表は医療機関毎に別葉にて作成すること。</t>
    <phoneticPr fontId="3"/>
  </si>
  <si>
    <t>２．先進医療等実用化促進プログラム　事業実績</t>
    <rPh sb="18" eb="20">
      <t>ジギョウ</t>
    </rPh>
    <rPh sb="20" eb="22">
      <t>ジッセキ</t>
    </rPh>
    <phoneticPr fontId="3"/>
  </si>
  <si>
    <t>２．事業実績概要</t>
    <rPh sb="4" eb="6">
      <t>ジッセキ</t>
    </rPh>
    <phoneticPr fontId="3"/>
  </si>
  <si>
    <t>３．精算額調書</t>
    <rPh sb="2" eb="4">
      <t>セイサン</t>
    </rPh>
    <rPh sb="4" eb="5">
      <t>ガク</t>
    </rPh>
    <rPh sb="5" eb="7">
      <t>チョウショ</t>
    </rPh>
    <phoneticPr fontId="7"/>
  </si>
  <si>
    <t>収入額</t>
    <phoneticPr fontId="7"/>
  </si>
  <si>
    <t>雑役務費</t>
    <rPh sb="0" eb="1">
      <t>ザツ</t>
    </rPh>
    <rPh sb="1" eb="4">
      <t>エキムヒ</t>
    </rPh>
    <phoneticPr fontId="3"/>
  </si>
  <si>
    <t>１．臨床研究・治療従事者等に対する研修プログラム　事業実績報告</t>
    <rPh sb="25" eb="27">
      <t>ジギョウ</t>
    </rPh>
    <rPh sb="27" eb="29">
      <t>ジッセキ</t>
    </rPh>
    <rPh sb="29" eb="31">
      <t>ホウコク</t>
    </rPh>
    <phoneticPr fontId="3"/>
  </si>
  <si>
    <t>（１）研修実績</t>
    <rPh sb="3" eb="5">
      <t>ケンシュウ</t>
    </rPh>
    <rPh sb="5" eb="7">
      <t>ジッセキ</t>
    </rPh>
    <phoneticPr fontId="3"/>
  </si>
  <si>
    <t>（２）次年度の本事業のあり方について</t>
  </si>
  <si>
    <t>　　・次年度の本事業への課題と解決策の提案</t>
  </si>
  <si>
    <t>別紙１７－２</t>
    <phoneticPr fontId="3"/>
  </si>
  <si>
    <t>医療機関名</t>
    <rPh sb="0" eb="2">
      <t>イリョウ</t>
    </rPh>
    <rPh sb="2" eb="4">
      <t>キカン</t>
    </rPh>
    <rPh sb="4" eb="5">
      <t>メイ</t>
    </rPh>
    <phoneticPr fontId="3"/>
  </si>
  <si>
    <t>事　　業　　内　　容</t>
    <rPh sb="0" eb="1">
      <t>ジ</t>
    </rPh>
    <rPh sb="3" eb="4">
      <t>ゴウ</t>
    </rPh>
    <rPh sb="6" eb="7">
      <t>ナイ</t>
    </rPh>
    <rPh sb="9" eb="10">
      <t>カタチ</t>
    </rPh>
    <phoneticPr fontId="3"/>
  </si>
  <si>
    <t>（１） 先進医療Ｂへの届出に係る事前相談対応</t>
    <phoneticPr fontId="3"/>
  </si>
  <si>
    <t>①2019年４月～2020年３月末時点で、医師・研究者から相談を受けた件数とその内訳について</t>
    <phoneticPr fontId="3"/>
  </si>
  <si>
    <t>　相談内容</t>
    <rPh sb="1" eb="3">
      <t>ソウダン</t>
    </rPh>
    <rPh sb="3" eb="5">
      <t>ナイヨウ</t>
    </rPh>
    <phoneticPr fontId="3"/>
  </si>
  <si>
    <t>件数</t>
    <rPh sb="0" eb="2">
      <t>ケンスウ</t>
    </rPh>
    <phoneticPr fontId="3"/>
  </si>
  <si>
    <t>　制度一般論について（医師主導治験・患者申出療養・医師主導臨床研究との比較など）</t>
    <phoneticPr fontId="3"/>
  </si>
  <si>
    <t>　試験デザイン内容・実施体制について（プロトコル推敲，実施支援依頼等）</t>
    <phoneticPr fontId="3"/>
  </si>
  <si>
    <t>　具体的手続き・書類作成について</t>
    <phoneticPr fontId="3"/>
  </si>
  <si>
    <t>　他機関主導先進医療の協力機関として自機関内の研究者が参加する際の相談</t>
    <phoneticPr fontId="3"/>
  </si>
  <si>
    <t>　その他（自由記載）</t>
    <phoneticPr fontId="3"/>
  </si>
  <si>
    <t>②相談結果について</t>
  </si>
  <si>
    <t>　相談結果</t>
    <rPh sb="1" eb="3">
      <t>ソウダン</t>
    </rPh>
    <rPh sb="3" eb="5">
      <t>ケッカ</t>
    </rPh>
    <phoneticPr fontId="3"/>
  </si>
  <si>
    <t>　自機関/他機関が主導機関として先進医療を実施するための準備・支援を始めた件数</t>
    <phoneticPr fontId="3"/>
  </si>
  <si>
    <t>　PMDA［RS戦略相談］のサポートを行った件数</t>
    <phoneticPr fontId="3"/>
  </si>
  <si>
    <t>　厚労省医政局［先進医療に係る事前相談］のサポートを行った件数</t>
    <phoneticPr fontId="3"/>
  </si>
  <si>
    <t>　他機関主導先進医療の協力機関として自機関内の研究者が参加するための支援を行った件数</t>
    <phoneticPr fontId="3"/>
  </si>
  <si>
    <t>　他拠点への紹介</t>
    <phoneticPr fontId="3"/>
  </si>
  <si>
    <t>　実施体制構築への助言</t>
    <phoneticPr fontId="3"/>
  </si>
  <si>
    <t>３．主なスケジュール（実績）</t>
    <rPh sb="11" eb="13">
      <t>ジッセキ</t>
    </rPh>
    <phoneticPr fontId="3"/>
  </si>
  <si>
    <t>別紙１７－１</t>
    <phoneticPr fontId="3"/>
  </si>
  <si>
    <t xml:space="preserve">
</t>
    <phoneticPr fontId="3"/>
  </si>
  <si>
    <t>３．主なスケジュール（実績）</t>
    <phoneticPr fontId="3"/>
  </si>
  <si>
    <t>タスク・シフティング等勤務環境改善推進事業（重点実施医療機関）</t>
    <phoneticPr fontId="3"/>
  </si>
  <si>
    <t>独自に算定してください。</t>
    <phoneticPr fontId="3"/>
  </si>
  <si>
    <t>（A）</t>
    <phoneticPr fontId="3"/>
  </si>
  <si>
    <t>（B)</t>
    <phoneticPr fontId="3"/>
  </si>
  <si>
    <t>（A)－（B)＝（C)</t>
    <phoneticPr fontId="3"/>
  </si>
  <si>
    <t>（D)</t>
    <phoneticPr fontId="3"/>
  </si>
  <si>
    <t>（E)</t>
    <phoneticPr fontId="3"/>
  </si>
  <si>
    <t>（F)</t>
    <phoneticPr fontId="3"/>
  </si>
  <si>
    <t>（G)</t>
    <phoneticPr fontId="3"/>
  </si>
  <si>
    <t>（H)</t>
    <phoneticPr fontId="3"/>
  </si>
  <si>
    <t>（Ｉ)</t>
    <phoneticPr fontId="3"/>
  </si>
  <si>
    <t>（Ｋ)</t>
    <phoneticPr fontId="3"/>
  </si>
  <si>
    <t>タスク・シフティング等勤務環境改善推進事業</t>
    <phoneticPr fontId="3"/>
  </si>
  <si>
    <t>勤務環境改善導入事業</t>
    <phoneticPr fontId="3"/>
  </si>
  <si>
    <t>勤務環境改善導入事業</t>
    <phoneticPr fontId="3"/>
  </si>
  <si>
    <t>医師事務作業補助者研修事業</t>
    <phoneticPr fontId="3"/>
  </si>
  <si>
    <t>医師事務作業補助者導入事業</t>
    <phoneticPr fontId="3"/>
  </si>
  <si>
    <t>看護補助者導入事業</t>
    <phoneticPr fontId="3"/>
  </si>
  <si>
    <t>勤務環境改善普及事業</t>
    <phoneticPr fontId="3"/>
  </si>
  <si>
    <t>基準額算出調書（間接補助事業）</t>
    <rPh sb="0" eb="3">
      <t>キジュンガク</t>
    </rPh>
    <rPh sb="3" eb="5">
      <t>サンシュツ</t>
    </rPh>
    <rPh sb="5" eb="7">
      <t>チョウショ</t>
    </rPh>
    <rPh sb="8" eb="10">
      <t>カンセツ</t>
    </rPh>
    <rPh sb="10" eb="12">
      <t>ホジョ</t>
    </rPh>
    <rPh sb="12" eb="14">
      <t>ジギョウ</t>
    </rPh>
    <phoneticPr fontId="3"/>
  </si>
  <si>
    <t>１．種目</t>
  </si>
  <si>
    <t>２．基準額</t>
  </si>
  <si>
    <t>勤務環境改善に資する取組あたり</t>
    <phoneticPr fontId="3"/>
  </si>
  <si>
    <t>取組数</t>
    <rPh sb="2" eb="3">
      <t>スウ</t>
    </rPh>
    <phoneticPr fontId="3"/>
  </si>
  <si>
    <t>医師事務作業補助者研修事業</t>
    <phoneticPr fontId="3"/>
  </si>
  <si>
    <t>次により算出された額の合算額</t>
    <phoneticPr fontId="3"/>
  </si>
  <si>
    <t>（１）当該医療機関の職員を医療関係団体等が実施する医師</t>
    <phoneticPr fontId="3"/>
  </si>
  <si>
    <t>事務作業補助者養成の集合研修に参加させた場合</t>
    <phoneticPr fontId="3"/>
  </si>
  <si>
    <t>研修参加人数</t>
    <rPh sb="0" eb="2">
      <t>ケンシュウ</t>
    </rPh>
    <rPh sb="2" eb="4">
      <t>サンカ</t>
    </rPh>
    <rPh sb="4" eb="6">
      <t>ニンズウ</t>
    </rPh>
    <phoneticPr fontId="3"/>
  </si>
  <si>
    <t>１名あたり</t>
    <phoneticPr fontId="3"/>
  </si>
  <si>
    <t>（２）当該医療機関が医師事務作業補助者研修を実施するため</t>
    <phoneticPr fontId="3"/>
  </si>
  <si>
    <t>に外部講師を招聘した場合</t>
    <phoneticPr fontId="3"/>
  </si>
  <si>
    <t>研修実施か所数</t>
    <rPh sb="0" eb="2">
      <t>ケンシュウ</t>
    </rPh>
    <rPh sb="2" eb="4">
      <t>ジッシ</t>
    </rPh>
    <rPh sb="5" eb="6">
      <t>ショ</t>
    </rPh>
    <rPh sb="6" eb="7">
      <t>スウ</t>
    </rPh>
    <phoneticPr fontId="3"/>
  </si>
  <si>
    <t>　１か所あたり</t>
    <phoneticPr fontId="3"/>
  </si>
  <si>
    <t>医師事務作業補助者導入事業</t>
    <phoneticPr fontId="3"/>
  </si>
  <si>
    <t>１か所あたり</t>
    <phoneticPr fontId="3"/>
  </si>
  <si>
    <t>か所数</t>
    <rPh sb="1" eb="2">
      <t>ショ</t>
    </rPh>
    <rPh sb="2" eb="3">
      <t>スウ</t>
    </rPh>
    <phoneticPr fontId="3"/>
  </si>
  <si>
    <t>看護補助者導入事業</t>
    <phoneticPr fontId="3"/>
  </si>
  <si>
    <t>勤務環境改善普及事業</t>
    <phoneticPr fontId="3"/>
  </si>
  <si>
    <t>１か所あたり</t>
    <phoneticPr fontId="3"/>
  </si>
  <si>
    <t>別紙１６－①</t>
    <phoneticPr fontId="3"/>
  </si>
  <si>
    <t>タスク・シフティング等勤務環境改善推進事業</t>
    <phoneticPr fontId="3"/>
  </si>
  <si>
    <t>２－１．実績額明細</t>
    <rPh sb="4" eb="7">
      <t>ジッセキガク</t>
    </rPh>
    <rPh sb="7" eb="9">
      <t>メイサイ</t>
    </rPh>
    <phoneticPr fontId="7"/>
  </si>
  <si>
    <t>１．厚生労働大臣が適当と認める者が行う次の事業</t>
    <phoneticPr fontId="3"/>
  </si>
  <si>
    <t>（１）（３）～（７）までの事業を実施する間接補助事業者（医療機関及び医療関係団体）の公募及び選定</t>
    <phoneticPr fontId="3"/>
  </si>
  <si>
    <t>（２）（３）～（７）までの間接補助事業により取得される効果測定データ等の収集、分析及び公表</t>
    <phoneticPr fontId="3"/>
  </si>
  <si>
    <t>支出済額</t>
    <rPh sb="0" eb="2">
      <t>シシュツ</t>
    </rPh>
    <rPh sb="2" eb="3">
      <t>ズミ</t>
    </rPh>
    <rPh sb="3" eb="4">
      <t>ガク</t>
    </rPh>
    <phoneticPr fontId="7"/>
  </si>
  <si>
    <t>職員基本給</t>
    <phoneticPr fontId="3"/>
  </si>
  <si>
    <t>職員諸手当</t>
    <phoneticPr fontId="3"/>
  </si>
  <si>
    <t>職員諸手当</t>
    <phoneticPr fontId="3"/>
  </si>
  <si>
    <t>社会保険料</t>
    <phoneticPr fontId="3"/>
  </si>
  <si>
    <t>非常勤職員手当</t>
    <phoneticPr fontId="3"/>
  </si>
  <si>
    <t>諸謝金</t>
    <phoneticPr fontId="3"/>
  </si>
  <si>
    <t>旅費</t>
    <phoneticPr fontId="3"/>
  </si>
  <si>
    <t>印刷製本費</t>
    <phoneticPr fontId="3"/>
  </si>
  <si>
    <t>通信運搬費</t>
    <phoneticPr fontId="3"/>
  </si>
  <si>
    <t>消耗品費</t>
    <phoneticPr fontId="3"/>
  </si>
  <si>
    <t>雑役務費</t>
    <phoneticPr fontId="3"/>
  </si>
  <si>
    <t>会議費</t>
    <phoneticPr fontId="3"/>
  </si>
  <si>
    <t>借料及び損料</t>
    <phoneticPr fontId="3"/>
  </si>
  <si>
    <t>委託費</t>
    <phoneticPr fontId="3"/>
  </si>
  <si>
    <t>注）　１．本業務に要した時間数を積算し算出すること。</t>
    <phoneticPr fontId="7"/>
  </si>
  <si>
    <t>　　　 ２．委託費を計上した場合には、別途委託理由書を作成の上提出すること。</t>
    <phoneticPr fontId="3"/>
  </si>
  <si>
    <t>　　　 ３．その他欄は補助対象以外の経費を計上すること。</t>
    <phoneticPr fontId="3"/>
  </si>
  <si>
    <t>収入額</t>
    <phoneticPr fontId="7"/>
  </si>
  <si>
    <t>２－２．実績額明細</t>
    <rPh sb="4" eb="7">
      <t>ジッセキガク</t>
    </rPh>
    <rPh sb="7" eb="9">
      <t>メイサイ</t>
    </rPh>
    <phoneticPr fontId="7"/>
  </si>
  <si>
    <t>１．間接補助事業者が行う次の事業に対して厚生労働大臣が適当と認める者が補助する事業</t>
    <phoneticPr fontId="3"/>
  </si>
  <si>
    <t>（３）勤務環境改善導入事業</t>
    <phoneticPr fontId="3"/>
  </si>
  <si>
    <t>（４）医師事務作業補助者研修事業</t>
    <phoneticPr fontId="3"/>
  </si>
  <si>
    <t>（５）医師事務作業補助者導入事業</t>
    <phoneticPr fontId="3"/>
  </si>
  <si>
    <t>（６）看護補助者導入事業</t>
    <phoneticPr fontId="3"/>
  </si>
  <si>
    <t>（７）勤務環境改善普及事業</t>
    <phoneticPr fontId="3"/>
  </si>
  <si>
    <t>研修受講料</t>
    <phoneticPr fontId="3"/>
  </si>
  <si>
    <t>備品費</t>
    <phoneticPr fontId="3"/>
  </si>
  <si>
    <t>借料及び損料</t>
    <phoneticPr fontId="3"/>
  </si>
  <si>
    <t>委託費（効果的実施</t>
    <phoneticPr fontId="3"/>
  </si>
  <si>
    <t>に係る専門的有識者</t>
    <phoneticPr fontId="3"/>
  </si>
  <si>
    <t>への相談や効果の測</t>
    <phoneticPr fontId="3"/>
  </si>
  <si>
    <t>定に関するもの）</t>
    <phoneticPr fontId="3"/>
  </si>
  <si>
    <t>旅費</t>
    <phoneticPr fontId="3"/>
  </si>
  <si>
    <t>（６）看護補助者導入事業</t>
    <phoneticPr fontId="3"/>
  </si>
  <si>
    <t>社会保険料</t>
    <phoneticPr fontId="3"/>
  </si>
  <si>
    <t>印刷製本費</t>
    <phoneticPr fontId="3"/>
  </si>
  <si>
    <t>通信運搬費</t>
    <phoneticPr fontId="3"/>
  </si>
  <si>
    <t>注）　１．本業務に要した時間数を積算し算出すること。</t>
    <phoneticPr fontId="7"/>
  </si>
  <si>
    <t>　　　 ２．その他欄は補助対象以外の経費を計上すること。</t>
    <phoneticPr fontId="3"/>
  </si>
  <si>
    <t>収入額</t>
    <phoneticPr fontId="7"/>
  </si>
  <si>
    <t>別紙１６－②</t>
    <phoneticPr fontId="3"/>
  </si>
  <si>
    <t>タスク・シフティング等勤務環境改善推進事業（重点実施医療機関）</t>
    <rPh sb="22" eb="30">
      <t>ジュウテンジッシイリョウキカン</t>
    </rPh>
    <phoneticPr fontId="3"/>
  </si>
  <si>
    <t>職員基本給</t>
    <phoneticPr fontId="3"/>
  </si>
  <si>
    <t>職員諸手当</t>
    <phoneticPr fontId="3"/>
  </si>
  <si>
    <t>社会保険料</t>
    <phoneticPr fontId="3"/>
  </si>
  <si>
    <t>諸謝金</t>
    <phoneticPr fontId="3"/>
  </si>
  <si>
    <t>研修受講料</t>
    <phoneticPr fontId="3"/>
  </si>
  <si>
    <t>備品費</t>
    <phoneticPr fontId="3"/>
  </si>
  <si>
    <t>借料及び損料</t>
    <phoneticPr fontId="3"/>
  </si>
  <si>
    <t>委託費（効果的実施</t>
    <phoneticPr fontId="3"/>
  </si>
  <si>
    <t>に係る専門的有識者</t>
    <phoneticPr fontId="3"/>
  </si>
  <si>
    <t>への相談や効果の測</t>
    <phoneticPr fontId="3"/>
  </si>
  <si>
    <t>定に関するもの）</t>
    <phoneticPr fontId="3"/>
  </si>
  <si>
    <t>　　　 ２．委託費を計上した場合には、別途委託理由書を作成の上提出すること。</t>
    <phoneticPr fontId="3"/>
  </si>
  <si>
    <t>　　　 ３．その他欄は補助対象以外の経費を計上すること。</t>
    <phoneticPr fontId="3"/>
  </si>
  <si>
    <t>収入額</t>
    <phoneticPr fontId="7"/>
  </si>
  <si>
    <t>別紙１－3</t>
    <rPh sb="0" eb="2">
      <t>ベッシ</t>
    </rPh>
    <phoneticPr fontId="3"/>
  </si>
  <si>
    <t>収入額</t>
    <phoneticPr fontId="7"/>
  </si>
  <si>
    <t>（Ｋ）－（Ｉ)＝（Ｌ）</t>
    <phoneticPr fontId="3"/>
  </si>
  <si>
    <t>医療の質向上のための体制整備事業</t>
    <rPh sb="4" eb="6">
      <t>コウジョウ</t>
    </rPh>
    <rPh sb="10" eb="12">
      <t>タイセイ</t>
    </rPh>
    <rPh sb="12" eb="14">
      <t>セイビ</t>
    </rPh>
    <rPh sb="14" eb="16">
      <t>ジギョウ</t>
    </rPh>
    <phoneticPr fontId="3"/>
  </si>
  <si>
    <t>（臨床研究・治験従事者等に対する研修プログラム）</t>
    <rPh sb="1" eb="3">
      <t>リンショウ</t>
    </rPh>
    <rPh sb="3" eb="5">
      <t>ケンキュウ</t>
    </rPh>
    <rPh sb="6" eb="8">
      <t>チケン</t>
    </rPh>
    <rPh sb="8" eb="11">
      <t>ジュウジシャ</t>
    </rPh>
    <rPh sb="11" eb="12">
      <t>トウ</t>
    </rPh>
    <rPh sb="13" eb="14">
      <t>タイ</t>
    </rPh>
    <rPh sb="16" eb="18">
      <t>ケンシュウ</t>
    </rPh>
    <phoneticPr fontId="3"/>
  </si>
  <si>
    <t>２．実績額明細書</t>
    <rPh sb="2" eb="4">
      <t>ジッセキ</t>
    </rPh>
    <rPh sb="4" eb="5">
      <t>ガク</t>
    </rPh>
    <rPh sb="5" eb="8">
      <t>メイサイショ</t>
    </rPh>
    <phoneticPr fontId="7"/>
  </si>
  <si>
    <t>医療通訳者、外国人患者受入れ医療コーディネーター配置等支援事業</t>
    <phoneticPr fontId="3"/>
  </si>
  <si>
    <t>外国人患者受入に資する医療機関認証制度等推進事業</t>
    <rPh sb="19" eb="20">
      <t>ナド</t>
    </rPh>
    <phoneticPr fontId="3"/>
  </si>
  <si>
    <t>外国人患者受入に資する医療機関認証制度等推進事業</t>
    <rPh sb="19" eb="20">
      <t>ナド</t>
    </rPh>
    <phoneticPr fontId="3"/>
  </si>
  <si>
    <t>医療通訳者、外国人患者受入れ医療コーディネーター配置等支援事業</t>
    <phoneticPr fontId="3"/>
  </si>
  <si>
    <t>備品費（単価30万円未満の備品に限る。）</t>
    <rPh sb="0" eb="3">
      <t>ビヒンヒ</t>
    </rPh>
    <phoneticPr fontId="3"/>
  </si>
  <si>
    <t>ＷＨＯ事前認証取得及び推奨取得並びに途上国向けＷＨＯ推奨機器要覧掲載推進事業</t>
    <phoneticPr fontId="3"/>
  </si>
  <si>
    <t>ＷＨＯ事前認証取得及び推奨取得並びに途上国向けＷＨＯ推奨機器要覧掲載推進事業</t>
    <rPh sb="3" eb="5">
      <t>ジゼン</t>
    </rPh>
    <rPh sb="5" eb="7">
      <t>ニンショウ</t>
    </rPh>
    <rPh sb="7" eb="9">
      <t>シュトク</t>
    </rPh>
    <rPh sb="9" eb="10">
      <t>オヨ</t>
    </rPh>
    <rPh sb="18" eb="21">
      <t>トジョウコク</t>
    </rPh>
    <rPh sb="21" eb="22">
      <t>ム</t>
    </rPh>
    <rPh sb="26" eb="28">
      <t>スイショウ</t>
    </rPh>
    <rPh sb="28" eb="30">
      <t>キキ</t>
    </rPh>
    <rPh sb="30" eb="32">
      <t>ヨウラン</t>
    </rPh>
    <rPh sb="32" eb="34">
      <t>ケイサイ</t>
    </rPh>
    <rPh sb="34" eb="36">
      <t>スイシン</t>
    </rPh>
    <rPh sb="36" eb="38">
      <t>ジギョウ</t>
    </rPh>
    <phoneticPr fontId="3"/>
  </si>
  <si>
    <t>ＷＨＯ事前認証取得及び推奨取得並びに途上国向けＷＨＯ推奨機器要覧掲載推進事業</t>
    <rPh sb="3" eb="5">
      <t>ジゼン</t>
    </rPh>
    <rPh sb="5" eb="7">
      <t>ニンショウ</t>
    </rPh>
    <rPh sb="7" eb="9">
      <t>シュトク</t>
    </rPh>
    <rPh sb="9" eb="10">
      <t>オヨ</t>
    </rPh>
    <rPh sb="18" eb="21">
      <t>トジョウコク</t>
    </rPh>
    <rPh sb="21" eb="22">
      <t>ム</t>
    </rPh>
    <rPh sb="26" eb="28">
      <t>スイショウ</t>
    </rPh>
    <rPh sb="28" eb="30">
      <t>キキ</t>
    </rPh>
    <rPh sb="30" eb="32">
      <t>ヨウラン</t>
    </rPh>
    <rPh sb="32" eb="34">
      <t>ケイサイ</t>
    </rPh>
    <rPh sb="34" eb="36">
      <t>スイシン</t>
    </rPh>
    <rPh sb="36" eb="38">
      <t>ジギョウ</t>
    </rPh>
    <phoneticPr fontId="4"/>
  </si>
  <si>
    <t>外国人患者受入に資する医療機関認証制度等推進事業</t>
    <rPh sb="0" eb="3">
      <t>ガイコクジン</t>
    </rPh>
    <rPh sb="3" eb="5">
      <t>カンジャ</t>
    </rPh>
    <rPh sb="5" eb="7">
      <t>ウケイレ</t>
    </rPh>
    <rPh sb="8" eb="9">
      <t>シ</t>
    </rPh>
    <rPh sb="11" eb="13">
      <t>イリョウ</t>
    </rPh>
    <rPh sb="13" eb="15">
      <t>キカン</t>
    </rPh>
    <rPh sb="15" eb="17">
      <t>ニンショウ</t>
    </rPh>
    <rPh sb="17" eb="19">
      <t>セイド</t>
    </rPh>
    <rPh sb="19" eb="20">
      <t>トウ</t>
    </rPh>
    <rPh sb="20" eb="22">
      <t>スイシン</t>
    </rPh>
    <rPh sb="22" eb="24">
      <t>ジギョウ</t>
    </rPh>
    <phoneticPr fontId="4"/>
  </si>
  <si>
    <t>医療通訳者、外国人患者受入れ医療コーディネーター配置等支援事業</t>
    <phoneticPr fontId="4"/>
  </si>
  <si>
    <t>外国人患者受入に資する医療機関認証制度等推進事業</t>
    <rPh sb="19" eb="20">
      <t>トウ</t>
    </rPh>
    <phoneticPr fontId="3"/>
  </si>
  <si>
    <t>医療通訳者、外国人患者受入れ医療コーディネーター配置等支援事業（交付要綱３ア（ア）～（ウ）の事業）</t>
    <rPh sb="32" eb="34">
      <t>コウフ</t>
    </rPh>
    <rPh sb="34" eb="36">
      <t>ヨウコウ</t>
    </rPh>
    <rPh sb="46" eb="48">
      <t>ジギョウ</t>
    </rPh>
    <phoneticPr fontId="3"/>
  </si>
  <si>
    <t>医療通訳者、外国人患者受入れ医療コーディネーター配置等支援事業（交付要綱３イ（ア）～（ウ）の事業）</t>
    <rPh sb="32" eb="34">
      <t>コウフ</t>
    </rPh>
    <rPh sb="34" eb="36">
      <t>ヨウコウ</t>
    </rPh>
    <rPh sb="46" eb="48">
      <t>ジギョウ</t>
    </rPh>
    <phoneticPr fontId="3"/>
  </si>
  <si>
    <t>医療の質向上のための体制整備事業</t>
    <phoneticPr fontId="3"/>
  </si>
  <si>
    <t>医療の質向上のための体制整備事業</t>
    <phoneticPr fontId="3"/>
  </si>
  <si>
    <t>（先進医療等実用化促進プログラム）</t>
    <rPh sb="1" eb="3">
      <t>センシン</t>
    </rPh>
    <rPh sb="3" eb="5">
      <t>イリョウ</t>
    </rPh>
    <rPh sb="5" eb="6">
      <t>トウ</t>
    </rPh>
    <rPh sb="6" eb="9">
      <t>ジツヨウカ</t>
    </rPh>
    <rPh sb="9" eb="11">
      <t>ソクシン</t>
    </rPh>
    <phoneticPr fontId="3"/>
  </si>
  <si>
    <t>小学校の臨時休校に伴う病院内保育所等の対応に係る財政支援事業</t>
    <phoneticPr fontId="3"/>
  </si>
  <si>
    <t>（別紙１８）</t>
    <rPh sb="1" eb="3">
      <t>ベッシ</t>
    </rPh>
    <phoneticPr fontId="3"/>
  </si>
  <si>
    <t>b</t>
    <phoneticPr fontId="3"/>
  </si>
  <si>
    <t>小学校の臨時休校に伴う病院内保育所等の対応に係る財政支援事業</t>
    <phoneticPr fontId="3"/>
  </si>
  <si>
    <t>小学校の臨時休校に伴う病院内保育所等の対応に係る財政支援事業</t>
    <phoneticPr fontId="3"/>
  </si>
  <si>
    <t>（補助事業者名）</t>
    <rPh sb="1" eb="3">
      <t>ホジョ</t>
    </rPh>
    <rPh sb="3" eb="7">
      <t>ジギョウシャメイ</t>
    </rPh>
    <phoneticPr fontId="3"/>
  </si>
  <si>
    <t>基準額</t>
    <rPh sb="0" eb="2">
      <t>キジュン</t>
    </rPh>
    <rPh sb="2" eb="3">
      <t>ガク</t>
    </rPh>
    <phoneticPr fontId="7"/>
  </si>
  <si>
    <t>選定額</t>
    <rPh sb="0" eb="2">
      <t>センテイ</t>
    </rPh>
    <rPh sb="2" eb="3">
      <t>ガク</t>
    </rPh>
    <phoneticPr fontId="7"/>
  </si>
  <si>
    <t>非常勤職員手当</t>
    <rPh sb="0" eb="5">
      <t>ヒジョウキンショクイン</t>
    </rPh>
    <rPh sb="5" eb="7">
      <t>テアテ</t>
    </rPh>
    <phoneticPr fontId="3"/>
  </si>
  <si>
    <t>基準額算出調書</t>
    <rPh sb="0" eb="3">
      <t>キジュンガク</t>
    </rPh>
    <rPh sb="3" eb="5">
      <t>サンシュツ</t>
    </rPh>
    <rPh sb="5" eb="7">
      <t>チョウショ</t>
    </rPh>
    <phoneticPr fontId="3"/>
  </si>
  <si>
    <t>延日数</t>
    <rPh sb="0" eb="1">
      <t>ノ</t>
    </rPh>
    <rPh sb="1" eb="3">
      <t>ニッスウ</t>
    </rPh>
    <phoneticPr fontId="3"/>
  </si>
  <si>
    <t>10,200円×延日数</t>
    <rPh sb="6" eb="7">
      <t>エン</t>
    </rPh>
    <rPh sb="8" eb="9">
      <t>ノ</t>
    </rPh>
    <rPh sb="9" eb="11">
      <t>ニッスウ</t>
    </rPh>
    <phoneticPr fontId="3"/>
  </si>
  <si>
    <t>日</t>
    <rPh sb="0" eb="1">
      <t>ニチ</t>
    </rPh>
    <phoneticPr fontId="3"/>
  </si>
  <si>
    <t>36,000円×延日数</t>
    <rPh sb="6" eb="7">
      <t>エン</t>
    </rPh>
    <rPh sb="8" eb="9">
      <t>ノ</t>
    </rPh>
    <rPh sb="9" eb="11">
      <t>ニッスウ</t>
    </rPh>
    <phoneticPr fontId="3"/>
  </si>
  <si>
    <t>共済掛金等</t>
    <rPh sb="0" eb="2">
      <t>キョウサイ</t>
    </rPh>
    <rPh sb="2" eb="4">
      <t>カケキン</t>
    </rPh>
    <rPh sb="3" eb="4">
      <t>キン</t>
    </rPh>
    <rPh sb="4" eb="5">
      <t>ナド</t>
    </rPh>
    <phoneticPr fontId="3"/>
  </si>
  <si>
    <t>200円×受入児童数</t>
    <rPh sb="3" eb="4">
      <t>エン</t>
    </rPh>
    <rPh sb="5" eb="6">
      <t>ウ</t>
    </rPh>
    <rPh sb="6" eb="7">
      <t>イ</t>
    </rPh>
    <rPh sb="7" eb="9">
      <t>ジドウ</t>
    </rPh>
    <rPh sb="9" eb="10">
      <t>スウ</t>
    </rPh>
    <phoneticPr fontId="3"/>
  </si>
  <si>
    <t>受入児童数</t>
    <rPh sb="0" eb="1">
      <t>ウ</t>
    </rPh>
    <rPh sb="1" eb="2">
      <t>イ</t>
    </rPh>
    <rPh sb="2" eb="4">
      <t>ジドウ</t>
    </rPh>
    <rPh sb="4" eb="5">
      <t>スウ</t>
    </rPh>
    <phoneticPr fontId="3"/>
  </si>
  <si>
    <t>人</t>
    <rPh sb="0" eb="1">
      <t>ニン</t>
    </rPh>
    <phoneticPr fontId="3"/>
  </si>
  <si>
    <t>事務手数料</t>
    <rPh sb="0" eb="2">
      <t>ジム</t>
    </rPh>
    <rPh sb="2" eb="5">
      <t>テスウリョウ</t>
    </rPh>
    <phoneticPr fontId="3"/>
  </si>
  <si>
    <t>事務手続きに要した額</t>
    <rPh sb="0" eb="2">
      <t>ジム</t>
    </rPh>
    <rPh sb="2" eb="4">
      <t>テツヅ</t>
    </rPh>
    <rPh sb="6" eb="7">
      <t>ヨウ</t>
    </rPh>
    <rPh sb="9" eb="10">
      <t>ガク</t>
    </rPh>
    <phoneticPr fontId="3"/>
  </si>
  <si>
    <t>10,000円</t>
    <rPh sb="6" eb="7">
      <t>エン</t>
    </rPh>
    <phoneticPr fontId="3"/>
  </si>
  <si>
    <t>別紙１８</t>
    <phoneticPr fontId="3"/>
  </si>
  <si>
    <t>小学校の臨時休校に伴う病院内保育所等の対応に係る財政支援事業</t>
    <phoneticPr fontId="3"/>
  </si>
  <si>
    <t>受入児童数等について</t>
    <rPh sb="0" eb="2">
      <t>ウケイレ</t>
    </rPh>
    <rPh sb="2" eb="5">
      <t>ジドウスウ</t>
    </rPh>
    <rPh sb="5" eb="6">
      <t>トウ</t>
    </rPh>
    <phoneticPr fontId="3"/>
  </si>
  <si>
    <t>区分</t>
  </si>
  <si>
    <t>追加的に受入を行う日数</t>
    <rPh sb="0" eb="2">
      <t>ツイカ</t>
    </rPh>
    <rPh sb="2" eb="3">
      <t>テキ</t>
    </rPh>
    <rPh sb="4" eb="6">
      <t>ウケイレ</t>
    </rPh>
    <rPh sb="7" eb="8">
      <t>オコナ</t>
    </rPh>
    <rPh sb="9" eb="11">
      <t>ニッスウ</t>
    </rPh>
    <phoneticPr fontId="3"/>
  </si>
  <si>
    <t>児童全体の数</t>
    <rPh sb="0" eb="2">
      <t>ジドウ</t>
    </rPh>
    <rPh sb="2" eb="4">
      <t>ゼンタイ</t>
    </rPh>
    <rPh sb="5" eb="6">
      <t>カズ</t>
    </rPh>
    <phoneticPr fontId="3"/>
  </si>
  <si>
    <t>うち、新たに受け入れた児童の数</t>
    <rPh sb="3" eb="4">
      <t>アラ</t>
    </rPh>
    <rPh sb="6" eb="7">
      <t>ウ</t>
    </rPh>
    <rPh sb="8" eb="9">
      <t>イ</t>
    </rPh>
    <rPh sb="11" eb="13">
      <t>ジドウ</t>
    </rPh>
    <rPh sb="14" eb="15">
      <t>カズ</t>
    </rPh>
    <phoneticPr fontId="3"/>
  </si>
  <si>
    <t>支援員等の数</t>
    <rPh sb="0" eb="3">
      <t>シエンイン</t>
    </rPh>
    <rPh sb="3" eb="4">
      <t>トウ</t>
    </rPh>
    <rPh sb="5" eb="6">
      <t>カズ</t>
    </rPh>
    <phoneticPr fontId="3"/>
  </si>
  <si>
    <t>うち、新たに雇用する支援員等の数</t>
    <rPh sb="3" eb="4">
      <t>アラ</t>
    </rPh>
    <rPh sb="6" eb="8">
      <t>コヨウ</t>
    </rPh>
    <rPh sb="10" eb="13">
      <t>シエンイン</t>
    </rPh>
    <rPh sb="13" eb="14">
      <t>トウ</t>
    </rPh>
    <rPh sb="15" eb="16">
      <t>カズ</t>
    </rPh>
    <phoneticPr fontId="3"/>
  </si>
  <si>
    <t>備考</t>
    <rPh sb="0" eb="2">
      <t>ビコウ</t>
    </rPh>
    <phoneticPr fontId="3"/>
  </si>
  <si>
    <t>既存の院内保育施設を活用し受入を行う場合</t>
    <rPh sb="0" eb="2">
      <t>キゾン</t>
    </rPh>
    <rPh sb="3" eb="5">
      <t>インナイ</t>
    </rPh>
    <rPh sb="5" eb="7">
      <t>ホイク</t>
    </rPh>
    <rPh sb="7" eb="9">
      <t>シセツ</t>
    </rPh>
    <rPh sb="10" eb="12">
      <t>カツヨウ</t>
    </rPh>
    <rPh sb="13" eb="15">
      <t>ウケイレ</t>
    </rPh>
    <rPh sb="16" eb="17">
      <t>オコナ</t>
    </rPh>
    <rPh sb="18" eb="20">
      <t>バアイ</t>
    </rPh>
    <phoneticPr fontId="3"/>
  </si>
  <si>
    <t>午前中から受入を行う場合 の例</t>
    <rPh sb="0" eb="3">
      <t>ゴゼンチュウ</t>
    </rPh>
    <rPh sb="5" eb="7">
      <t>ウケイレ</t>
    </rPh>
    <rPh sb="8" eb="9">
      <t>オコナ</t>
    </rPh>
    <rPh sb="10" eb="12">
      <t>バアイ</t>
    </rPh>
    <rPh sb="14" eb="15">
      <t>レイ</t>
    </rPh>
    <phoneticPr fontId="3"/>
  </si>
  <si>
    <t>受入日数合計</t>
    <rPh sb="0" eb="2">
      <t>ウケイレ</t>
    </rPh>
    <rPh sb="2" eb="4">
      <t>ニッスウ</t>
    </rPh>
    <rPh sb="4" eb="6">
      <t>ゴウケイ</t>
    </rPh>
    <phoneticPr fontId="3"/>
  </si>
  <si>
    <t>追加受入児童数</t>
    <rPh sb="0" eb="2">
      <t>ツイカ</t>
    </rPh>
    <rPh sb="2" eb="4">
      <t>ウケイレ</t>
    </rPh>
    <rPh sb="4" eb="7">
      <t>ジドウスウ</t>
    </rPh>
    <phoneticPr fontId="3"/>
  </si>
  <si>
    <t>受入日数最大</t>
    <rPh sb="0" eb="2">
      <t>ウケイレ</t>
    </rPh>
    <rPh sb="2" eb="4">
      <t>ニッスウ</t>
    </rPh>
    <rPh sb="4" eb="6">
      <t>サイダイ</t>
    </rPh>
    <phoneticPr fontId="3"/>
  </si>
  <si>
    <t>新たに、終日受入を行う場　合  の例</t>
    <rPh sb="0" eb="1">
      <t>アラ</t>
    </rPh>
    <rPh sb="4" eb="6">
      <t>シュウジツ</t>
    </rPh>
    <rPh sb="6" eb="8">
      <t>ウケイレ</t>
    </rPh>
    <rPh sb="9" eb="10">
      <t>オコナ</t>
    </rPh>
    <rPh sb="11" eb="12">
      <t>バ</t>
    </rPh>
    <rPh sb="13" eb="14">
      <t>ゴウ</t>
    </rPh>
    <rPh sb="17" eb="18">
      <t>レイ</t>
    </rPh>
    <phoneticPr fontId="3"/>
  </si>
  <si>
    <t>午前中から受入を行う場合</t>
    <rPh sb="0" eb="3">
      <t>ゴゼンチュウ</t>
    </rPh>
    <rPh sb="5" eb="7">
      <t>ウケイレ</t>
    </rPh>
    <rPh sb="8" eb="9">
      <t>オコナ</t>
    </rPh>
    <rPh sb="10" eb="12">
      <t>バアイ</t>
    </rPh>
    <phoneticPr fontId="3"/>
  </si>
  <si>
    <t>新たに、終日受入を行う場合</t>
    <rPh sb="0" eb="1">
      <t>アラ</t>
    </rPh>
    <rPh sb="4" eb="6">
      <t>シュウジツ</t>
    </rPh>
    <rPh sb="6" eb="8">
      <t>ウケイレ</t>
    </rPh>
    <rPh sb="9" eb="10">
      <t>オコナ</t>
    </rPh>
    <rPh sb="11" eb="13">
      <t>バアイ</t>
    </rPh>
    <phoneticPr fontId="3"/>
  </si>
  <si>
    <t>※２以上の単位を用いて児童受入を行う場合や、１単位が40人以上の場合は、事業内容欄に各単位ごとの児童数、支援員等の数を記載すること。</t>
    <rPh sb="2" eb="4">
      <t>イジョウ</t>
    </rPh>
    <rPh sb="5" eb="7">
      <t>タンイ</t>
    </rPh>
    <rPh sb="8" eb="9">
      <t>モチ</t>
    </rPh>
    <rPh sb="11" eb="13">
      <t>ジドウ</t>
    </rPh>
    <rPh sb="13" eb="15">
      <t>ウケイレ</t>
    </rPh>
    <rPh sb="16" eb="17">
      <t>オコナ</t>
    </rPh>
    <rPh sb="18" eb="20">
      <t>バアイ</t>
    </rPh>
    <rPh sb="23" eb="25">
      <t>タンイ</t>
    </rPh>
    <rPh sb="28" eb="29">
      <t>ニン</t>
    </rPh>
    <rPh sb="29" eb="31">
      <t>イジョウ</t>
    </rPh>
    <rPh sb="32" eb="34">
      <t>バアイ</t>
    </rPh>
    <rPh sb="36" eb="38">
      <t>ジギョウ</t>
    </rPh>
    <rPh sb="38" eb="40">
      <t>ナイヨウ</t>
    </rPh>
    <rPh sb="40" eb="41">
      <t>ラン</t>
    </rPh>
    <rPh sb="42" eb="45">
      <t>カクタンイ</t>
    </rPh>
    <rPh sb="48" eb="51">
      <t>ジドウスウ</t>
    </rPh>
    <rPh sb="52" eb="55">
      <t>シエンイン</t>
    </rPh>
    <rPh sb="55" eb="56">
      <t>トウ</t>
    </rPh>
    <rPh sb="57" eb="58">
      <t>カズ</t>
    </rPh>
    <rPh sb="59" eb="61">
      <t>キサイ</t>
    </rPh>
    <phoneticPr fontId="3"/>
  </si>
  <si>
    <t>新たに雇用する支援員等の資格等について</t>
    <rPh sb="0" eb="1">
      <t>アラ</t>
    </rPh>
    <rPh sb="3" eb="5">
      <t>コヨウ</t>
    </rPh>
    <rPh sb="7" eb="9">
      <t>シエン</t>
    </rPh>
    <rPh sb="9" eb="11">
      <t>イントウ</t>
    </rPh>
    <rPh sb="12" eb="14">
      <t>シカク</t>
    </rPh>
    <rPh sb="14" eb="15">
      <t>トウ</t>
    </rPh>
    <phoneticPr fontId="3"/>
  </si>
  <si>
    <t>保育士</t>
    <rPh sb="0" eb="3">
      <t>ホイクシ</t>
    </rPh>
    <phoneticPr fontId="3"/>
  </si>
  <si>
    <t>社会福祉士</t>
    <rPh sb="0" eb="2">
      <t>シャカイ</t>
    </rPh>
    <rPh sb="2" eb="5">
      <t>フクシシ</t>
    </rPh>
    <phoneticPr fontId="3"/>
  </si>
  <si>
    <t>その他</t>
    <rPh sb="2" eb="3">
      <t>タ</t>
    </rPh>
    <phoneticPr fontId="3"/>
  </si>
  <si>
    <t>補助員</t>
    <rPh sb="0" eb="3">
      <t>ホジョイン</t>
    </rPh>
    <phoneticPr fontId="3"/>
  </si>
  <si>
    <t>※その他を選択した場合は、「放課後児童健全育成事業の設備及び運営に関する基準」第10条に規定されている基準の該当か所を備考欄に記載すること。</t>
    <rPh sb="3" eb="4">
      <t>タ</t>
    </rPh>
    <rPh sb="5" eb="7">
      <t>センタク</t>
    </rPh>
    <rPh sb="9" eb="11">
      <t>バアイ</t>
    </rPh>
    <rPh sb="39" eb="40">
      <t>ダイ</t>
    </rPh>
    <rPh sb="42" eb="43">
      <t>ジョウ</t>
    </rPh>
    <rPh sb="44" eb="46">
      <t>キテイ</t>
    </rPh>
    <rPh sb="51" eb="53">
      <t>キジュン</t>
    </rPh>
    <rPh sb="54" eb="56">
      <t>ガイトウ</t>
    </rPh>
    <rPh sb="57" eb="58">
      <t>ショ</t>
    </rPh>
    <rPh sb="59" eb="61">
      <t>ビコウ</t>
    </rPh>
    <rPh sb="61" eb="62">
      <t>ラン</t>
    </rPh>
    <rPh sb="63" eb="65">
      <t>キサイ</t>
    </rPh>
    <phoneticPr fontId="3"/>
  </si>
  <si>
    <t>※補助員を選択した場合は、備考欄に同条に規定されている放課後児童支援員の要件を満たす基準を有する職員数を支援単位ごとに記載すること。</t>
    <rPh sb="52" eb="54">
      <t>シエン</t>
    </rPh>
    <rPh sb="54" eb="56">
      <t>タンイ</t>
    </rPh>
    <phoneticPr fontId="3"/>
  </si>
  <si>
    <t>児童一人あたり面積について</t>
    <rPh sb="0" eb="2">
      <t>ジドウ</t>
    </rPh>
    <rPh sb="2" eb="4">
      <t>ヒトリ</t>
    </rPh>
    <rPh sb="7" eb="9">
      <t>メンセキ</t>
    </rPh>
    <phoneticPr fontId="3"/>
  </si>
  <si>
    <t>児童受入に用いる施設区画の面積</t>
    <rPh sb="0" eb="2">
      <t>ジドウ</t>
    </rPh>
    <rPh sb="2" eb="4">
      <t>ウケイレ</t>
    </rPh>
    <rPh sb="5" eb="6">
      <t>モチ</t>
    </rPh>
    <rPh sb="8" eb="10">
      <t>シセツ</t>
    </rPh>
    <rPh sb="10" eb="12">
      <t>クカク</t>
    </rPh>
    <rPh sb="13" eb="15">
      <t>メンセキ</t>
    </rPh>
    <phoneticPr fontId="3"/>
  </si>
  <si>
    <t>÷</t>
    <phoneticPr fontId="3"/>
  </si>
  <si>
    <t>＝</t>
    <phoneticPr fontId="3"/>
  </si>
  <si>
    <t>※専用区画の面積は、児童１人につきおおむね1.65㎡以上が基準になっています。</t>
    <rPh sb="29" eb="31">
      <t>キジュン</t>
    </rPh>
    <phoneticPr fontId="3"/>
  </si>
  <si>
    <t>小学校の臨時休校に伴う病院内保育所等の対応に係る財政支援事業</t>
    <phoneticPr fontId="3"/>
  </si>
  <si>
    <t>保険料</t>
    <phoneticPr fontId="3"/>
  </si>
  <si>
    <t>注）　１．その他欄は補助対象以外の経費を計上すること。</t>
    <phoneticPr fontId="7"/>
  </si>
  <si>
    <t>（1）臨時休校に伴い、午前中から学童保育の受け入れを行う場合</t>
    <rPh sb="5" eb="7">
      <t>キュ_x0000__x0005__x0002_</t>
    </rPh>
    <rPh sb="11" eb="14">
      <t>_x001A__x001A__x0003_ _x001F__x0002_</t>
    </rPh>
    <rPh sb="16" eb="18">
      <t>$!_x0002_'</t>
    </rPh>
    <rPh sb="18" eb="20">
      <t>$_x0001_(</t>
    </rPh>
    <rPh sb="21" eb="22">
      <t>&amp;</t>
    </rPh>
    <rPh sb="23" eb="24">
      <t>_x0001_</t>
    </rPh>
    <rPh sb="26" eb="27">
      <t>))_x0001_</t>
    </rPh>
    <rPh sb="28" eb="30">
      <t/>
    </rPh>
    <phoneticPr fontId="3"/>
  </si>
  <si>
    <t>次により算出された額</t>
    <phoneticPr fontId="3"/>
  </si>
  <si>
    <t>（２）臨時休校に伴い、新たに終日学童保育の受け入れを行う場合</t>
    <rPh sb="5" eb="7">
      <t>キュウコウ</t>
    </rPh>
    <phoneticPr fontId="3"/>
  </si>
  <si>
    <t>次により算出された額</t>
    <phoneticPr fontId="3"/>
  </si>
  <si>
    <t>収入額</t>
    <phoneticPr fontId="7"/>
  </si>
  <si>
    <t>委託費（上記に掲げる経費に該当するもの。）</t>
    <rPh sb="0" eb="2">
      <t>イタク</t>
    </rPh>
    <rPh sb="2" eb="3">
      <t>ヒ</t>
    </rPh>
    <rPh sb="4" eb="6">
      <t>ジョウキ</t>
    </rPh>
    <rPh sb="7" eb="8">
      <t>カカ</t>
    </rPh>
    <rPh sb="10" eb="12">
      <t>ケイヒ</t>
    </rPh>
    <rPh sb="13" eb="15">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</si>
</sst>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 &quot;¥&quot;* #,##0_ ;_ &quot;¥&quot;* \-#,##0_ ;_ &quot;¥&quot;* &quot;-&quot;_ ;_ @_ "/>
    <numFmt numFmtId="176" formatCode="#,##0;&quot;△ &quot;#,##0"/>
    <numFmt numFmtId="177" formatCode="&quot;金&quot;#,##0&quot;円&quot;;&quot;金&quot;&quot;△ &quot;#,##0&quot;円&quot;"/>
    <numFmt numFmtId="178" formatCode="\(0.0&quot;日&quot;\)"/>
    <numFmt numFmtId="179" formatCode="0_ &quot;人&quot;"/>
    <numFmt numFmtId="180" formatCode="General&quot;回&quot;"/>
    <numFmt numFmtId="181" formatCode="#,##0;[Red]#,##0"/>
    <numFmt numFmtId="182" formatCode="#,##0&quot;件&quot;"/>
    <numFmt numFmtId="183" formatCode="#,##0&quot;円&quot;;&quot;△ &quot;#,##0&quot;&quot;&quot;円&quot;"/>
    <numFmt numFmtId="184" formatCode="#,##0_);[Red]\(#,##0\)"/>
    <numFmt numFmtId="185" formatCode="#,##0_ "/>
    <numFmt numFmtId="186" formatCode="0&quot;日&quot;"/>
    <numFmt numFmtId="187" formatCode="0&quot;人&quot;"/>
    <numFmt numFmtId="188" formatCode="0&quot;㎡&quot;"/>
  </numFmts>
  <fonts count="6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2"/>
      <scheme val="minor"/>
    </font>
    <font>
      <sz val="6"/>
      <name val="ＭＳ Ｐゴシック"/>
      <family val="3"/>
      <charset val="128"/>
    </font>
    <font>
      <b/>
      <sz val="12"/>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font>
    <font>
      <sz val="11"/>
      <name val="ＭＳ Ｐ明朝"/>
      <family val="1"/>
      <charset val="128"/>
    </font>
    <font>
      <sz val="11"/>
      <name val="ＭＳ Ｐゴシック"/>
      <family val="3"/>
      <charset val="128"/>
      <scheme val="major"/>
    </font>
    <font>
      <b/>
      <sz val="12"/>
      <name val="ＭＳ Ｐゴシック"/>
      <family val="3"/>
      <charset val="128"/>
      <scheme val="major"/>
    </font>
    <font>
      <sz val="11"/>
      <name val="ＭＳ Ｐゴシック"/>
      <family val="3"/>
      <charset val="128"/>
      <scheme val="minor"/>
    </font>
    <font>
      <b/>
      <sz val="10"/>
      <color theme="1"/>
      <name val="ＭＳ Ｐゴシック"/>
      <family val="3"/>
      <charset val="128"/>
      <scheme val="minor"/>
    </font>
    <font>
      <sz val="12"/>
      <name val="ＭＳ Ｐゴシック"/>
      <family val="3"/>
      <charset val="128"/>
    </font>
    <font>
      <sz val="12"/>
      <color indexed="8"/>
      <name val="ＭＳ Ｐゴシック"/>
      <family val="3"/>
      <charset val="128"/>
    </font>
    <font>
      <u/>
      <sz val="11"/>
      <name val="ＭＳ Ｐゴシック"/>
      <family val="3"/>
      <charset val="128"/>
    </font>
    <font>
      <b/>
      <sz val="11"/>
      <name val="ＭＳ Ｐゴシック"/>
      <family val="3"/>
      <charset val="128"/>
    </font>
    <font>
      <sz val="11"/>
      <color theme="1"/>
      <name val="ＭＳ Ｐゴシック"/>
      <family val="3"/>
      <charset val="128"/>
      <scheme val="major"/>
    </font>
    <font>
      <sz val="10"/>
      <color theme="1"/>
      <name val="ＭＳ Ｐゴシック"/>
      <family val="3"/>
      <charset val="128"/>
      <scheme val="major"/>
    </font>
    <font>
      <sz val="14"/>
      <color theme="1"/>
      <name val="ＭＳ Ｐゴシック"/>
      <family val="3"/>
      <charset val="128"/>
      <scheme val="major"/>
    </font>
    <font>
      <b/>
      <sz val="12"/>
      <color theme="1"/>
      <name val="ＭＳ Ｐゴシック"/>
      <family val="3"/>
      <charset val="128"/>
      <scheme val="major"/>
    </font>
    <font>
      <sz val="10"/>
      <name val="ＭＳ Ｐゴシック"/>
      <family val="3"/>
      <charset val="128"/>
      <scheme val="major"/>
    </font>
    <font>
      <b/>
      <sz val="12"/>
      <name val="ＭＳ Ｐゴシック"/>
      <family val="3"/>
      <charset val="128"/>
    </font>
    <font>
      <sz val="12"/>
      <name val="ＭＳ Ｐゴシック"/>
      <family val="3"/>
      <charset val="128"/>
      <scheme val="minor"/>
    </font>
    <font>
      <sz val="12"/>
      <name val="ＭＳ Ｐゴシック"/>
      <family val="2"/>
      <scheme val="minor"/>
    </font>
    <font>
      <strike/>
      <sz val="11"/>
      <color rgb="FFFF0000"/>
      <name val="ＭＳ Ｐゴシック"/>
      <family val="3"/>
      <charset val="128"/>
      <scheme val="minor"/>
    </font>
    <font>
      <strike/>
      <sz val="12"/>
      <color rgb="FFFF0000"/>
      <name val="ＭＳ Ｐゴシック"/>
      <family val="3"/>
      <charset val="128"/>
      <scheme val="minor"/>
    </font>
    <font>
      <b/>
      <sz val="9"/>
      <color indexed="81"/>
      <name val="ＭＳ Ｐゴシック"/>
      <family val="3"/>
      <charset val="128"/>
    </font>
    <font>
      <sz val="11.5"/>
      <name val="ＭＳ Ｐゴシック"/>
      <family val="3"/>
      <charset val="128"/>
      <scheme val="minor"/>
    </font>
    <font>
      <u/>
      <sz val="12"/>
      <name val="ＭＳ Ｐゴシック"/>
      <family val="3"/>
      <charset val="128"/>
      <scheme val="minor"/>
    </font>
    <font>
      <sz val="12"/>
      <name val="ＭＳ Ｐゴシック"/>
      <family val="3"/>
      <charset val="128"/>
      <scheme val="major"/>
    </font>
    <font>
      <u/>
      <sz val="12"/>
      <name val="ＭＳ Ｐゴシック"/>
      <family val="3"/>
      <charset val="128"/>
      <scheme val="major"/>
    </font>
    <font>
      <u/>
      <sz val="11"/>
      <color theme="1"/>
      <name val="ＭＳ Ｐゴシック"/>
      <family val="3"/>
      <charset val="128"/>
      <scheme val="minor"/>
    </font>
    <font>
      <sz val="12"/>
      <color theme="1"/>
      <name val="ＭＳ Ｐゴシック"/>
      <family val="3"/>
      <charset val="128"/>
      <scheme val="major"/>
    </font>
    <font>
      <u/>
      <sz val="12"/>
      <color theme="1"/>
      <name val="ＭＳ Ｐゴシック"/>
      <family val="3"/>
      <charset val="128"/>
      <scheme val="major"/>
    </font>
    <font>
      <strike/>
      <sz val="11"/>
      <name val="ＭＳ Ｐゴシック"/>
      <family val="3"/>
      <charset val="128"/>
      <scheme val="minor"/>
    </font>
    <font>
      <b/>
      <sz val="11"/>
      <name val="ＭＳ Ｐゴシック"/>
      <family val="3"/>
      <charset val="128"/>
      <scheme val="minor"/>
    </font>
    <font>
      <sz val="12"/>
      <color indexed="8"/>
      <name val="ＭＳ Ｐゴシック"/>
      <family val="3"/>
      <charset val="128"/>
      <scheme val="minor"/>
    </font>
    <font>
      <b/>
      <sz val="12"/>
      <color indexed="8"/>
      <name val="ＭＳ Ｐゴシック"/>
      <family val="3"/>
      <charset val="128"/>
      <scheme val="minor"/>
    </font>
    <font>
      <sz val="10"/>
      <color theme="1"/>
      <name val="ＭＳ Ｐゴシック"/>
      <family val="3"/>
      <charset val="128"/>
    </font>
    <font>
      <b/>
      <sz val="12"/>
      <name val="ＭＳ Ｐゴシック"/>
      <family val="3"/>
      <charset val="128"/>
      <scheme val="minor"/>
    </font>
    <font>
      <sz val="10"/>
      <name val="ＭＳ Ｐゴシック"/>
      <family val="3"/>
      <charset val="128"/>
      <scheme val="minor"/>
    </font>
    <font>
      <sz val="11"/>
      <color rgb="FFFF0000"/>
      <name val="ＭＳ Ｐゴシック"/>
      <family val="3"/>
      <charset val="128"/>
      <scheme val="minor"/>
    </font>
    <font>
      <sz val="14"/>
      <name val="ＭＳ Ｐゴシック"/>
      <family val="3"/>
      <charset val="128"/>
      <scheme val="minor"/>
    </font>
    <font>
      <sz val="8"/>
      <name val="ＭＳ Ｐゴシック"/>
      <family val="3"/>
      <charset val="128"/>
      <scheme val="minor"/>
    </font>
    <font>
      <sz val="10"/>
      <color theme="1"/>
      <name val="ＭＳ Ｐゴシック"/>
      <family val="2"/>
      <scheme val="minor"/>
    </font>
    <font>
      <sz val="9"/>
      <color theme="1"/>
      <name val="ＭＳ Ｐゴシック"/>
      <family val="3"/>
      <charset val="128"/>
      <scheme val="minor"/>
    </font>
    <font>
      <b/>
      <sz val="9"/>
      <color indexed="81"/>
      <name val="MS P ゴシック"/>
      <family val="3"/>
      <charset val="128"/>
    </font>
    <font>
      <sz val="9"/>
      <color indexed="81"/>
      <name val="MS P ゴシック"/>
      <family val="3"/>
      <charset val="128"/>
    </font>
    <font>
      <sz val="11"/>
      <color theme="1"/>
      <name val="ＭＳ Ｐゴシック"/>
      <family val="2"/>
      <scheme val="minor"/>
    </font>
    <font>
      <sz val="14"/>
      <color theme="1"/>
      <name val="ＭＳ Ｐゴシック"/>
      <family val="3"/>
      <charset val="128"/>
      <scheme val="minor"/>
    </font>
    <font>
      <sz val="8"/>
      <color indexed="81"/>
      <name val="MS P ゴシック"/>
      <family val="3"/>
      <charset val="128"/>
    </font>
    <font>
      <sz val="11"/>
      <name val="ＭＳ Ｐゴシック"/>
      <family val="2"/>
      <scheme val="minor"/>
    </font>
    <font>
      <sz val="11"/>
      <color rgb="FF000000"/>
      <name val="ＭＳ Ｐゴシック"/>
      <family val="3"/>
      <charset val="128"/>
      <scheme val="minor"/>
    </font>
    <font>
      <u/>
      <sz val="12"/>
      <name val="ＭＳ Ｐゴシック"/>
      <family val="2"/>
      <scheme val="minor"/>
    </font>
    <font>
      <u/>
      <sz val="11"/>
      <name val="ＭＳ Ｐゴシック"/>
      <family val="3"/>
      <charset val="128"/>
      <scheme val="minor"/>
    </font>
    <font>
      <b/>
      <u/>
      <sz val="11"/>
      <name val="ＭＳ Ｐゴシック"/>
      <family val="3"/>
      <charset val="128"/>
      <scheme val="minor"/>
    </font>
    <font>
      <strike/>
      <u/>
      <sz val="11"/>
      <name val="ＭＳ Ｐゴシック"/>
      <family val="3"/>
      <charset val="128"/>
      <scheme val="minor"/>
    </font>
    <font>
      <u/>
      <sz val="11"/>
      <color rgb="FF000000"/>
      <name val="ＭＳ Ｐゴシック"/>
      <family val="3"/>
      <charset val="128"/>
      <scheme val="minor"/>
    </font>
    <font>
      <u/>
      <sz val="12"/>
      <color theme="0" tint="-0.34998626667073579"/>
      <name val="ＭＳ Ｐゴシック"/>
      <family val="3"/>
      <charset val="128"/>
      <scheme val="minor"/>
    </font>
    <font>
      <u/>
      <sz val="10"/>
      <name val="ＭＳ Ｐゴシック"/>
      <family val="3"/>
      <charset val="128"/>
      <scheme val="minor"/>
    </font>
    <font>
      <sz val="12"/>
      <color theme="0" tint="-0.34998626667073579"/>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CFFFF"/>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medium">
        <color indexed="64"/>
      </top>
      <bottom/>
      <diagonal style="thin">
        <color indexed="64"/>
      </diagonal>
    </border>
    <border>
      <left style="thin">
        <color indexed="64"/>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s>
  <cellStyleXfs count="15">
    <xf numFmtId="0" fontId="0" fillId="0" borderId="0"/>
    <xf numFmtId="0" fontId="5" fillId="0" borderId="0">
      <alignment vertical="center"/>
    </xf>
    <xf numFmtId="38" fontId="11" fillId="0" borderId="0" applyFont="0" applyFill="0" applyBorder="0" applyAlignment="0" applyProtection="0">
      <alignment vertical="center"/>
    </xf>
    <xf numFmtId="0" fontId="5" fillId="0" borderId="0">
      <alignment vertical="center"/>
    </xf>
    <xf numFmtId="0" fontId="12" fillId="0" borderId="0"/>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38" fontId="5" fillId="0" borderId="0" applyFont="0" applyFill="0" applyBorder="0" applyAlignment="0" applyProtection="0">
      <alignment vertical="center"/>
    </xf>
    <xf numFmtId="38" fontId="11" fillId="0" borderId="0" applyFont="0" applyFill="0" applyBorder="0" applyAlignment="0" applyProtection="0"/>
    <xf numFmtId="0" fontId="11" fillId="0" borderId="0"/>
    <xf numFmtId="0" fontId="53" fillId="0" borderId="0"/>
    <xf numFmtId="0" fontId="12" fillId="0" borderId="0"/>
  </cellStyleXfs>
  <cellXfs count="1024">
    <xf numFmtId="0" fontId="0" fillId="0" borderId="0" xfId="0"/>
    <xf numFmtId="0" fontId="5" fillId="0" borderId="0" xfId="1">
      <alignment vertical="center"/>
    </xf>
    <xf numFmtId="0" fontId="5" fillId="0" borderId="0" xfId="1" applyBorder="1">
      <alignment vertical="center"/>
    </xf>
    <xf numFmtId="3" fontId="5" fillId="0" borderId="0" xfId="1" applyNumberFormat="1" applyBorder="1" applyAlignment="1">
      <alignment horizontal="right" vertical="center"/>
    </xf>
    <xf numFmtId="0" fontId="5" fillId="0" borderId="0" xfId="1" applyBorder="1" applyAlignment="1">
      <alignment horizontal="left" vertical="center"/>
    </xf>
    <xf numFmtId="3" fontId="5" fillId="0" borderId="10" xfId="1" applyNumberFormat="1" applyBorder="1" applyAlignment="1">
      <alignment horizontal="right" vertical="center"/>
    </xf>
    <xf numFmtId="3" fontId="5" fillId="0" borderId="17" xfId="1" applyNumberFormat="1" applyBorder="1" applyAlignment="1">
      <alignment horizontal="right" vertical="center"/>
    </xf>
    <xf numFmtId="0" fontId="5" fillId="0" borderId="17" xfId="1" applyBorder="1">
      <alignment vertical="center"/>
    </xf>
    <xf numFmtId="0" fontId="5" fillId="0" borderId="10" xfId="1" applyFont="1" applyBorder="1">
      <alignment vertical="center"/>
    </xf>
    <xf numFmtId="3" fontId="5" fillId="0" borderId="10" xfId="1" applyNumberFormat="1" applyFont="1" applyBorder="1" applyAlignment="1">
      <alignment horizontal="right" vertical="center"/>
    </xf>
    <xf numFmtId="3" fontId="5" fillId="0" borderId="21" xfId="1" applyNumberFormat="1" applyBorder="1" applyAlignment="1">
      <alignment horizontal="right" vertical="center"/>
    </xf>
    <xf numFmtId="0" fontId="5" fillId="0" borderId="10" xfId="1" applyBorder="1">
      <alignment vertical="center"/>
    </xf>
    <xf numFmtId="0" fontId="5" fillId="0" borderId="7" xfId="1" applyBorder="1">
      <alignment vertical="center"/>
    </xf>
    <xf numFmtId="0" fontId="5" fillId="0" borderId="13" xfId="1" applyBorder="1" applyAlignment="1">
      <alignment horizontal="left" vertical="center"/>
    </xf>
    <xf numFmtId="0" fontId="5" fillId="0" borderId="13" xfId="1" applyBorder="1" applyAlignment="1">
      <alignment horizontal="left" vertical="center" shrinkToFit="1"/>
    </xf>
    <xf numFmtId="3" fontId="5" fillId="0" borderId="21" xfId="1" applyNumberFormat="1" applyBorder="1" applyAlignment="1">
      <alignment horizontal="center" vertical="center"/>
    </xf>
    <xf numFmtId="0" fontId="5" fillId="0" borderId="7" xfId="1" applyBorder="1" applyAlignment="1">
      <alignment horizontal="left" vertical="center" shrinkToFit="1"/>
    </xf>
    <xf numFmtId="0" fontId="5" fillId="0" borderId="0" xfId="1" applyFont="1">
      <alignment vertical="center"/>
    </xf>
    <xf numFmtId="0" fontId="10" fillId="0" borderId="0" xfId="1" applyFont="1" applyAlignment="1">
      <alignment horizontal="centerContinuous" vertical="center"/>
    </xf>
    <xf numFmtId="0" fontId="14" fillId="0" borderId="0" xfId="9" applyFont="1" applyAlignment="1">
      <alignment horizontal="centerContinuous" vertical="center"/>
    </xf>
    <xf numFmtId="0" fontId="14" fillId="0" borderId="0" xfId="9" applyFont="1" applyAlignment="1">
      <alignment vertical="center"/>
    </xf>
    <xf numFmtId="0" fontId="4" fillId="0" borderId="16" xfId="1" applyFont="1" applyBorder="1" applyAlignment="1">
      <alignment horizontal="center" vertical="center" wrapText="1" shrinkToFit="1"/>
    </xf>
    <xf numFmtId="0" fontId="4" fillId="0" borderId="16" xfId="1" applyFont="1" applyBorder="1" applyAlignment="1">
      <alignment horizontal="center" vertical="center" shrinkToFit="1"/>
    </xf>
    <xf numFmtId="0" fontId="16" fillId="0" borderId="13" xfId="1" applyFont="1" applyBorder="1" applyAlignment="1">
      <alignment horizontal="left" vertical="center" wrapText="1" shrinkToFit="1"/>
    </xf>
    <xf numFmtId="0" fontId="16" fillId="0" borderId="13" xfId="1" applyFont="1" applyBorder="1" applyAlignment="1">
      <alignment horizontal="left" vertical="center" shrinkToFit="1"/>
    </xf>
    <xf numFmtId="0" fontId="11" fillId="0" borderId="0" xfId="7" applyFont="1" applyAlignment="1">
      <alignment vertical="center"/>
    </xf>
    <xf numFmtId="0" fontId="18" fillId="0" borderId="0" xfId="7" applyFont="1" applyAlignment="1">
      <alignment vertical="center"/>
    </xf>
    <xf numFmtId="0" fontId="19" fillId="0" borderId="0" xfId="7" applyFont="1" applyAlignment="1">
      <alignment horizontal="right" vertical="center"/>
    </xf>
    <xf numFmtId="0" fontId="11" fillId="0" borderId="0" xfId="7" applyFont="1" applyAlignment="1">
      <alignment horizontal="centerContinuous" vertical="center"/>
    </xf>
    <xf numFmtId="0" fontId="20" fillId="0" borderId="0" xfId="7" applyFont="1" applyAlignment="1">
      <alignment horizontal="left" vertical="center"/>
    </xf>
    <xf numFmtId="0" fontId="21" fillId="0" borderId="0" xfId="3" applyFont="1">
      <alignment vertical="center"/>
    </xf>
    <xf numFmtId="0" fontId="22" fillId="0" borderId="0" xfId="3" applyFont="1">
      <alignment vertical="center"/>
    </xf>
    <xf numFmtId="0" fontId="21" fillId="0" borderId="0" xfId="3" applyFont="1" applyBorder="1" applyAlignment="1">
      <alignment vertical="center"/>
    </xf>
    <xf numFmtId="0" fontId="21" fillId="0" borderId="0" xfId="3" applyFont="1" applyAlignment="1">
      <alignment horizontal="right" vertical="center"/>
    </xf>
    <xf numFmtId="0" fontId="23" fillId="0" borderId="0" xfId="3" applyFont="1" applyAlignment="1">
      <alignment horizontal="center" vertical="center"/>
    </xf>
    <xf numFmtId="0" fontId="24" fillId="0" borderId="0" xfId="3" applyFont="1" applyAlignment="1">
      <alignment horizontal="centerContinuous" vertical="center"/>
    </xf>
    <xf numFmtId="0" fontId="25" fillId="0" borderId="0" xfId="3" applyFont="1" applyBorder="1">
      <alignment vertical="center"/>
    </xf>
    <xf numFmtId="0" fontId="21" fillId="0" borderId="0" xfId="3" applyFont="1" applyBorder="1" applyAlignment="1">
      <alignment horizontal="left" vertical="center"/>
    </xf>
    <xf numFmtId="0" fontId="13" fillId="0" borderId="0" xfId="3" applyFont="1">
      <alignment vertical="center"/>
    </xf>
    <xf numFmtId="0" fontId="13" fillId="0" borderId="0" xfId="3" applyFont="1" applyBorder="1" applyAlignment="1">
      <alignment vertical="center"/>
    </xf>
    <xf numFmtId="0" fontId="13" fillId="0" borderId="17" xfId="3" applyFont="1" applyBorder="1" applyAlignment="1">
      <alignment horizontal="center" vertical="center"/>
    </xf>
    <xf numFmtId="0" fontId="21" fillId="0" borderId="12" xfId="3" applyFont="1" applyBorder="1" applyAlignment="1">
      <alignment vertical="center"/>
    </xf>
    <xf numFmtId="0" fontId="21" fillId="0" borderId="18" xfId="3" applyFont="1" applyBorder="1" applyAlignment="1">
      <alignment vertical="center"/>
    </xf>
    <xf numFmtId="0" fontId="21" fillId="0" borderId="13" xfId="3" applyFont="1" applyBorder="1" applyAlignment="1">
      <alignment vertical="center"/>
    </xf>
    <xf numFmtId="0" fontId="21" fillId="0" borderId="19" xfId="3" applyFont="1" applyBorder="1" applyAlignment="1">
      <alignment vertical="center"/>
    </xf>
    <xf numFmtId="0" fontId="21" fillId="0" borderId="22" xfId="3" applyFont="1" applyBorder="1" applyAlignment="1">
      <alignment vertical="center"/>
    </xf>
    <xf numFmtId="0" fontId="21" fillId="0" borderId="12" xfId="3" applyFont="1" applyBorder="1">
      <alignment vertical="center"/>
    </xf>
    <xf numFmtId="0" fontId="5" fillId="0" borderId="17" xfId="1" applyBorder="1" applyAlignment="1">
      <alignment horizontal="center" vertical="center"/>
    </xf>
    <xf numFmtId="0" fontId="5" fillId="0" borderId="10" xfId="1" applyBorder="1" applyAlignment="1">
      <alignment horizontal="center" vertical="center"/>
    </xf>
    <xf numFmtId="0" fontId="5" fillId="0" borderId="20" xfId="1" applyBorder="1" applyAlignment="1">
      <alignment horizontal="center" vertical="center"/>
    </xf>
    <xf numFmtId="0" fontId="5" fillId="0" borderId="16" xfId="1" applyBorder="1" applyAlignment="1">
      <alignment horizontal="center" vertical="center"/>
    </xf>
    <xf numFmtId="3" fontId="5" fillId="0" borderId="7" xfId="1" applyNumberFormat="1" applyBorder="1" applyAlignment="1">
      <alignment horizontal="right" vertical="center"/>
    </xf>
    <xf numFmtId="0" fontId="21" fillId="0" borderId="0" xfId="3"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Continuous" vertical="center"/>
    </xf>
    <xf numFmtId="0" fontId="5" fillId="0" borderId="19" xfId="0" applyFont="1" applyBorder="1" applyAlignment="1">
      <alignment horizontal="center" vertical="center"/>
    </xf>
    <xf numFmtId="0" fontId="5" fillId="0" borderId="21" xfId="0" applyFont="1" applyBorder="1" applyAlignment="1">
      <alignment horizontal="center" vertical="center" wrapText="1"/>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vertical="center"/>
    </xf>
    <xf numFmtId="0" fontId="5" fillId="0" borderId="19" xfId="0" applyFont="1" applyBorder="1" applyAlignment="1">
      <alignment horizontal="right" vertical="center"/>
    </xf>
    <xf numFmtId="0" fontId="5" fillId="0" borderId="21" xfId="0" applyFont="1" applyBorder="1" applyAlignment="1">
      <alignment horizontal="right" vertical="center"/>
    </xf>
    <xf numFmtId="176" fontId="5" fillId="0" borderId="17" xfId="0" applyNumberFormat="1" applyFont="1" applyFill="1" applyBorder="1" applyAlignment="1">
      <alignment vertical="center" shrinkToFit="1"/>
    </xf>
    <xf numFmtId="176" fontId="5" fillId="2" borderId="17" xfId="0" applyNumberFormat="1" applyFont="1" applyFill="1" applyBorder="1" applyAlignment="1">
      <alignment vertical="center" shrinkToFit="1"/>
    </xf>
    <xf numFmtId="0" fontId="6" fillId="0" borderId="0" xfId="0" applyFont="1" applyAlignment="1">
      <alignment vertical="center"/>
    </xf>
    <xf numFmtId="0" fontId="6" fillId="0" borderId="0" xfId="0" applyFont="1" applyAlignment="1">
      <alignment horizontal="centerContinuous" vertical="center"/>
    </xf>
    <xf numFmtId="0" fontId="6" fillId="2" borderId="0" xfId="0" applyFont="1" applyFill="1" applyAlignment="1">
      <alignment horizontal="right" vertical="center"/>
    </xf>
    <xf numFmtId="0" fontId="28" fillId="0" borderId="0" xfId="0" applyFont="1" applyAlignment="1">
      <alignment vertical="center"/>
    </xf>
    <xf numFmtId="0" fontId="30" fillId="0" borderId="0" xfId="0" applyFont="1" applyAlignment="1">
      <alignment horizontal="left" vertical="center" indent="1"/>
    </xf>
    <xf numFmtId="0" fontId="9" fillId="0" borderId="0" xfId="1" applyFont="1" applyFill="1">
      <alignment vertical="center"/>
    </xf>
    <xf numFmtId="0" fontId="5" fillId="0" borderId="0" xfId="1" applyFill="1">
      <alignment vertical="center"/>
    </xf>
    <xf numFmtId="0" fontId="9" fillId="0" borderId="0" xfId="1" applyFont="1" applyFill="1" applyAlignment="1">
      <alignment horizontal="centerContinuous" vertical="center"/>
    </xf>
    <xf numFmtId="0" fontId="15" fillId="0" borderId="0" xfId="1" applyFont="1" applyFill="1">
      <alignment vertical="center"/>
    </xf>
    <xf numFmtId="0" fontId="5" fillId="0" borderId="0" xfId="1" applyFill="1" applyAlignment="1">
      <alignment horizontal="right" vertical="center"/>
    </xf>
    <xf numFmtId="0" fontId="5" fillId="0" borderId="10" xfId="1" applyFill="1" applyBorder="1" applyAlignment="1">
      <alignment horizontal="center" vertical="center"/>
    </xf>
    <xf numFmtId="0" fontId="5" fillId="0" borderId="10" xfId="1" applyFill="1" applyBorder="1" applyAlignment="1">
      <alignment horizontal="center" vertical="center" wrapText="1"/>
    </xf>
    <xf numFmtId="0" fontId="5" fillId="0" borderId="21" xfId="1" applyFill="1" applyBorder="1" applyAlignment="1">
      <alignment horizontal="center" vertical="center"/>
    </xf>
    <xf numFmtId="0" fontId="5" fillId="0" borderId="21" xfId="1" applyFill="1" applyBorder="1" applyAlignment="1">
      <alignment horizontal="center" vertical="center" wrapText="1"/>
    </xf>
    <xf numFmtId="0" fontId="5" fillId="0" borderId="21" xfId="1" applyFill="1" applyBorder="1" applyAlignment="1">
      <alignment horizontal="right" vertical="center"/>
    </xf>
    <xf numFmtId="0" fontId="5" fillId="0" borderId="20" xfId="1" applyFill="1" applyBorder="1" applyAlignment="1">
      <alignment horizontal="center" vertical="center"/>
    </xf>
    <xf numFmtId="0" fontId="5" fillId="0" borderId="19" xfId="1" applyFill="1" applyBorder="1" applyAlignment="1">
      <alignment horizontal="center" vertical="center"/>
    </xf>
    <xf numFmtId="0" fontId="5" fillId="0" borderId="7" xfId="1" applyFill="1" applyBorder="1" applyAlignment="1">
      <alignment horizontal="right" vertical="center"/>
    </xf>
    <xf numFmtId="178" fontId="5" fillId="2" borderId="7" xfId="1" applyNumberFormat="1" applyFill="1" applyBorder="1" applyAlignment="1">
      <alignment vertical="center"/>
    </xf>
    <xf numFmtId="178" fontId="5" fillId="0" borderId="7" xfId="1" applyNumberFormat="1" applyFill="1" applyBorder="1" applyAlignment="1">
      <alignment vertical="center"/>
    </xf>
    <xf numFmtId="0" fontId="5" fillId="2" borderId="17" xfId="1" applyFill="1" applyBorder="1" applyAlignment="1">
      <alignment vertical="top"/>
    </xf>
    <xf numFmtId="0" fontId="5" fillId="2" borderId="17" xfId="1" applyFill="1" applyBorder="1" applyAlignment="1">
      <alignment vertical="center"/>
    </xf>
    <xf numFmtId="0" fontId="5" fillId="0" borderId="17" xfId="1" applyFill="1" applyBorder="1" applyAlignment="1">
      <alignment vertical="center"/>
    </xf>
    <xf numFmtId="0" fontId="5" fillId="0" borderId="21" xfId="1" applyFill="1" applyBorder="1" applyAlignment="1">
      <alignment vertical="center"/>
    </xf>
    <xf numFmtId="0" fontId="5" fillId="0" borderId="17" xfId="1" applyFill="1" applyBorder="1">
      <alignment vertical="center"/>
    </xf>
    <xf numFmtId="0" fontId="15" fillId="0" borderId="10" xfId="1" applyFont="1" applyBorder="1" applyAlignment="1">
      <alignment horizontal="center" vertical="center"/>
    </xf>
    <xf numFmtId="3" fontId="5" fillId="2" borderId="7" xfId="1" applyNumberFormat="1" applyFill="1" applyBorder="1" applyAlignment="1">
      <alignment horizontal="right" vertical="center"/>
    </xf>
    <xf numFmtId="0" fontId="5" fillId="2" borderId="7" xfId="1" applyFill="1" applyBorder="1">
      <alignment vertical="center"/>
    </xf>
    <xf numFmtId="3" fontId="5" fillId="2" borderId="17" xfId="1" applyNumberFormat="1" applyFill="1" applyBorder="1" applyAlignment="1">
      <alignment horizontal="right" vertical="center"/>
    </xf>
    <xf numFmtId="0" fontId="5" fillId="2" borderId="17" xfId="1" applyFill="1" applyBorder="1">
      <alignment vertical="center"/>
    </xf>
    <xf numFmtId="0" fontId="5" fillId="2" borderId="20" xfId="1" applyFill="1" applyBorder="1" applyAlignment="1">
      <alignment horizontal="left" vertical="center"/>
    </xf>
    <xf numFmtId="3" fontId="5" fillId="2" borderId="21" xfId="1" applyNumberFormat="1" applyFill="1" applyBorder="1" applyAlignment="1">
      <alignment horizontal="right" vertical="center"/>
    </xf>
    <xf numFmtId="0" fontId="5" fillId="2" borderId="21" xfId="1" applyFill="1" applyBorder="1">
      <alignment vertical="center"/>
    </xf>
    <xf numFmtId="0" fontId="5" fillId="2" borderId="16" xfId="1" applyFill="1" applyBorder="1" applyAlignment="1">
      <alignment horizontal="center" vertical="center"/>
    </xf>
    <xf numFmtId="3" fontId="15" fillId="0" borderId="8" xfId="1" applyNumberFormat="1" applyFont="1" applyBorder="1" applyAlignment="1">
      <alignment horizontal="centerContinuous" vertical="center"/>
    </xf>
    <xf numFmtId="3" fontId="5" fillId="2" borderId="15" xfId="1" applyNumberFormat="1" applyFill="1" applyBorder="1" applyAlignment="1">
      <alignment vertical="center" wrapText="1"/>
    </xf>
    <xf numFmtId="3" fontId="5" fillId="2" borderId="23" xfId="1" applyNumberFormat="1" applyFill="1" applyBorder="1" applyAlignment="1">
      <alignment vertical="center" wrapText="1"/>
    </xf>
    <xf numFmtId="3" fontId="5" fillId="0" borderId="23" xfId="1" applyNumberFormat="1" applyBorder="1" applyAlignment="1">
      <alignment vertical="center" wrapText="1"/>
    </xf>
    <xf numFmtId="0" fontId="28" fillId="0" borderId="0" xfId="0" applyFont="1"/>
    <xf numFmtId="0" fontId="27" fillId="0" borderId="0" xfId="0" applyFont="1"/>
    <xf numFmtId="0" fontId="27" fillId="0" borderId="0" xfId="0" applyFont="1" applyAlignment="1">
      <alignment horizontal="centerContinuous" vertical="center"/>
    </xf>
    <xf numFmtId="0" fontId="27" fillId="2" borderId="0" xfId="0" applyFont="1" applyFill="1" applyBorder="1" applyAlignment="1">
      <alignment horizontal="right" vertical="center"/>
    </xf>
    <xf numFmtId="0" fontId="27" fillId="0" borderId="10" xfId="0" applyFont="1" applyBorder="1" applyAlignment="1">
      <alignment horizontal="distributed" vertical="center" indent="12"/>
    </xf>
    <xf numFmtId="0" fontId="32" fillId="0" borderId="0" xfId="0" applyFont="1" applyAlignment="1">
      <alignment horizontal="centerContinuous" vertical="center"/>
    </xf>
    <xf numFmtId="0" fontId="32" fillId="0" borderId="10" xfId="0" applyFont="1" applyBorder="1" applyAlignment="1">
      <alignment horizontal="center" vertical="center" wrapText="1"/>
    </xf>
    <xf numFmtId="0" fontId="27" fillId="0" borderId="0" xfId="0" applyFont="1" applyBorder="1" applyAlignment="1">
      <alignment horizontal="center" vertical="center"/>
    </xf>
    <xf numFmtId="0" fontId="27" fillId="0" borderId="0" xfId="0" applyFont="1" applyBorder="1" applyAlignment="1">
      <alignment vertical="center"/>
    </xf>
    <xf numFmtId="0" fontId="33" fillId="0" borderId="0" xfId="0" applyFont="1" applyFill="1" applyBorder="1" applyAlignment="1">
      <alignment vertical="center"/>
    </xf>
    <xf numFmtId="0" fontId="34" fillId="0" borderId="0" xfId="9" applyFont="1" applyAlignment="1">
      <alignment vertical="center"/>
    </xf>
    <xf numFmtId="0" fontId="34" fillId="0" borderId="0" xfId="9" applyFont="1">
      <alignment vertical="center"/>
    </xf>
    <xf numFmtId="0" fontId="34" fillId="0" borderId="0" xfId="9" applyFont="1" applyAlignment="1">
      <alignment horizontal="centerContinuous" vertical="center"/>
    </xf>
    <xf numFmtId="0" fontId="34" fillId="0" borderId="0" xfId="9" applyFont="1" applyAlignment="1">
      <alignment horizontal="center" vertical="center"/>
    </xf>
    <xf numFmtId="0" fontId="35" fillId="0" borderId="0" xfId="9" applyFont="1" applyFill="1" applyBorder="1" applyAlignment="1">
      <alignment vertical="center" shrinkToFit="1"/>
    </xf>
    <xf numFmtId="0" fontId="34" fillId="2" borderId="0" xfId="9" applyFont="1" applyFill="1" applyBorder="1" applyAlignment="1">
      <alignment horizontal="right" vertical="center" shrinkToFit="1"/>
    </xf>
    <xf numFmtId="0" fontId="34" fillId="2" borderId="10" xfId="9" applyFont="1" applyFill="1" applyBorder="1" applyAlignment="1">
      <alignment vertical="center"/>
    </xf>
    <xf numFmtId="0" fontId="34" fillId="0" borderId="13" xfId="9" applyFont="1" applyBorder="1" applyAlignment="1">
      <alignment horizontal="center" vertical="center"/>
    </xf>
    <xf numFmtId="0" fontId="34" fillId="0" borderId="0" xfId="9" applyFont="1" applyBorder="1" applyAlignment="1">
      <alignment horizontal="center" vertical="center"/>
    </xf>
    <xf numFmtId="0" fontId="34" fillId="0" borderId="0" xfId="9" applyFont="1" applyBorder="1" applyAlignment="1">
      <alignment vertical="center"/>
    </xf>
    <xf numFmtId="0" fontId="34" fillId="0" borderId="18" xfId="9" applyFont="1" applyBorder="1" applyAlignment="1">
      <alignment vertical="center"/>
    </xf>
    <xf numFmtId="0" fontId="34" fillId="0" borderId="13" xfId="9" applyFont="1" applyBorder="1">
      <alignment vertical="center"/>
    </xf>
    <xf numFmtId="0" fontId="34" fillId="0" borderId="0" xfId="9" applyFont="1" applyBorder="1">
      <alignment vertical="center"/>
    </xf>
    <xf numFmtId="0" fontId="34" fillId="0" borderId="18" xfId="9" applyFont="1" applyBorder="1">
      <alignment vertical="center"/>
    </xf>
    <xf numFmtId="0" fontId="17" fillId="0" borderId="0" xfId="7" applyFont="1" applyAlignment="1">
      <alignment vertical="center"/>
    </xf>
    <xf numFmtId="0" fontId="5" fillId="0" borderId="0" xfId="1" applyAlignment="1">
      <alignment vertical="center"/>
    </xf>
    <xf numFmtId="0" fontId="17" fillId="0" borderId="0" xfId="7" applyFont="1" applyAlignment="1">
      <alignment horizontal="centerContinuous" vertical="center"/>
    </xf>
    <xf numFmtId="0" fontId="26" fillId="0" borderId="0" xfId="7" applyFont="1" applyAlignment="1">
      <alignment horizontal="centerContinuous" vertical="center"/>
    </xf>
    <xf numFmtId="0" fontId="19" fillId="2" borderId="0" xfId="7" applyFont="1" applyFill="1" applyAlignment="1">
      <alignment horizontal="right" vertical="center"/>
    </xf>
    <xf numFmtId="0" fontId="18" fillId="0" borderId="21" xfId="7" applyFont="1" applyBorder="1" applyAlignment="1">
      <alignment vertical="center" wrapText="1"/>
    </xf>
    <xf numFmtId="0" fontId="18" fillId="2" borderId="7" xfId="7" applyFont="1" applyFill="1" applyBorder="1" applyAlignment="1">
      <alignment vertical="center" wrapText="1"/>
    </xf>
    <xf numFmtId="0" fontId="18" fillId="0" borderId="7" xfId="7" applyFont="1" applyBorder="1" applyAlignment="1">
      <alignment vertical="center" wrapText="1"/>
    </xf>
    <xf numFmtId="0" fontId="18" fillId="0" borderId="10" xfId="7" applyFont="1" applyBorder="1" applyAlignment="1">
      <alignment horizontal="left" vertical="center" wrapText="1"/>
    </xf>
    <xf numFmtId="0" fontId="17" fillId="2" borderId="10" xfId="7" applyFont="1" applyFill="1" applyBorder="1" applyAlignment="1">
      <alignment vertical="center" wrapText="1"/>
    </xf>
    <xf numFmtId="0" fontId="19" fillId="0" borderId="0" xfId="7" applyFont="1" applyFill="1" applyAlignment="1">
      <alignment horizontal="right" vertical="center"/>
    </xf>
    <xf numFmtId="0" fontId="18" fillId="0" borderId="8" xfId="7" applyFont="1" applyBorder="1" applyAlignment="1">
      <alignment horizontal="left" vertical="center" wrapText="1"/>
    </xf>
    <xf numFmtId="0" fontId="27" fillId="0" borderId="0" xfId="1" applyFont="1" applyAlignment="1">
      <alignment vertical="center"/>
    </xf>
    <xf numFmtId="0" fontId="36" fillId="0" borderId="0" xfId="1" applyFont="1" applyBorder="1" applyAlignment="1">
      <alignment horizontal="right" vertical="center"/>
    </xf>
    <xf numFmtId="0" fontId="5" fillId="2" borderId="7" xfId="1" applyFill="1" applyBorder="1" applyAlignment="1">
      <alignment vertical="center" wrapText="1"/>
    </xf>
    <xf numFmtId="3" fontId="15" fillId="0" borderId="22" xfId="1" applyNumberFormat="1" applyFont="1" applyBorder="1" applyAlignment="1">
      <alignment horizontal="centerContinuous" vertical="center"/>
    </xf>
    <xf numFmtId="0" fontId="5" fillId="0" borderId="16" xfId="1" applyBorder="1" applyAlignment="1">
      <alignment horizontal="center" vertical="center" shrinkToFit="1"/>
    </xf>
    <xf numFmtId="38" fontId="0" fillId="2" borderId="17" xfId="10" applyFont="1" applyFill="1" applyBorder="1" applyAlignment="1">
      <alignment horizontal="right" vertical="center"/>
    </xf>
    <xf numFmtId="0" fontId="34" fillId="0" borderId="0" xfId="3" applyFont="1" applyAlignment="1">
      <alignment horizontal="centerContinuous" vertical="center"/>
    </xf>
    <xf numFmtId="0" fontId="37" fillId="0" borderId="0" xfId="3" applyFont="1" applyFill="1" applyBorder="1" applyAlignment="1">
      <alignment horizontal="right" vertical="center" shrinkToFit="1"/>
    </xf>
    <xf numFmtId="0" fontId="21" fillId="0" borderId="10" xfId="3" applyFont="1" applyBorder="1" applyAlignment="1">
      <alignment horizontal="center" vertical="center" wrapText="1"/>
    </xf>
    <xf numFmtId="0" fontId="21" fillId="0" borderId="24" xfId="3" applyFont="1" applyBorder="1" applyAlignment="1">
      <alignment horizontal="center" vertical="center" wrapText="1"/>
    </xf>
    <xf numFmtId="0" fontId="21" fillId="0" borderId="23" xfId="3" applyFont="1" applyBorder="1" applyAlignment="1">
      <alignment horizontal="center" vertical="center" wrapText="1"/>
    </xf>
    <xf numFmtId="0" fontId="21" fillId="2" borderId="20" xfId="3" applyFont="1" applyFill="1" applyBorder="1" applyAlignment="1">
      <alignment vertical="center"/>
    </xf>
    <xf numFmtId="0" fontId="21" fillId="2" borderId="22" xfId="3" applyFont="1" applyFill="1" applyBorder="1" applyAlignment="1">
      <alignment vertical="center"/>
    </xf>
    <xf numFmtId="58" fontId="21" fillId="2" borderId="21" xfId="3" applyNumberFormat="1" applyFont="1" applyFill="1" applyBorder="1">
      <alignment vertical="center"/>
    </xf>
    <xf numFmtId="0" fontId="21" fillId="2" borderId="22" xfId="3" applyFont="1" applyFill="1" applyBorder="1" applyAlignment="1">
      <alignment horizontal="right" vertical="center"/>
    </xf>
    <xf numFmtId="0" fontId="21" fillId="2" borderId="21" xfId="3" applyFont="1" applyFill="1" applyBorder="1" applyAlignment="1">
      <alignment horizontal="left" vertical="center"/>
    </xf>
    <xf numFmtId="0" fontId="21" fillId="2" borderId="19" xfId="3" applyFont="1" applyFill="1" applyBorder="1" applyAlignment="1">
      <alignment vertical="center"/>
    </xf>
    <xf numFmtId="0" fontId="21" fillId="2" borderId="13" xfId="3" applyFont="1" applyFill="1" applyBorder="1" applyAlignment="1">
      <alignment vertical="center"/>
    </xf>
    <xf numFmtId="0" fontId="21" fillId="2" borderId="0" xfId="3" applyFont="1" applyFill="1" applyBorder="1" applyAlignment="1">
      <alignment vertical="center"/>
    </xf>
    <xf numFmtId="0" fontId="21" fillId="2" borderId="7" xfId="3" applyFont="1" applyFill="1" applyBorder="1">
      <alignment vertical="center"/>
    </xf>
    <xf numFmtId="0" fontId="21" fillId="2" borderId="0" xfId="3" applyFont="1" applyFill="1" applyBorder="1">
      <alignment vertical="center"/>
    </xf>
    <xf numFmtId="0" fontId="21" fillId="2" borderId="18" xfId="3" applyFont="1" applyFill="1" applyBorder="1" applyAlignment="1">
      <alignment vertical="center"/>
    </xf>
    <xf numFmtId="0" fontId="21" fillId="2" borderId="16" xfId="3" applyFont="1" applyFill="1" applyBorder="1" applyAlignment="1">
      <alignment vertical="center"/>
    </xf>
    <xf numFmtId="0" fontId="21" fillId="2" borderId="12" xfId="3" applyFont="1" applyFill="1" applyBorder="1" applyAlignment="1">
      <alignment vertical="center"/>
    </xf>
    <xf numFmtId="0" fontId="21" fillId="2" borderId="17" xfId="3" applyFont="1" applyFill="1" applyBorder="1">
      <alignment vertical="center"/>
    </xf>
    <xf numFmtId="0" fontId="21" fillId="2" borderId="12" xfId="3" applyFont="1" applyFill="1" applyBorder="1">
      <alignment vertical="center"/>
    </xf>
    <xf numFmtId="0" fontId="21" fillId="2" borderId="15" xfId="3" applyFont="1" applyFill="1" applyBorder="1" applyAlignment="1">
      <alignment vertical="center"/>
    </xf>
    <xf numFmtId="0" fontId="21" fillId="0" borderId="10" xfId="3" applyFont="1" applyBorder="1" applyAlignment="1">
      <alignment horizontal="center" vertical="center"/>
    </xf>
    <xf numFmtId="0" fontId="21" fillId="2" borderId="13" xfId="3" applyFont="1" applyFill="1" applyBorder="1">
      <alignment vertical="center"/>
    </xf>
    <xf numFmtId="0" fontId="21" fillId="2" borderId="18" xfId="3" applyFont="1" applyFill="1" applyBorder="1">
      <alignment vertical="center"/>
    </xf>
    <xf numFmtId="0" fontId="21" fillId="0" borderId="16" xfId="3" applyFont="1" applyBorder="1">
      <alignment vertical="center"/>
    </xf>
    <xf numFmtId="0" fontId="21" fillId="0" borderId="17" xfId="3" applyFont="1" applyBorder="1">
      <alignment vertical="center"/>
    </xf>
    <xf numFmtId="0" fontId="15" fillId="2" borderId="13" xfId="1" applyFont="1" applyFill="1" applyBorder="1" applyAlignment="1">
      <alignment horizontal="left" vertical="center" shrinkToFit="1"/>
    </xf>
    <xf numFmtId="0" fontId="38" fillId="2" borderId="0" xfId="3" applyFont="1" applyFill="1" applyBorder="1" applyAlignment="1">
      <alignment horizontal="right" vertical="center" shrinkToFit="1"/>
    </xf>
    <xf numFmtId="0" fontId="21" fillId="2" borderId="7" xfId="3" applyFont="1" applyFill="1" applyBorder="1" applyAlignment="1">
      <alignment horizontal="center" vertical="center"/>
    </xf>
    <xf numFmtId="0" fontId="21" fillId="2" borderId="0" xfId="3" applyFont="1" applyFill="1" applyBorder="1" applyAlignment="1">
      <alignment horizontal="right" vertical="center"/>
    </xf>
    <xf numFmtId="0" fontId="21" fillId="0" borderId="15" xfId="3" applyFont="1" applyBorder="1">
      <alignment vertical="center"/>
    </xf>
    <xf numFmtId="0" fontId="15" fillId="0" borderId="0" xfId="1" applyFont="1" applyAlignment="1">
      <alignment vertical="center"/>
    </xf>
    <xf numFmtId="0" fontId="39" fillId="0" borderId="0" xfId="1" applyFont="1" applyAlignment="1">
      <alignment vertical="center"/>
    </xf>
    <xf numFmtId="3" fontId="15" fillId="0" borderId="10" xfId="0" applyNumberFormat="1" applyFont="1" applyBorder="1" applyAlignment="1">
      <alignment horizontal="centerContinuous" vertical="center"/>
    </xf>
    <xf numFmtId="0" fontId="17" fillId="0" borderId="0" xfId="7" applyFont="1" applyFill="1" applyAlignment="1">
      <alignment vertical="center"/>
    </xf>
    <xf numFmtId="0" fontId="17" fillId="0" borderId="0" xfId="7" applyFont="1" applyFill="1" applyAlignment="1">
      <alignment horizontal="centerContinuous" vertical="center"/>
    </xf>
    <xf numFmtId="0" fontId="26" fillId="0" borderId="0" xfId="7" applyFont="1" applyFill="1" applyAlignment="1">
      <alignment horizontal="centerContinuous" vertical="center"/>
    </xf>
    <xf numFmtId="0" fontId="18" fillId="2" borderId="17" xfId="7" applyFont="1" applyFill="1" applyBorder="1" applyAlignment="1">
      <alignment vertical="center" wrapText="1"/>
    </xf>
    <xf numFmtId="0" fontId="13" fillId="0" borderId="0" xfId="3" applyFont="1" applyAlignment="1">
      <alignment vertical="center"/>
    </xf>
    <xf numFmtId="0" fontId="21" fillId="0" borderId="0" xfId="3" applyFont="1" applyAlignment="1">
      <alignment vertical="center"/>
    </xf>
    <xf numFmtId="0" fontId="13" fillId="0" borderId="13" xfId="3" applyFont="1" applyBorder="1" applyAlignment="1">
      <alignment vertical="center"/>
    </xf>
    <xf numFmtId="0" fontId="13" fillId="0" borderId="7" xfId="3" applyFont="1" applyBorder="1" applyAlignment="1">
      <alignment vertical="center"/>
    </xf>
    <xf numFmtId="0" fontId="13" fillId="2" borderId="13" xfId="3" applyFont="1" applyFill="1" applyBorder="1" applyAlignment="1">
      <alignment vertical="center"/>
    </xf>
    <xf numFmtId="0" fontId="13" fillId="2" borderId="7" xfId="3" applyFont="1" applyFill="1" applyBorder="1" applyAlignment="1">
      <alignment vertical="center"/>
    </xf>
    <xf numFmtId="0" fontId="13" fillId="2" borderId="7" xfId="3" applyFont="1" applyFill="1" applyBorder="1" applyAlignment="1">
      <alignment vertical="center" shrinkToFit="1"/>
    </xf>
    <xf numFmtId="0" fontId="13" fillId="2" borderId="16" xfId="3" applyFont="1" applyFill="1" applyBorder="1" applyAlignment="1">
      <alignment vertical="center"/>
    </xf>
    <xf numFmtId="0" fontId="13" fillId="2" borderId="17" xfId="3" applyFont="1" applyFill="1" applyBorder="1" applyAlignment="1">
      <alignment vertical="center"/>
    </xf>
    <xf numFmtId="0" fontId="40" fillId="0" borderId="0" xfId="1" applyFont="1" applyAlignment="1">
      <alignment horizontal="centerContinuous" vertical="center"/>
    </xf>
    <xf numFmtId="0" fontId="41" fillId="0" borderId="0" xfId="1" applyFont="1" applyAlignment="1">
      <alignment vertical="top"/>
    </xf>
    <xf numFmtId="0" fontId="40" fillId="0" borderId="0" xfId="1" applyFont="1" applyAlignment="1">
      <alignment horizontal="left" vertical="top"/>
    </xf>
    <xf numFmtId="0" fontId="40" fillId="0" borderId="0" xfId="1" applyFont="1" applyAlignment="1">
      <alignment vertical="top"/>
    </xf>
    <xf numFmtId="0" fontId="5" fillId="0" borderId="0" xfId="1" applyFont="1" applyAlignment="1">
      <alignment vertical="top"/>
    </xf>
    <xf numFmtId="0" fontId="18" fillId="0" borderId="0" xfId="1" applyFont="1" applyAlignment="1">
      <alignment horizontal="centerContinuous" vertical="top"/>
    </xf>
    <xf numFmtId="0" fontId="41" fillId="0" borderId="0" xfId="1" applyFont="1" applyAlignment="1">
      <alignment horizontal="centerContinuous" vertical="top"/>
    </xf>
    <xf numFmtId="0" fontId="5" fillId="0" borderId="0" xfId="1" applyFont="1" applyAlignment="1">
      <alignment horizontal="centerContinuous" vertical="top"/>
    </xf>
    <xf numFmtId="0" fontId="18" fillId="0" borderId="0" xfId="1" applyFont="1" applyAlignment="1">
      <alignment horizontal="center" vertical="top"/>
    </xf>
    <xf numFmtId="0" fontId="42" fillId="0" borderId="0" xfId="1" applyFont="1" applyAlignment="1">
      <alignment vertical="top"/>
    </xf>
    <xf numFmtId="0" fontId="11" fillId="2" borderId="0" xfId="1" applyFont="1" applyFill="1" applyAlignment="1">
      <alignment horizontal="right" vertical="top"/>
    </xf>
    <xf numFmtId="0" fontId="43" fillId="2" borderId="0" xfId="1" applyFont="1" applyFill="1" applyBorder="1" applyAlignment="1">
      <alignment horizontal="right" vertical="top" shrinkToFit="1"/>
    </xf>
    <xf numFmtId="0" fontId="9" fillId="2" borderId="10" xfId="1" applyFont="1" applyFill="1" applyBorder="1" applyAlignment="1">
      <alignment vertical="top" wrapText="1"/>
    </xf>
    <xf numFmtId="0" fontId="9" fillId="0" borderId="0" xfId="1" applyFont="1" applyAlignment="1">
      <alignment vertical="top"/>
    </xf>
    <xf numFmtId="0" fontId="9" fillId="0" borderId="40" xfId="1" applyFont="1" applyBorder="1" applyAlignment="1">
      <alignment horizontal="center" vertical="center" wrapText="1"/>
    </xf>
    <xf numFmtId="0" fontId="9" fillId="2" borderId="41" xfId="1" applyFont="1" applyFill="1" applyBorder="1" applyAlignment="1">
      <alignment vertical="top" wrapText="1"/>
    </xf>
    <xf numFmtId="0" fontId="9" fillId="0" borderId="42" xfId="1" applyFont="1" applyBorder="1" applyAlignment="1">
      <alignment horizontal="center" vertical="center" wrapText="1"/>
    </xf>
    <xf numFmtId="0" fontId="9" fillId="2" borderId="43" xfId="1" applyFont="1" applyFill="1" applyBorder="1" applyAlignment="1">
      <alignment vertical="top" wrapText="1"/>
    </xf>
    <xf numFmtId="0" fontId="9" fillId="0" borderId="0" xfId="0" applyFont="1"/>
    <xf numFmtId="0" fontId="9" fillId="2" borderId="0" xfId="0" applyFont="1" applyFill="1" applyBorder="1" applyAlignment="1">
      <alignment horizontal="right" vertical="center"/>
    </xf>
    <xf numFmtId="0" fontId="9" fillId="0" borderId="10" xfId="0" applyFont="1" applyBorder="1" applyAlignment="1">
      <alignment horizontal="distributed" vertical="center" indent="12"/>
    </xf>
    <xf numFmtId="0" fontId="15" fillId="2" borderId="13" xfId="1" applyFont="1" applyFill="1" applyBorder="1" applyAlignment="1">
      <alignment vertical="center" wrapText="1"/>
    </xf>
    <xf numFmtId="3" fontId="15" fillId="0" borderId="10" xfId="1" applyNumberFormat="1" applyFont="1" applyFill="1" applyBorder="1" applyAlignment="1">
      <alignment horizontal="centerContinuous" vertical="center"/>
    </xf>
    <xf numFmtId="0" fontId="15" fillId="0" borderId="0" xfId="1" applyFont="1" applyBorder="1" applyAlignment="1">
      <alignment horizontal="right" vertical="center"/>
    </xf>
    <xf numFmtId="0" fontId="5" fillId="0" borderId="13" xfId="1" applyBorder="1" applyAlignment="1">
      <alignment horizontal="left" vertical="center" wrapText="1" shrinkToFit="1"/>
    </xf>
    <xf numFmtId="0" fontId="5" fillId="0" borderId="13" xfId="1" applyBorder="1" applyAlignment="1">
      <alignment horizontal="left" vertical="center" wrapText="1"/>
    </xf>
    <xf numFmtId="0" fontId="33" fillId="2" borderId="0" xfId="0" applyFont="1" applyFill="1" applyBorder="1" applyAlignment="1">
      <alignment horizontal="right" vertical="center"/>
    </xf>
    <xf numFmtId="3" fontId="15" fillId="0" borderId="10" xfId="1" applyNumberFormat="1" applyFont="1" applyBorder="1" applyAlignment="1">
      <alignment horizontal="centerContinuous" vertical="center"/>
    </xf>
    <xf numFmtId="0" fontId="15" fillId="0" borderId="10" xfId="1" applyFont="1" applyFill="1" applyBorder="1" applyAlignment="1">
      <alignment horizontal="center" vertical="center"/>
    </xf>
    <xf numFmtId="0" fontId="44" fillId="0" borderId="0" xfId="1" applyFont="1" applyAlignment="1">
      <alignment horizontal="centerContinuous" vertical="center"/>
    </xf>
    <xf numFmtId="0" fontId="15" fillId="0" borderId="0" xfId="1" applyFont="1">
      <alignment vertical="center"/>
    </xf>
    <xf numFmtId="0" fontId="15" fillId="0" borderId="0" xfId="1" applyFont="1" applyBorder="1" applyAlignment="1">
      <alignment horizontal="right" vertical="center" shrinkToFit="1"/>
    </xf>
    <xf numFmtId="0" fontId="15" fillId="0" borderId="0" xfId="1" applyFont="1" applyAlignment="1">
      <alignment horizontal="right" vertical="center"/>
    </xf>
    <xf numFmtId="0" fontId="15" fillId="0" borderId="13" xfId="1" applyFont="1" applyBorder="1" applyAlignment="1">
      <alignment horizontal="left" vertical="center" shrinkToFit="1"/>
    </xf>
    <xf numFmtId="3" fontId="15" fillId="0" borderId="7" xfId="1" applyNumberFormat="1" applyFont="1" applyBorder="1" applyAlignment="1">
      <alignment horizontal="right" vertical="center"/>
    </xf>
    <xf numFmtId="0" fontId="15" fillId="0" borderId="7" xfId="1" applyFont="1" applyBorder="1">
      <alignment vertical="center"/>
    </xf>
    <xf numFmtId="0" fontId="15" fillId="2" borderId="13" xfId="1" applyFont="1" applyFill="1" applyBorder="1" applyAlignment="1">
      <alignment horizontal="left" vertical="center"/>
    </xf>
    <xf numFmtId="3" fontId="15" fillId="2" borderId="7" xfId="1" applyNumberFormat="1" applyFont="1" applyFill="1" applyBorder="1" applyAlignment="1">
      <alignment horizontal="right" vertical="center"/>
    </xf>
    <xf numFmtId="0" fontId="15" fillId="2" borderId="7" xfId="1" applyFont="1" applyFill="1" applyBorder="1">
      <alignment vertical="center"/>
    </xf>
    <xf numFmtId="0" fontId="15" fillId="2" borderId="7" xfId="1" applyFont="1" applyFill="1" applyBorder="1" applyAlignment="1">
      <alignment horizontal="left" vertical="center"/>
    </xf>
    <xf numFmtId="0" fontId="15" fillId="2" borderId="7" xfId="1" applyFont="1" applyFill="1" applyBorder="1" applyAlignment="1">
      <alignment horizontal="left" vertical="center" shrinkToFit="1"/>
    </xf>
    <xf numFmtId="0" fontId="15" fillId="2" borderId="13" xfId="1" applyFont="1" applyFill="1" applyBorder="1" applyAlignment="1">
      <alignment horizontal="left" vertical="center" wrapText="1" shrinkToFit="1"/>
    </xf>
    <xf numFmtId="3" fontId="15" fillId="0" borderId="10" xfId="1" applyNumberFormat="1" applyFont="1" applyBorder="1" applyAlignment="1">
      <alignment horizontal="right" vertical="center"/>
    </xf>
    <xf numFmtId="0" fontId="15" fillId="0" borderId="10" xfId="1" applyFont="1" applyBorder="1">
      <alignment vertical="center"/>
    </xf>
    <xf numFmtId="0" fontId="15" fillId="2" borderId="20" xfId="1" applyFont="1" applyFill="1" applyBorder="1" applyAlignment="1">
      <alignment horizontal="left" vertical="center"/>
    </xf>
    <xf numFmtId="3" fontId="15" fillId="2" borderId="21" xfId="1" applyNumberFormat="1" applyFont="1" applyFill="1" applyBorder="1" applyAlignment="1">
      <alignment horizontal="right" vertical="center"/>
    </xf>
    <xf numFmtId="0" fontId="15" fillId="2" borderId="21" xfId="1" applyFont="1" applyFill="1" applyBorder="1">
      <alignment vertical="center"/>
    </xf>
    <xf numFmtId="0" fontId="15" fillId="2" borderId="16" xfId="1" applyFont="1" applyFill="1" applyBorder="1" applyAlignment="1">
      <alignment horizontal="center" vertical="center"/>
    </xf>
    <xf numFmtId="3" fontId="15" fillId="2" borderId="17" xfId="1" applyNumberFormat="1" applyFont="1" applyFill="1" applyBorder="1" applyAlignment="1">
      <alignment horizontal="right" vertical="center"/>
    </xf>
    <xf numFmtId="0" fontId="15" fillId="2" borderId="17" xfId="1" applyFont="1" applyFill="1" applyBorder="1">
      <alignment vertical="center"/>
    </xf>
    <xf numFmtId="0" fontId="15" fillId="0" borderId="17" xfId="1" applyFont="1" applyBorder="1" applyAlignment="1">
      <alignment horizontal="center" vertical="center"/>
    </xf>
    <xf numFmtId="3" fontId="15" fillId="0" borderId="17" xfId="1" applyNumberFormat="1" applyFont="1" applyBorder="1" applyAlignment="1">
      <alignment horizontal="right" vertical="center"/>
    </xf>
    <xf numFmtId="0" fontId="15" fillId="0" borderId="17" xfId="1" applyFont="1" applyBorder="1">
      <alignment vertical="center"/>
    </xf>
    <xf numFmtId="0" fontId="15" fillId="0" borderId="0" xfId="1" applyFont="1" applyBorder="1" applyAlignment="1">
      <alignment horizontal="left" vertical="center"/>
    </xf>
    <xf numFmtId="3" fontId="15" fillId="0" borderId="0" xfId="1" applyNumberFormat="1" applyFont="1" applyBorder="1" applyAlignment="1">
      <alignment horizontal="right" vertical="center"/>
    </xf>
    <xf numFmtId="0" fontId="15" fillId="0" borderId="0" xfId="1" applyFont="1" applyBorder="1">
      <alignment vertical="center"/>
    </xf>
    <xf numFmtId="0" fontId="15" fillId="0" borderId="0" xfId="1" applyFont="1" applyBorder="1" applyAlignment="1">
      <alignment horizontal="center" vertical="center"/>
    </xf>
    <xf numFmtId="0" fontId="15" fillId="0" borderId="8" xfId="1" applyFont="1" applyBorder="1" applyAlignment="1">
      <alignment horizontal="center" vertical="center"/>
    </xf>
    <xf numFmtId="3" fontId="15" fillId="0" borderId="10" xfId="1" applyNumberFormat="1" applyFont="1" applyBorder="1" applyAlignment="1">
      <alignment horizontal="center" vertical="center"/>
    </xf>
    <xf numFmtId="0" fontId="15" fillId="0" borderId="20" xfId="1" applyFont="1" applyBorder="1" applyAlignment="1">
      <alignment horizontal="center" vertical="center"/>
    </xf>
    <xf numFmtId="3" fontId="15" fillId="0" borderId="21" xfId="1" applyNumberFormat="1" applyFont="1" applyBorder="1" applyAlignment="1">
      <alignment horizontal="right" vertical="center"/>
    </xf>
    <xf numFmtId="3" fontId="15" fillId="0" borderId="21" xfId="1" applyNumberFormat="1" applyFont="1" applyBorder="1" applyAlignment="1">
      <alignment horizontal="centerContinuous" vertical="center"/>
    </xf>
    <xf numFmtId="0" fontId="15" fillId="0" borderId="16" xfId="1" applyFont="1" applyBorder="1" applyAlignment="1">
      <alignment vertical="center"/>
    </xf>
    <xf numFmtId="3" fontId="15" fillId="2" borderId="15" xfId="1" applyNumberFormat="1" applyFont="1" applyFill="1" applyBorder="1" applyAlignment="1">
      <alignment vertical="center" wrapText="1"/>
    </xf>
    <xf numFmtId="0" fontId="15" fillId="0" borderId="8" xfId="1" applyFont="1" applyBorder="1" applyAlignment="1">
      <alignment vertical="center" shrinkToFit="1"/>
    </xf>
    <xf numFmtId="3" fontId="15" fillId="2" borderId="10" xfId="1" applyNumberFormat="1" applyFont="1" applyFill="1" applyBorder="1" applyAlignment="1">
      <alignment horizontal="right" vertical="center"/>
    </xf>
    <xf numFmtId="3" fontId="15" fillId="2" borderId="23" xfId="1" applyNumberFormat="1" applyFont="1" applyFill="1" applyBorder="1" applyAlignment="1">
      <alignment vertical="center" wrapText="1"/>
    </xf>
    <xf numFmtId="0" fontId="15" fillId="0" borderId="16" xfId="1" applyFont="1" applyBorder="1" applyAlignment="1">
      <alignment horizontal="center" vertical="center"/>
    </xf>
    <xf numFmtId="3" fontId="15" fillId="0" borderId="23" xfId="1" applyNumberFormat="1" applyFont="1" applyBorder="1" applyAlignment="1">
      <alignment vertical="center" wrapText="1"/>
    </xf>
    <xf numFmtId="0" fontId="32"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Continuous" vertical="center"/>
    </xf>
    <xf numFmtId="0" fontId="32" fillId="0" borderId="0" xfId="0" applyFont="1" applyAlignment="1">
      <alignment horizontal="right" vertical="center"/>
    </xf>
    <xf numFmtId="0" fontId="15" fillId="0" borderId="0" xfId="0" applyFont="1" applyAlignment="1">
      <alignment horizontal="right" vertical="center"/>
    </xf>
    <xf numFmtId="0" fontId="32" fillId="0" borderId="0" xfId="0" applyFont="1" applyBorder="1" applyAlignment="1">
      <alignment vertical="center" wrapText="1"/>
    </xf>
    <xf numFmtId="0" fontId="32" fillId="0" borderId="13" xfId="0" applyFont="1" applyBorder="1" applyAlignment="1">
      <alignment vertical="center" wrapText="1"/>
    </xf>
    <xf numFmtId="0" fontId="32" fillId="0" borderId="7" xfId="0" applyFont="1" applyBorder="1" applyAlignment="1">
      <alignment horizontal="right" vertical="center" wrapText="1"/>
    </xf>
    <xf numFmtId="0" fontId="32" fillId="0" borderId="7" xfId="0" applyFont="1" applyBorder="1" applyAlignment="1">
      <alignment vertical="center" wrapText="1"/>
    </xf>
    <xf numFmtId="0" fontId="32" fillId="0" borderId="13" xfId="0" applyFont="1" applyFill="1" applyBorder="1" applyAlignment="1">
      <alignment vertical="center" wrapText="1"/>
    </xf>
    <xf numFmtId="0" fontId="32" fillId="0" borderId="7" xfId="0" applyFont="1" applyFill="1" applyBorder="1" applyAlignment="1">
      <alignment vertical="center" wrapText="1"/>
    </xf>
    <xf numFmtId="0" fontId="32" fillId="0" borderId="10" xfId="0" applyFont="1" applyBorder="1" applyAlignment="1">
      <alignment horizontal="center" vertical="center"/>
    </xf>
    <xf numFmtId="0" fontId="32" fillId="0" borderId="10" xfId="0" applyFont="1" applyBorder="1" applyAlignment="1">
      <alignment vertical="center"/>
    </xf>
    <xf numFmtId="0" fontId="45" fillId="0" borderId="0" xfId="0" applyFont="1" applyAlignment="1">
      <alignment vertical="center" wrapText="1"/>
    </xf>
    <xf numFmtId="0" fontId="32" fillId="0" borderId="21" xfId="0" applyFont="1" applyBorder="1" applyAlignment="1">
      <alignment horizontal="center" vertical="center" wrapText="1"/>
    </xf>
    <xf numFmtId="0" fontId="32" fillId="0" borderId="21" xfId="0" applyFont="1" applyBorder="1" applyAlignment="1">
      <alignment horizontal="right" vertical="center" wrapText="1"/>
    </xf>
    <xf numFmtId="0" fontId="32" fillId="0" borderId="17" xfId="0" applyFont="1" applyBorder="1" applyAlignment="1">
      <alignment horizontal="justify" vertical="center" wrapText="1"/>
    </xf>
    <xf numFmtId="0" fontId="32" fillId="2" borderId="17" xfId="0" applyFont="1" applyFill="1" applyBorder="1" applyAlignment="1">
      <alignment horizontal="right" vertical="center" wrapText="1"/>
    </xf>
    <xf numFmtId="0" fontId="32" fillId="0" borderId="10" xfId="0" applyFont="1" applyBorder="1" applyAlignment="1">
      <alignment horizontal="justify" vertical="center" wrapText="1"/>
    </xf>
    <xf numFmtId="0" fontId="32" fillId="2" borderId="10" xfId="0" applyFont="1" applyFill="1" applyBorder="1" applyAlignment="1">
      <alignment horizontal="right" vertical="center" wrapText="1"/>
    </xf>
    <xf numFmtId="0" fontId="32" fillId="0" borderId="10" xfId="0" applyFont="1" applyBorder="1" applyAlignment="1">
      <alignment vertical="center" wrapText="1"/>
    </xf>
    <xf numFmtId="0" fontId="15" fillId="0" borderId="7" xfId="1" applyFont="1" applyBorder="1" applyAlignment="1">
      <alignment vertical="center"/>
    </xf>
    <xf numFmtId="0" fontId="15" fillId="2" borderId="7" xfId="1" applyFont="1" applyFill="1" applyBorder="1" applyAlignment="1">
      <alignment vertical="center"/>
    </xf>
    <xf numFmtId="0" fontId="15" fillId="2" borderId="16" xfId="1" applyFont="1" applyFill="1" applyBorder="1" applyAlignment="1">
      <alignment horizontal="left" vertical="center" wrapText="1"/>
    </xf>
    <xf numFmtId="0" fontId="15" fillId="2" borderId="17" xfId="1" applyFont="1" applyFill="1" applyBorder="1" applyAlignment="1">
      <alignment vertical="center"/>
    </xf>
    <xf numFmtId="0" fontId="15" fillId="0" borderId="17" xfId="1" applyFont="1" applyBorder="1" applyAlignment="1">
      <alignment vertical="center"/>
    </xf>
    <xf numFmtId="0" fontId="15" fillId="0" borderId="0" xfId="1" applyFont="1" applyBorder="1" applyAlignment="1">
      <alignment vertical="center"/>
    </xf>
    <xf numFmtId="3" fontId="15" fillId="0" borderId="21" xfId="1" applyNumberFormat="1" applyFont="1" applyBorder="1" applyAlignment="1">
      <alignment horizontal="center" vertical="center"/>
    </xf>
    <xf numFmtId="3" fontId="39" fillId="0" borderId="21" xfId="1" applyNumberFormat="1" applyFont="1" applyBorder="1" applyAlignment="1">
      <alignment horizontal="centerContinuous" vertical="center"/>
    </xf>
    <xf numFmtId="0" fontId="15" fillId="0" borderId="16" xfId="1" applyFont="1" applyBorder="1" applyAlignment="1">
      <alignment horizontal="center" vertical="center" shrinkToFit="1"/>
    </xf>
    <xf numFmtId="3" fontId="15" fillId="2" borderId="15" xfId="1" applyNumberFormat="1" applyFont="1" applyFill="1" applyBorder="1" applyAlignment="1">
      <alignment horizontal="right" vertical="center"/>
    </xf>
    <xf numFmtId="3" fontId="15" fillId="0" borderId="23" xfId="1" applyNumberFormat="1" applyFont="1" applyBorder="1" applyAlignment="1">
      <alignment horizontal="right" vertical="center"/>
    </xf>
    <xf numFmtId="0" fontId="15" fillId="0" borderId="16" xfId="1" applyFont="1" applyBorder="1" applyAlignment="1">
      <alignment vertical="center" shrinkToFit="1"/>
    </xf>
    <xf numFmtId="0" fontId="15" fillId="2" borderId="0" xfId="1" applyFont="1" applyFill="1" applyBorder="1" applyAlignment="1">
      <alignment horizontal="right" vertical="center"/>
    </xf>
    <xf numFmtId="0" fontId="15" fillId="2" borderId="13" xfId="1" applyFont="1" applyFill="1" applyBorder="1" applyAlignment="1">
      <alignment horizontal="left" vertical="center" wrapText="1"/>
    </xf>
    <xf numFmtId="0" fontId="15" fillId="0" borderId="10" xfId="1" applyFont="1" applyBorder="1" applyAlignment="1">
      <alignment vertical="center"/>
    </xf>
    <xf numFmtId="3" fontId="15" fillId="0" borderId="0" xfId="0" applyNumberFormat="1" applyFont="1" applyBorder="1" applyAlignment="1">
      <alignment horizontal="right" vertical="center"/>
    </xf>
    <xf numFmtId="3" fontId="15" fillId="2" borderId="15" xfId="0" applyNumberFormat="1" applyFont="1" applyFill="1" applyBorder="1" applyAlignment="1">
      <alignment vertical="center" wrapText="1"/>
    </xf>
    <xf numFmtId="3" fontId="15" fillId="0" borderId="23" xfId="0" applyNumberFormat="1" applyFont="1" applyBorder="1" applyAlignment="1">
      <alignment vertical="center" wrapText="1"/>
    </xf>
    <xf numFmtId="0" fontId="15" fillId="2" borderId="7" xfId="1" applyFont="1" applyFill="1" applyBorder="1" applyAlignment="1">
      <alignment vertical="center" wrapText="1"/>
    </xf>
    <xf numFmtId="3" fontId="15" fillId="0" borderId="23" xfId="0" applyNumberFormat="1" applyFont="1" applyBorder="1" applyAlignment="1">
      <alignment horizontal="centerContinuous" vertical="center"/>
    </xf>
    <xf numFmtId="0" fontId="15" fillId="0" borderId="8" xfId="1" applyFont="1" applyBorder="1" applyAlignment="1">
      <alignment horizontal="center" vertical="center" shrinkToFit="1"/>
    </xf>
    <xf numFmtId="3" fontId="15" fillId="2" borderId="23" xfId="0" applyNumberFormat="1" applyFont="1" applyFill="1" applyBorder="1" applyAlignment="1">
      <alignment vertical="center" wrapText="1"/>
    </xf>
    <xf numFmtId="0" fontId="15" fillId="2" borderId="17" xfId="1" applyFont="1" applyFill="1" applyBorder="1" applyAlignment="1">
      <alignment vertical="center" wrapText="1" shrinkToFit="1"/>
    </xf>
    <xf numFmtId="3" fontId="15" fillId="0" borderId="19" xfId="0" applyNumberFormat="1" applyFont="1" applyBorder="1" applyAlignment="1">
      <alignment horizontal="centerContinuous" vertical="center"/>
    </xf>
    <xf numFmtId="0" fontId="15" fillId="2" borderId="16" xfId="1" applyFont="1" applyFill="1" applyBorder="1" applyAlignment="1">
      <alignment horizontal="left" vertical="center" wrapText="1" shrinkToFit="1"/>
    </xf>
    <xf numFmtId="0" fontId="15" fillId="2" borderId="16" xfId="1" applyFont="1" applyFill="1" applyBorder="1" applyAlignment="1">
      <alignment horizontal="left" vertical="center" shrinkToFit="1"/>
    </xf>
    <xf numFmtId="0" fontId="15" fillId="2" borderId="17" xfId="1" applyFont="1" applyFill="1" applyBorder="1" applyAlignment="1">
      <alignment horizontal="left" vertical="center" wrapText="1"/>
    </xf>
    <xf numFmtId="0" fontId="27" fillId="0" borderId="10" xfId="0" applyFont="1" applyBorder="1" applyAlignment="1">
      <alignment horizontal="center" vertical="center"/>
    </xf>
    <xf numFmtId="0" fontId="15" fillId="0" borderId="0" xfId="1" applyFont="1" applyAlignment="1">
      <alignment horizontal="centerContinuous" vertical="center"/>
    </xf>
    <xf numFmtId="0" fontId="15" fillId="2" borderId="16" xfId="1" applyFont="1" applyFill="1" applyBorder="1" applyAlignment="1">
      <alignment horizontal="left" vertical="center"/>
    </xf>
    <xf numFmtId="3" fontId="15" fillId="0" borderId="21" xfId="0" applyNumberFormat="1" applyFont="1" applyBorder="1" applyAlignment="1">
      <alignment horizontal="centerContinuous" vertical="center"/>
    </xf>
    <xf numFmtId="0" fontId="32" fillId="2" borderId="7" xfId="0" applyFont="1" applyFill="1" applyBorder="1" applyAlignment="1">
      <alignment vertical="center" wrapText="1"/>
    </xf>
    <xf numFmtId="0" fontId="5" fillId="0" borderId="17" xfId="0" applyFont="1" applyBorder="1" applyAlignment="1">
      <alignment horizontal="center" vertical="center"/>
    </xf>
    <xf numFmtId="0" fontId="27" fillId="0" borderId="0" xfId="0" applyFont="1" applyFill="1" applyBorder="1" applyAlignment="1">
      <alignment vertical="center"/>
    </xf>
    <xf numFmtId="0" fontId="32" fillId="0" borderId="19" xfId="0" applyFont="1" applyBorder="1" applyAlignment="1">
      <alignment vertical="center" wrapText="1"/>
    </xf>
    <xf numFmtId="0" fontId="32" fillId="2" borderId="15" xfId="0" applyFont="1" applyFill="1" applyBorder="1" applyAlignment="1">
      <alignment vertical="center" wrapText="1"/>
    </xf>
    <xf numFmtId="0" fontId="32" fillId="2" borderId="23" xfId="0" applyFont="1" applyFill="1" applyBorder="1" applyAlignment="1">
      <alignment vertical="center" wrapText="1"/>
    </xf>
    <xf numFmtId="0" fontId="32" fillId="0" borderId="23" xfId="0" applyFont="1" applyBorder="1" applyAlignment="1">
      <alignment vertical="center" wrapText="1"/>
    </xf>
    <xf numFmtId="0" fontId="46" fillId="0" borderId="0" xfId="0" applyFont="1" applyAlignment="1">
      <alignment vertical="center"/>
    </xf>
    <xf numFmtId="181" fontId="46" fillId="0" borderId="0" xfId="0" applyNumberFormat="1" applyFont="1" applyAlignment="1">
      <alignment vertical="center"/>
    </xf>
    <xf numFmtId="0" fontId="5" fillId="0" borderId="0" xfId="1" applyFont="1" applyFill="1">
      <alignment vertical="center"/>
    </xf>
    <xf numFmtId="42" fontId="44" fillId="0" borderId="0" xfId="1" applyNumberFormat="1" applyFont="1" applyAlignment="1">
      <alignment horizontal="centerContinuous" vertical="center"/>
    </xf>
    <xf numFmtId="42" fontId="40" fillId="0" borderId="0" xfId="1" applyNumberFormat="1" applyFont="1" applyAlignment="1">
      <alignment horizontal="centerContinuous" vertical="center"/>
    </xf>
    <xf numFmtId="0" fontId="15" fillId="0" borderId="10" xfId="1" applyFont="1" applyBorder="1" applyAlignment="1">
      <alignment horizontal="center" vertical="center" wrapText="1"/>
    </xf>
    <xf numFmtId="0" fontId="15" fillId="0" borderId="10" xfId="1" applyFont="1" applyBorder="1" applyAlignment="1">
      <alignment horizontal="center" vertical="center" shrinkToFit="1"/>
    </xf>
    <xf numFmtId="0" fontId="15" fillId="0" borderId="10" xfId="1" applyFont="1" applyBorder="1" applyAlignment="1">
      <alignment horizontal="right" vertical="center"/>
    </xf>
    <xf numFmtId="0" fontId="15" fillId="0" borderId="21" xfId="1" applyFont="1" applyBorder="1" applyAlignment="1">
      <alignment horizontal="left" vertical="center"/>
    </xf>
    <xf numFmtId="0" fontId="15" fillId="0" borderId="10" xfId="1" applyFont="1" applyBorder="1" applyAlignment="1">
      <alignment horizontal="left" vertical="center" wrapText="1"/>
    </xf>
    <xf numFmtId="0" fontId="15" fillId="0" borderId="7" xfId="1" applyFont="1" applyBorder="1" applyAlignment="1">
      <alignment horizontal="center" vertical="center" textRotation="255"/>
    </xf>
    <xf numFmtId="0" fontId="15" fillId="0" borderId="17" xfId="1" applyFont="1" applyBorder="1" applyAlignment="1">
      <alignment horizontal="left" vertical="center" wrapText="1"/>
    </xf>
    <xf numFmtId="176" fontId="15" fillId="0" borderId="10" xfId="1" applyNumberFormat="1" applyFont="1" applyFill="1" applyBorder="1">
      <alignment vertical="center"/>
    </xf>
    <xf numFmtId="0" fontId="15" fillId="0" borderId="17" xfId="1" applyFont="1" applyBorder="1" applyAlignment="1">
      <alignment horizontal="center" vertical="center" textRotation="255"/>
    </xf>
    <xf numFmtId="0" fontId="45" fillId="0" borderId="0" xfId="1" applyFont="1">
      <alignment vertical="center"/>
    </xf>
    <xf numFmtId="0" fontId="27" fillId="0" borderId="0" xfId="0" applyFont="1" applyFill="1" applyAlignment="1">
      <alignment horizontal="left" vertical="center" indent="1"/>
    </xf>
    <xf numFmtId="0" fontId="15" fillId="0" borderId="0" xfId="0" applyFont="1"/>
    <xf numFmtId="0" fontId="47" fillId="0" borderId="0" xfId="0" applyFont="1" applyAlignment="1">
      <alignment horizontal="centerContinuous" vertical="center"/>
    </xf>
    <xf numFmtId="0" fontId="15" fillId="0" borderId="0" xfId="0" applyFont="1" applyAlignment="1">
      <alignment horizontal="centerContinuous"/>
    </xf>
    <xf numFmtId="0" fontId="27" fillId="0" borderId="12" xfId="0" applyFont="1" applyBorder="1" applyAlignment="1">
      <alignment horizontal="center" vertical="center"/>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48" fillId="0" borderId="49" xfId="0" applyFont="1" applyBorder="1" applyAlignment="1">
      <alignment horizontal="center" vertical="center"/>
    </xf>
    <xf numFmtId="0" fontId="48" fillId="0" borderId="50" xfId="0" applyFont="1" applyBorder="1" applyAlignment="1">
      <alignment horizontal="center" vertical="center"/>
    </xf>
    <xf numFmtId="3" fontId="15" fillId="0" borderId="46" xfId="0" applyNumberFormat="1" applyFont="1" applyBorder="1" applyAlignment="1">
      <alignment vertical="center"/>
    </xf>
    <xf numFmtId="3" fontId="15" fillId="0" borderId="47" xfId="0" applyNumberFormat="1" applyFont="1" applyBorder="1" applyAlignment="1">
      <alignment vertical="center"/>
    </xf>
    <xf numFmtId="0" fontId="15" fillId="0" borderId="7" xfId="0" applyFont="1" applyBorder="1" applyAlignment="1">
      <alignment horizontal="right" vertical="top"/>
    </xf>
    <xf numFmtId="0" fontId="15" fillId="0" borderId="51" xfId="0" applyFont="1" applyBorder="1" applyAlignment="1">
      <alignment horizontal="right" vertical="top"/>
    </xf>
    <xf numFmtId="3" fontId="15" fillId="0" borderId="21" xfId="0" applyNumberFormat="1" applyFont="1" applyBorder="1" applyAlignment="1">
      <alignment vertical="center"/>
    </xf>
    <xf numFmtId="3" fontId="15" fillId="0" borderId="35" xfId="0" applyNumberFormat="1" applyFont="1" applyBorder="1" applyAlignment="1">
      <alignment vertical="center"/>
    </xf>
    <xf numFmtId="0" fontId="15" fillId="0" borderId="17" xfId="0" applyFont="1" applyBorder="1" applyAlignment="1">
      <alignment horizontal="right" vertical="top"/>
    </xf>
    <xf numFmtId="0" fontId="15" fillId="0" borderId="54" xfId="0" applyFont="1" applyBorder="1" applyAlignment="1">
      <alignment horizontal="right" vertical="top"/>
    </xf>
    <xf numFmtId="0" fontId="15" fillId="0" borderId="48" xfId="0" applyFont="1" applyBorder="1" applyAlignment="1">
      <alignment horizontal="right" vertical="top"/>
    </xf>
    <xf numFmtId="0" fontId="15" fillId="0" borderId="49" xfId="0" applyFont="1" applyBorder="1" applyAlignment="1">
      <alignment horizontal="right" vertical="top"/>
    </xf>
    <xf numFmtId="0" fontId="15" fillId="0" borderId="50" xfId="0" applyFont="1" applyBorder="1" applyAlignment="1">
      <alignment horizontal="right" vertical="top"/>
    </xf>
    <xf numFmtId="0" fontId="15" fillId="0" borderId="10" xfId="1" applyFont="1" applyBorder="1" applyAlignment="1">
      <alignment horizontal="center" vertical="center"/>
    </xf>
    <xf numFmtId="0" fontId="49" fillId="0" borderId="10" xfId="0" applyFont="1" applyBorder="1" applyAlignment="1">
      <alignment vertical="center" wrapText="1" shrinkToFit="1"/>
    </xf>
    <xf numFmtId="0" fontId="4" fillId="0" borderId="10" xfId="0" applyFont="1" applyBorder="1" applyAlignment="1">
      <alignment vertical="center" wrapText="1" shrinkToFit="1"/>
    </xf>
    <xf numFmtId="0" fontId="50" fillId="0" borderId="10" xfId="0" applyFont="1" applyBorder="1" applyAlignment="1">
      <alignment vertical="center" wrapText="1" shrinkToFit="1"/>
    </xf>
    <xf numFmtId="0" fontId="49" fillId="0" borderId="10" xfId="0" applyFont="1" applyBorder="1" applyAlignment="1">
      <alignment vertical="center" wrapText="1"/>
    </xf>
    <xf numFmtId="0" fontId="4" fillId="0" borderId="10" xfId="0" applyFont="1" applyBorder="1" applyAlignment="1">
      <alignment vertical="center" wrapText="1"/>
    </xf>
    <xf numFmtId="176" fontId="4" fillId="2" borderId="17" xfId="0" applyNumberFormat="1" applyFont="1" applyFill="1" applyBorder="1" applyAlignment="1">
      <alignment vertical="center" shrinkToFit="1"/>
    </xf>
    <xf numFmtId="176" fontId="4" fillId="0" borderId="17" xfId="0" applyNumberFormat="1" applyFont="1" applyFill="1" applyBorder="1" applyAlignment="1">
      <alignment vertical="center" shrinkToFit="1"/>
    </xf>
    <xf numFmtId="176" fontId="5" fillId="2" borderId="55" xfId="0" applyNumberFormat="1" applyFont="1" applyFill="1" applyBorder="1" applyAlignment="1">
      <alignment vertical="center" shrinkToFit="1"/>
    </xf>
    <xf numFmtId="176" fontId="5" fillId="2" borderId="56" xfId="0" applyNumberFormat="1" applyFont="1" applyFill="1" applyBorder="1" applyAlignment="1">
      <alignment vertical="center" shrinkToFit="1"/>
    </xf>
    <xf numFmtId="176" fontId="4" fillId="2" borderId="56" xfId="0" applyNumberFormat="1" applyFont="1" applyFill="1" applyBorder="1" applyAlignment="1">
      <alignment vertical="center" shrinkToFit="1"/>
    </xf>
    <xf numFmtId="176" fontId="4" fillId="2" borderId="55" xfId="0" applyNumberFormat="1" applyFont="1" applyFill="1" applyBorder="1" applyAlignment="1">
      <alignment vertical="center" shrinkToFit="1"/>
    </xf>
    <xf numFmtId="176" fontId="5" fillId="0" borderId="15" xfId="0" applyNumberFormat="1" applyFont="1" applyFill="1" applyBorder="1" applyAlignment="1">
      <alignment vertical="center" shrinkToFit="1"/>
    </xf>
    <xf numFmtId="176" fontId="15" fillId="2" borderId="10" xfId="1" applyNumberFormat="1" applyFont="1" applyFill="1" applyBorder="1">
      <alignment vertical="center"/>
    </xf>
    <xf numFmtId="176" fontId="15" fillId="0" borderId="17" xfId="1" applyNumberFormat="1" applyFont="1" applyFill="1" applyBorder="1">
      <alignment vertical="center"/>
    </xf>
    <xf numFmtId="3" fontId="15" fillId="2" borderId="45" xfId="0" applyNumberFormat="1" applyFont="1" applyFill="1" applyBorder="1" applyAlignment="1">
      <alignment vertical="center"/>
    </xf>
    <xf numFmtId="3" fontId="15" fillId="2" borderId="46" xfId="0" applyNumberFormat="1" applyFont="1" applyFill="1" applyBorder="1" applyAlignment="1">
      <alignment vertical="center"/>
    </xf>
    <xf numFmtId="0" fontId="15" fillId="2" borderId="52" xfId="0" applyFont="1" applyFill="1" applyBorder="1" applyAlignment="1">
      <alignment horizontal="right" vertical="top"/>
    </xf>
    <xf numFmtId="0" fontId="15" fillId="2" borderId="7" xfId="0" applyFont="1" applyFill="1" applyBorder="1" applyAlignment="1">
      <alignment horizontal="right" vertical="top"/>
    </xf>
    <xf numFmtId="3" fontId="15" fillId="2" borderId="36" xfId="0" applyNumberFormat="1" applyFont="1" applyFill="1" applyBorder="1" applyAlignment="1">
      <alignment vertical="center"/>
    </xf>
    <xf numFmtId="3" fontId="15" fillId="2" borderId="21" xfId="0" applyNumberFormat="1" applyFont="1" applyFill="1" applyBorder="1" applyAlignment="1">
      <alignment vertical="center"/>
    </xf>
    <xf numFmtId="0" fontId="15" fillId="2" borderId="53" xfId="0" applyFont="1" applyFill="1" applyBorder="1" applyAlignment="1">
      <alignment horizontal="right" vertical="top"/>
    </xf>
    <xf numFmtId="0" fontId="15" fillId="2" borderId="17" xfId="0" applyFont="1" applyFill="1" applyBorder="1" applyAlignment="1">
      <alignment horizontal="right" vertical="top"/>
    </xf>
    <xf numFmtId="3" fontId="15" fillId="0" borderId="57" xfId="0" applyNumberFormat="1" applyFont="1" applyBorder="1" applyAlignment="1">
      <alignment vertical="center"/>
    </xf>
    <xf numFmtId="3" fontId="15" fillId="0" borderId="3" xfId="0" applyNumberFormat="1" applyFont="1" applyBorder="1" applyAlignment="1">
      <alignment vertical="center"/>
    </xf>
    <xf numFmtId="3" fontId="15" fillId="0" borderId="18" xfId="0" applyNumberFormat="1" applyFont="1" applyBorder="1" applyAlignment="1">
      <alignment vertical="center"/>
    </xf>
    <xf numFmtId="3" fontId="15" fillId="0" borderId="20" xfId="0" applyNumberFormat="1" applyFont="1" applyBorder="1" applyAlignment="1">
      <alignment vertical="center"/>
    </xf>
    <xf numFmtId="3" fontId="15" fillId="0" borderId="19" xfId="0" applyNumberFormat="1" applyFont="1" applyBorder="1" applyAlignment="1">
      <alignment vertical="center"/>
    </xf>
    <xf numFmtId="176" fontId="4" fillId="0" borderId="56" xfId="0" applyNumberFormat="1" applyFont="1" applyFill="1" applyBorder="1" applyAlignment="1">
      <alignment vertical="center" shrinkToFit="1"/>
    </xf>
    <xf numFmtId="176" fontId="15" fillId="2" borderId="15" xfId="0" applyNumberFormat="1" applyFont="1" applyFill="1" applyBorder="1" applyAlignment="1">
      <alignment vertical="center" shrinkToFit="1"/>
    </xf>
    <xf numFmtId="176" fontId="15" fillId="2" borderId="17" xfId="0" applyNumberFormat="1" applyFont="1" applyFill="1" applyBorder="1" applyAlignment="1">
      <alignment vertical="center" shrinkToFit="1"/>
    </xf>
    <xf numFmtId="176" fontId="15" fillId="0" borderId="17" xfId="0" applyNumberFormat="1" applyFont="1" applyFill="1" applyBorder="1" applyAlignment="1">
      <alignment vertical="center" shrinkToFit="1"/>
    </xf>
    <xf numFmtId="176" fontId="45" fillId="2" borderId="15" xfId="0" applyNumberFormat="1" applyFont="1" applyFill="1" applyBorder="1" applyAlignment="1">
      <alignment vertical="center" shrinkToFit="1"/>
    </xf>
    <xf numFmtId="176" fontId="45" fillId="2" borderId="17" xfId="0" applyNumberFormat="1" applyFont="1" applyFill="1" applyBorder="1" applyAlignment="1">
      <alignment vertical="center" shrinkToFit="1"/>
    </xf>
    <xf numFmtId="176" fontId="45" fillId="0" borderId="17" xfId="0" applyNumberFormat="1" applyFont="1" applyFill="1" applyBorder="1" applyAlignment="1">
      <alignment vertical="center" shrinkToFit="1"/>
    </xf>
    <xf numFmtId="0" fontId="15" fillId="0" borderId="10" xfId="1" applyFont="1" applyBorder="1" applyAlignment="1">
      <alignment horizontal="center" vertical="center"/>
    </xf>
    <xf numFmtId="176" fontId="4" fillId="2" borderId="15" xfId="0" applyNumberFormat="1" applyFont="1" applyFill="1" applyBorder="1" applyAlignment="1">
      <alignment vertical="center" shrinkToFit="1"/>
    </xf>
    <xf numFmtId="0" fontId="27" fillId="0" borderId="0" xfId="1" applyFont="1">
      <alignment vertical="center"/>
    </xf>
    <xf numFmtId="0" fontId="27" fillId="0" borderId="0" xfId="1" applyFont="1" applyAlignment="1">
      <alignment horizontal="centerContinuous" vertical="center"/>
    </xf>
    <xf numFmtId="0" fontId="27" fillId="0" borderId="0" xfId="1" applyFont="1" applyBorder="1" applyAlignment="1">
      <alignment vertical="center"/>
    </xf>
    <xf numFmtId="0" fontId="27" fillId="0" borderId="21" xfId="1" applyFont="1" applyBorder="1" applyAlignment="1">
      <alignment horizontal="center" vertical="center"/>
    </xf>
    <xf numFmtId="0" fontId="27" fillId="0" borderId="13" xfId="1" applyFont="1" applyBorder="1" applyAlignment="1">
      <alignment horizontal="center" vertical="center"/>
    </xf>
    <xf numFmtId="0" fontId="27" fillId="0" borderId="7" xfId="1" applyFont="1" applyBorder="1" applyAlignment="1">
      <alignment horizontal="center" vertical="center"/>
    </xf>
    <xf numFmtId="0" fontId="27" fillId="0" borderId="18" xfId="1" applyFont="1" applyBorder="1" applyAlignment="1">
      <alignment horizontal="center" vertical="center"/>
    </xf>
    <xf numFmtId="0" fontId="27" fillId="0" borderId="17" xfId="1" applyFont="1" applyBorder="1" applyAlignment="1">
      <alignment horizontal="center" vertical="center"/>
    </xf>
    <xf numFmtId="0" fontId="27" fillId="0" borderId="12" xfId="1" applyFont="1" applyBorder="1" applyAlignment="1">
      <alignment horizontal="center" vertical="center" shrinkToFit="1"/>
    </xf>
    <xf numFmtId="0" fontId="27" fillId="0" borderId="17" xfId="1" applyFont="1" applyBorder="1" applyAlignment="1">
      <alignment horizontal="center" vertical="center" shrinkToFit="1"/>
    </xf>
    <xf numFmtId="0" fontId="27" fillId="0" borderId="13" xfId="1" applyFont="1" applyBorder="1" applyAlignment="1">
      <alignment horizontal="left" vertical="center" shrinkToFit="1"/>
    </xf>
    <xf numFmtId="3" fontId="27" fillId="0" borderId="7" xfId="1" applyNumberFormat="1" applyFont="1" applyBorder="1" applyAlignment="1">
      <alignment horizontal="right" vertical="center"/>
    </xf>
    <xf numFmtId="0" fontId="27" fillId="0" borderId="7" xfId="1" applyFont="1" applyBorder="1">
      <alignment vertical="center"/>
    </xf>
    <xf numFmtId="0" fontId="27" fillId="2" borderId="13" xfId="1" applyFont="1" applyFill="1" applyBorder="1" applyAlignment="1">
      <alignment horizontal="center" vertical="center"/>
    </xf>
    <xf numFmtId="3" fontId="27" fillId="2" borderId="7" xfId="1" applyNumberFormat="1" applyFont="1" applyFill="1" applyBorder="1" applyAlignment="1">
      <alignment horizontal="right" vertical="center"/>
    </xf>
    <xf numFmtId="3" fontId="27" fillId="2" borderId="7" xfId="1" applyNumberFormat="1" applyFont="1" applyFill="1" applyBorder="1" applyAlignment="1">
      <alignment horizontal="center" vertical="center"/>
    </xf>
    <xf numFmtId="3" fontId="27" fillId="2" borderId="7" xfId="1" applyNumberFormat="1" applyFont="1" applyFill="1" applyBorder="1" applyAlignment="1">
      <alignment vertical="center"/>
    </xf>
    <xf numFmtId="0" fontId="27" fillId="2" borderId="7" xfId="1" applyFont="1" applyFill="1" applyBorder="1">
      <alignment vertical="center"/>
    </xf>
    <xf numFmtId="0" fontId="27" fillId="2" borderId="13" xfId="1" applyFont="1" applyFill="1" applyBorder="1" applyAlignment="1">
      <alignment horizontal="left" vertical="center"/>
    </xf>
    <xf numFmtId="0" fontId="27" fillId="2" borderId="7" xfId="1" applyFont="1" applyFill="1" applyBorder="1" applyAlignment="1">
      <alignment vertical="center"/>
    </xf>
    <xf numFmtId="0" fontId="27" fillId="2" borderId="7" xfId="1" applyFont="1" applyFill="1" applyBorder="1" applyAlignment="1">
      <alignment horizontal="left" vertical="center"/>
    </xf>
    <xf numFmtId="0" fontId="27" fillId="2" borderId="7" xfId="1" applyFont="1" applyFill="1" applyBorder="1" applyAlignment="1">
      <alignment horizontal="left" vertical="center" shrinkToFit="1"/>
    </xf>
    <xf numFmtId="0" fontId="27" fillId="2" borderId="13" xfId="1" applyFont="1" applyFill="1" applyBorder="1" applyAlignment="1">
      <alignment horizontal="left" vertical="center" shrinkToFit="1"/>
    </xf>
    <xf numFmtId="0" fontId="27" fillId="2" borderId="16" xfId="1" applyFont="1" applyFill="1" applyBorder="1" applyAlignment="1">
      <alignment horizontal="left" vertical="center"/>
    </xf>
    <xf numFmtId="3" fontId="27" fillId="2" borderId="17" xfId="1" applyNumberFormat="1" applyFont="1" applyFill="1" applyBorder="1" applyAlignment="1">
      <alignment horizontal="right" vertical="center"/>
    </xf>
    <xf numFmtId="0" fontId="27" fillId="2" borderId="17" xfId="1" applyFont="1" applyFill="1" applyBorder="1" applyAlignment="1">
      <alignment vertical="center"/>
    </xf>
    <xf numFmtId="0" fontId="27" fillId="2" borderId="17" xfId="1" applyFont="1" applyFill="1" applyBorder="1">
      <alignment vertical="center"/>
    </xf>
    <xf numFmtId="176" fontId="44" fillId="0" borderId="0" xfId="1" applyNumberFormat="1" applyFont="1" applyAlignment="1">
      <alignment horizontal="centerContinuous" vertical="center"/>
    </xf>
    <xf numFmtId="176" fontId="27" fillId="0" borderId="0" xfId="1" applyNumberFormat="1" applyFont="1">
      <alignment vertical="center"/>
    </xf>
    <xf numFmtId="0" fontId="27" fillId="0" borderId="0" xfId="1" applyFont="1" applyAlignment="1">
      <alignment horizontal="right" vertical="center"/>
    </xf>
    <xf numFmtId="176" fontId="27" fillId="0" borderId="19" xfId="1" applyNumberFormat="1" applyFont="1" applyBorder="1" applyAlignment="1">
      <alignment horizontal="center" vertical="center"/>
    </xf>
    <xf numFmtId="0" fontId="27" fillId="0" borderId="17" xfId="1" applyFont="1" applyBorder="1" applyAlignment="1">
      <alignment horizontal="center" vertical="center"/>
    </xf>
    <xf numFmtId="176" fontId="27" fillId="0" borderId="17" xfId="1" applyNumberFormat="1" applyFont="1" applyBorder="1" applyAlignment="1">
      <alignment horizontal="center" vertical="center"/>
    </xf>
    <xf numFmtId="176" fontId="27" fillId="0" borderId="16" xfId="1" applyNumberFormat="1" applyFont="1" applyBorder="1" applyAlignment="1">
      <alignment horizontal="center" vertical="center"/>
    </xf>
    <xf numFmtId="176" fontId="27" fillId="0" borderId="7" xfId="1" applyNumberFormat="1" applyFont="1" applyBorder="1" applyAlignment="1">
      <alignment horizontal="right" vertical="center"/>
    </xf>
    <xf numFmtId="176" fontId="27" fillId="0" borderId="13" xfId="1" applyNumberFormat="1" applyFont="1" applyBorder="1" applyAlignment="1">
      <alignment horizontal="right" vertical="center"/>
    </xf>
    <xf numFmtId="176" fontId="27" fillId="2" borderId="7" xfId="1" applyNumberFormat="1" applyFont="1" applyFill="1" applyBorder="1" applyAlignment="1">
      <alignment vertical="center"/>
    </xf>
    <xf numFmtId="176" fontId="27" fillId="2" borderId="13" xfId="1" applyNumberFormat="1" applyFont="1" applyFill="1" applyBorder="1" applyAlignment="1">
      <alignment vertical="center"/>
    </xf>
    <xf numFmtId="176" fontId="27" fillId="0" borderId="13" xfId="1" applyNumberFormat="1" applyFont="1" applyFill="1" applyBorder="1" applyAlignment="1">
      <alignment horizontal="right" vertical="center"/>
    </xf>
    <xf numFmtId="3" fontId="27" fillId="2" borderId="7" xfId="1" applyNumberFormat="1" applyFont="1" applyFill="1" applyBorder="1" applyAlignment="1">
      <alignment vertical="center" wrapText="1"/>
    </xf>
    <xf numFmtId="0" fontId="27" fillId="2" borderId="7" xfId="1" applyFont="1" applyFill="1" applyBorder="1" applyAlignment="1">
      <alignment horizontal="left" vertical="center" wrapText="1"/>
    </xf>
    <xf numFmtId="0" fontId="27" fillId="0" borderId="8" xfId="1" applyFont="1" applyBorder="1" applyAlignment="1">
      <alignment horizontal="center" vertical="center"/>
    </xf>
    <xf numFmtId="176" fontId="27" fillId="0" borderId="10" xfId="1" applyNumberFormat="1" applyFont="1" applyBorder="1" applyAlignment="1">
      <alignment horizontal="right" vertical="center"/>
    </xf>
    <xf numFmtId="176" fontId="27" fillId="0" borderId="8" xfId="1" applyNumberFormat="1" applyFont="1" applyBorder="1" applyAlignment="1">
      <alignment horizontal="right" vertical="center"/>
    </xf>
    <xf numFmtId="176" fontId="27" fillId="0" borderId="8" xfId="1" applyNumberFormat="1" applyFont="1" applyFill="1" applyBorder="1" applyAlignment="1">
      <alignment horizontal="right" vertical="center"/>
    </xf>
    <xf numFmtId="3" fontId="27" fillId="0" borderId="10" xfId="1" applyNumberFormat="1" applyFont="1" applyBorder="1" applyAlignment="1">
      <alignment horizontal="right" vertical="center"/>
    </xf>
    <xf numFmtId="176" fontId="27" fillId="0" borderId="7" xfId="1" applyNumberFormat="1" applyFont="1" applyBorder="1">
      <alignment vertical="center"/>
    </xf>
    <xf numFmtId="176" fontId="27" fillId="0" borderId="7" xfId="1" applyNumberFormat="1" applyFont="1" applyFill="1" applyBorder="1">
      <alignment vertical="center"/>
    </xf>
    <xf numFmtId="0" fontId="27" fillId="0" borderId="21" xfId="1" applyFont="1" applyBorder="1" applyAlignment="1">
      <alignment vertical="center" wrapText="1"/>
    </xf>
    <xf numFmtId="176" fontId="27" fillId="2" borderId="7" xfId="1" applyNumberFormat="1" applyFont="1" applyFill="1" applyBorder="1">
      <alignment vertical="center"/>
    </xf>
    <xf numFmtId="0" fontId="27" fillId="2" borderId="7" xfId="1" applyFont="1" applyFill="1" applyBorder="1" applyAlignment="1">
      <alignment vertical="center" wrapText="1"/>
    </xf>
    <xf numFmtId="176" fontId="27" fillId="0" borderId="24" xfId="1" applyNumberFormat="1" applyFont="1" applyBorder="1">
      <alignment vertical="center"/>
    </xf>
    <xf numFmtId="176" fontId="27" fillId="0" borderId="23" xfId="1" applyNumberFormat="1" applyFont="1" applyBorder="1" applyAlignment="1">
      <alignment vertical="center"/>
    </xf>
    <xf numFmtId="176" fontId="27" fillId="0" borderId="8" xfId="1" applyNumberFormat="1" applyFont="1" applyBorder="1" applyAlignment="1">
      <alignment horizontal="center" vertical="center"/>
    </xf>
    <xf numFmtId="176" fontId="27" fillId="0" borderId="8" xfId="1" applyNumberFormat="1" applyFont="1" applyBorder="1" applyAlignment="1">
      <alignment horizontal="centerContinuous" vertical="center"/>
    </xf>
    <xf numFmtId="0" fontId="27" fillId="0" borderId="10" xfId="1" applyFont="1" applyBorder="1" applyAlignment="1">
      <alignment horizontal="centerContinuous" vertical="center"/>
    </xf>
    <xf numFmtId="0" fontId="27" fillId="0" borderId="13" xfId="1" applyFont="1" applyBorder="1">
      <alignment vertical="center"/>
    </xf>
    <xf numFmtId="176" fontId="27" fillId="0" borderId="0" xfId="1" applyNumberFormat="1" applyFont="1" applyBorder="1">
      <alignment vertical="center"/>
    </xf>
    <xf numFmtId="176" fontId="27" fillId="0" borderId="18" xfId="1" applyNumberFormat="1" applyFont="1" applyBorder="1" applyAlignment="1">
      <alignment vertical="center"/>
    </xf>
    <xf numFmtId="0" fontId="27" fillId="0" borderId="16" xfId="1" applyFont="1" applyBorder="1" applyAlignment="1">
      <alignment vertical="center" shrinkToFit="1"/>
    </xf>
    <xf numFmtId="176" fontId="27" fillId="0" borderId="12" xfId="1" applyNumberFormat="1" applyFont="1" applyBorder="1">
      <alignment vertical="center"/>
    </xf>
    <xf numFmtId="176" fontId="27" fillId="0" borderId="15" xfId="1" applyNumberFormat="1" applyFont="1" applyBorder="1" applyAlignment="1">
      <alignment vertical="center"/>
    </xf>
    <xf numFmtId="176" fontId="27" fillId="2" borderId="16" xfId="1" applyNumberFormat="1" applyFont="1" applyFill="1" applyBorder="1" applyAlignment="1">
      <alignment vertical="center"/>
    </xf>
    <xf numFmtId="176" fontId="27" fillId="0" borderId="8" xfId="1" applyNumberFormat="1" applyFont="1" applyBorder="1" applyAlignment="1">
      <alignment vertical="center"/>
    </xf>
    <xf numFmtId="0" fontId="53" fillId="0" borderId="0" xfId="13" applyFont="1"/>
    <xf numFmtId="0" fontId="5" fillId="0" borderId="0" xfId="13" applyFont="1"/>
    <xf numFmtId="0" fontId="54" fillId="0" borderId="0" xfId="13" applyFont="1" applyAlignment="1">
      <alignment horizontal="centerContinuous" vertical="center"/>
    </xf>
    <xf numFmtId="0" fontId="9" fillId="0" borderId="0" xfId="13" applyFont="1"/>
    <xf numFmtId="0" fontId="17" fillId="2" borderId="0" xfId="14" applyFont="1" applyFill="1" applyBorder="1" applyAlignment="1">
      <alignment vertical="center"/>
    </xf>
    <xf numFmtId="0" fontId="17" fillId="2" borderId="3" xfId="14" applyFont="1" applyFill="1" applyBorder="1" applyAlignment="1">
      <alignment vertical="center"/>
    </xf>
    <xf numFmtId="0" fontId="27" fillId="0" borderId="0" xfId="1" applyFont="1" applyBorder="1" applyAlignment="1">
      <alignment horizontal="right" vertical="center"/>
    </xf>
    <xf numFmtId="3" fontId="27" fillId="0" borderId="0" xfId="1" applyNumberFormat="1" applyFont="1" applyBorder="1" applyAlignment="1">
      <alignment horizontal="right" vertical="center"/>
    </xf>
    <xf numFmtId="0" fontId="27" fillId="0" borderId="10" xfId="1" applyFont="1" applyBorder="1" applyAlignment="1">
      <alignment horizontal="center" vertical="center"/>
    </xf>
    <xf numFmtId="0" fontId="27" fillId="0" borderId="23" xfId="1" applyFont="1" applyBorder="1" applyAlignment="1">
      <alignment horizontal="center" vertical="center"/>
    </xf>
    <xf numFmtId="0" fontId="27" fillId="0" borderId="13" xfId="1" applyFont="1" applyBorder="1" applyAlignment="1">
      <alignment horizontal="left" vertical="center" wrapText="1" shrinkToFit="1"/>
    </xf>
    <xf numFmtId="3" fontId="27" fillId="0" borderId="7" xfId="1" applyNumberFormat="1" applyFont="1" applyFill="1" applyBorder="1" applyAlignment="1">
      <alignment horizontal="right" vertical="center"/>
    </xf>
    <xf numFmtId="0" fontId="27" fillId="2" borderId="13" xfId="1" applyFont="1" applyFill="1" applyBorder="1" applyAlignment="1">
      <alignment horizontal="left" vertical="center" wrapText="1"/>
    </xf>
    <xf numFmtId="0" fontId="27" fillId="2" borderId="18" xfId="1" applyFont="1" applyFill="1" applyBorder="1" applyAlignment="1">
      <alignment horizontal="left" vertical="center"/>
    </xf>
    <xf numFmtId="3" fontId="27" fillId="2" borderId="18" xfId="1" applyNumberFormat="1" applyFont="1" applyFill="1" applyBorder="1" applyAlignment="1">
      <alignment horizontal="right" vertical="center"/>
    </xf>
    <xf numFmtId="3" fontId="27" fillId="0" borderId="17" xfId="1" applyNumberFormat="1" applyFont="1" applyFill="1" applyBorder="1" applyAlignment="1">
      <alignment horizontal="right" vertical="center"/>
    </xf>
    <xf numFmtId="0" fontId="27" fillId="0" borderId="8" xfId="1" applyFont="1" applyFill="1" applyBorder="1" applyAlignment="1">
      <alignment horizontal="center" vertical="center"/>
    </xf>
    <xf numFmtId="3" fontId="27" fillId="0" borderId="10" xfId="1" applyNumberFormat="1" applyFont="1" applyFill="1" applyBorder="1" applyAlignment="1">
      <alignment horizontal="right" vertical="center"/>
    </xf>
    <xf numFmtId="0" fontId="27" fillId="0" borderId="10" xfId="1" applyFont="1" applyFill="1" applyBorder="1">
      <alignment vertical="center"/>
    </xf>
    <xf numFmtId="0" fontId="27" fillId="0" borderId="16" xfId="1" applyFont="1" applyFill="1" applyBorder="1" applyAlignment="1">
      <alignment horizontal="center" vertical="center"/>
    </xf>
    <xf numFmtId="0" fontId="27" fillId="0" borderId="17" xfId="1" applyFont="1" applyFill="1" applyBorder="1">
      <alignment vertical="center"/>
    </xf>
    <xf numFmtId="3" fontId="27" fillId="0" borderId="17" xfId="1" applyNumberFormat="1" applyFont="1" applyBorder="1" applyAlignment="1">
      <alignment horizontal="right" vertical="center"/>
    </xf>
    <xf numFmtId="0" fontId="27" fillId="0" borderId="17" xfId="1" applyFont="1" applyBorder="1">
      <alignment vertical="center"/>
    </xf>
    <xf numFmtId="0" fontId="27" fillId="0" borderId="0" xfId="1" applyFont="1" applyBorder="1" applyAlignment="1">
      <alignment horizontal="left" vertical="center"/>
    </xf>
    <xf numFmtId="0" fontId="27" fillId="0" borderId="0" xfId="1" applyFont="1" applyBorder="1">
      <alignment vertical="center"/>
    </xf>
    <xf numFmtId="0" fontId="27" fillId="0" borderId="20" xfId="1" applyFont="1" applyBorder="1" applyAlignment="1">
      <alignment horizontal="center" vertical="center"/>
    </xf>
    <xf numFmtId="3" fontId="27" fillId="0" borderId="21" xfId="1" applyNumberFormat="1" applyFont="1" applyBorder="1" applyAlignment="1">
      <alignment horizontal="center" vertical="center"/>
    </xf>
    <xf numFmtId="3" fontId="27" fillId="0" borderId="21" xfId="1" applyNumberFormat="1" applyFont="1" applyBorder="1" applyAlignment="1">
      <alignment horizontal="right" vertical="center"/>
    </xf>
    <xf numFmtId="0" fontId="27" fillId="0" borderId="16" xfId="1" applyFont="1" applyBorder="1" applyAlignment="1">
      <alignment horizontal="center" vertical="center" shrinkToFit="1"/>
    </xf>
    <xf numFmtId="0" fontId="0" fillId="0" borderId="58" xfId="0" applyBorder="1" applyAlignment="1">
      <alignment horizontal="center" vertical="center"/>
    </xf>
    <xf numFmtId="176" fontId="5" fillId="0" borderId="10" xfId="0" applyNumberFormat="1" applyFont="1" applyFill="1" applyBorder="1" applyAlignment="1">
      <alignment vertical="center" shrinkToFit="1"/>
    </xf>
    <xf numFmtId="0" fontId="11" fillId="0" borderId="0" xfId="14" applyFont="1" applyFill="1" applyBorder="1" applyAlignment="1">
      <alignment vertical="top" wrapText="1"/>
    </xf>
    <xf numFmtId="0" fontId="11" fillId="0" borderId="27" xfId="14" applyFont="1" applyFill="1" applyBorder="1" applyAlignment="1">
      <alignment vertical="top" wrapText="1"/>
    </xf>
    <xf numFmtId="0" fontId="11" fillId="2" borderId="0" xfId="14" applyFont="1" applyFill="1" applyBorder="1" applyAlignment="1">
      <alignment vertical="top" wrapText="1"/>
    </xf>
    <xf numFmtId="0" fontId="11" fillId="2" borderId="27" xfId="14" applyFont="1" applyFill="1" applyBorder="1" applyAlignment="1">
      <alignment vertical="top" wrapText="1"/>
    </xf>
    <xf numFmtId="0" fontId="5" fillId="0" borderId="12" xfId="13" applyFont="1" applyBorder="1"/>
    <xf numFmtId="0" fontId="5" fillId="0" borderId="0" xfId="13" applyFont="1" applyFill="1"/>
    <xf numFmtId="0" fontId="5" fillId="0" borderId="12" xfId="13" applyFont="1" applyFill="1" applyBorder="1"/>
    <xf numFmtId="0" fontId="4" fillId="2" borderId="0" xfId="13" applyFont="1" applyFill="1"/>
    <xf numFmtId="0" fontId="45" fillId="0" borderId="3" xfId="14" applyFont="1" applyFill="1" applyBorder="1" applyAlignment="1">
      <alignment vertical="center"/>
    </xf>
    <xf numFmtId="0" fontId="45" fillId="0" borderId="0" xfId="14" applyFont="1" applyFill="1" applyBorder="1" applyAlignment="1">
      <alignment vertical="center"/>
    </xf>
    <xf numFmtId="0" fontId="4" fillId="0" borderId="27" xfId="13" applyFont="1" applyFill="1" applyBorder="1"/>
    <xf numFmtId="0" fontId="45" fillId="0" borderId="3" xfId="1" applyFont="1" applyFill="1" applyBorder="1" applyAlignment="1">
      <alignment vertical="center"/>
    </xf>
    <xf numFmtId="0" fontId="45" fillId="0" borderId="0" xfId="1" applyFont="1" applyFill="1" applyBorder="1" applyAlignment="1">
      <alignment vertical="top" wrapText="1"/>
    </xf>
    <xf numFmtId="0" fontId="4" fillId="0" borderId="27" xfId="1" applyFont="1" applyFill="1" applyBorder="1" applyAlignment="1">
      <alignment vertical="center" wrapText="1"/>
    </xf>
    <xf numFmtId="0" fontId="4" fillId="2" borderId="0" xfId="1" applyFont="1" applyFill="1" applyAlignment="1">
      <alignment vertical="center" wrapText="1"/>
    </xf>
    <xf numFmtId="0" fontId="9" fillId="0" borderId="0" xfId="1" applyFont="1" applyAlignment="1"/>
    <xf numFmtId="0" fontId="45" fillId="4" borderId="59" xfId="1" applyFont="1" applyFill="1" applyBorder="1" applyAlignment="1">
      <alignment vertical="top"/>
    </xf>
    <xf numFmtId="0" fontId="45" fillId="4" borderId="60" xfId="1" applyFont="1" applyFill="1" applyBorder="1" applyAlignment="1">
      <alignment vertical="top" wrapText="1"/>
    </xf>
    <xf numFmtId="0" fontId="45" fillId="0" borderId="53" xfId="1" applyFont="1" applyFill="1" applyBorder="1" applyAlignment="1">
      <alignment vertical="center"/>
    </xf>
    <xf numFmtId="182" fontId="45" fillId="2" borderId="54" xfId="1" applyNumberFormat="1" applyFont="1" applyFill="1" applyBorder="1" applyAlignment="1">
      <alignment vertical="center" wrapText="1"/>
    </xf>
    <xf numFmtId="0" fontId="45" fillId="0" borderId="9" xfId="1" applyFont="1" applyFill="1" applyBorder="1" applyAlignment="1">
      <alignment vertical="center"/>
    </xf>
    <xf numFmtId="182" fontId="45" fillId="2" borderId="11" xfId="1" applyNumberFormat="1" applyFont="1" applyFill="1" applyBorder="1" applyAlignment="1">
      <alignment vertical="center" wrapText="1"/>
    </xf>
    <xf numFmtId="0" fontId="4" fillId="0" borderId="27" xfId="1" applyFont="1" applyFill="1" applyBorder="1" applyAlignment="1">
      <alignment vertical="center"/>
    </xf>
    <xf numFmtId="0" fontId="4" fillId="2" borderId="0" xfId="1" applyFont="1" applyFill="1" applyAlignment="1">
      <alignment vertical="center"/>
    </xf>
    <xf numFmtId="0" fontId="45" fillId="0" borderId="9" xfId="14" applyFont="1" applyFill="1" applyBorder="1" applyAlignment="1">
      <alignment vertical="center"/>
    </xf>
    <xf numFmtId="0" fontId="45" fillId="4" borderId="59" xfId="14" applyFont="1" applyFill="1" applyBorder="1" applyAlignment="1">
      <alignment vertical="center"/>
    </xf>
    <xf numFmtId="0" fontId="45" fillId="4" borderId="60" xfId="14" applyFont="1" applyFill="1" applyBorder="1" applyAlignment="1">
      <alignment vertical="center"/>
    </xf>
    <xf numFmtId="0" fontId="45" fillId="0" borderId="53" xfId="14" applyFont="1" applyFill="1" applyBorder="1" applyAlignment="1">
      <alignment vertical="center"/>
    </xf>
    <xf numFmtId="0" fontId="27" fillId="0" borderId="0" xfId="14" applyFont="1" applyFill="1" applyBorder="1" applyAlignment="1">
      <alignment vertical="center"/>
    </xf>
    <xf numFmtId="0" fontId="5" fillId="0" borderId="27" xfId="13" applyFont="1" applyFill="1" applyBorder="1"/>
    <xf numFmtId="0" fontId="5" fillId="2" borderId="0" xfId="13" applyFont="1" applyFill="1"/>
    <xf numFmtId="0" fontId="56" fillId="0" borderId="0" xfId="13" applyFont="1"/>
    <xf numFmtId="0" fontId="15" fillId="0" borderId="0" xfId="13" applyFont="1"/>
    <xf numFmtId="0" fontId="47" fillId="0" borderId="0" xfId="13" applyFont="1" applyAlignment="1">
      <alignment horizontal="centerContinuous" vertical="center"/>
    </xf>
    <xf numFmtId="0" fontId="27" fillId="0" borderId="0" xfId="13" applyFont="1" applyAlignment="1">
      <alignment horizontal="centerContinuous" vertical="center"/>
    </xf>
    <xf numFmtId="0" fontId="27" fillId="0" borderId="0" xfId="13" applyFont="1" applyBorder="1" applyAlignment="1">
      <alignment horizontal="center" vertical="center"/>
    </xf>
    <xf numFmtId="0" fontId="27" fillId="0" borderId="0" xfId="13" applyFont="1" applyBorder="1" applyAlignment="1">
      <alignment vertical="center"/>
    </xf>
    <xf numFmtId="0" fontId="27" fillId="0" borderId="0" xfId="13" applyFont="1"/>
    <xf numFmtId="0" fontId="11" fillId="0" borderId="22" xfId="14" applyFont="1" applyFill="1" applyBorder="1" applyAlignment="1">
      <alignment vertical="center"/>
    </xf>
    <xf numFmtId="0" fontId="15" fillId="0" borderId="2" xfId="13" applyFont="1" applyFill="1" applyBorder="1" applyAlignment="1">
      <alignment vertical="top" wrapText="1"/>
    </xf>
    <xf numFmtId="0" fontId="15" fillId="0" borderId="25" xfId="13" applyFont="1" applyFill="1" applyBorder="1" applyAlignment="1">
      <alignment vertical="top" wrapText="1"/>
    </xf>
    <xf numFmtId="0" fontId="11" fillId="0" borderId="0" xfId="14" applyFont="1" applyFill="1" applyBorder="1" applyAlignment="1">
      <alignment vertical="center"/>
    </xf>
    <xf numFmtId="0" fontId="15" fillId="0" borderId="0" xfId="13" applyFont="1" applyFill="1" applyBorder="1" applyAlignment="1">
      <alignment vertical="top" wrapText="1"/>
    </xf>
    <xf numFmtId="0" fontId="15" fillId="0" borderId="27" xfId="13" applyFont="1" applyFill="1" applyBorder="1" applyAlignment="1">
      <alignment vertical="top" wrapText="1"/>
    </xf>
    <xf numFmtId="0" fontId="11" fillId="2" borderId="3" xfId="14" applyFont="1" applyFill="1" applyBorder="1" applyAlignment="1">
      <alignment vertical="center"/>
    </xf>
    <xf numFmtId="0" fontId="11" fillId="2" borderId="0" xfId="14" applyFont="1" applyFill="1" applyBorder="1" applyAlignment="1">
      <alignment vertical="center"/>
    </xf>
    <xf numFmtId="0" fontId="15" fillId="2" borderId="0" xfId="13" applyFont="1" applyFill="1" applyBorder="1" applyAlignment="1">
      <alignment vertical="top" wrapText="1"/>
    </xf>
    <xf numFmtId="0" fontId="15" fillId="2" borderId="27" xfId="13" applyFont="1" applyFill="1" applyBorder="1" applyAlignment="1">
      <alignment vertical="top" wrapText="1"/>
    </xf>
    <xf numFmtId="0" fontId="11" fillId="0" borderId="3" xfId="14" applyFont="1" applyFill="1" applyBorder="1" applyAlignment="1">
      <alignment vertical="top"/>
    </xf>
    <xf numFmtId="0" fontId="11" fillId="0" borderId="0" xfId="14" applyFont="1" applyFill="1" applyBorder="1" applyAlignment="1">
      <alignment vertical="top"/>
    </xf>
    <xf numFmtId="0" fontId="11" fillId="0" borderId="27" xfId="14" applyFont="1" applyFill="1" applyBorder="1" applyAlignment="1">
      <alignment vertical="top"/>
    </xf>
    <xf numFmtId="0" fontId="11" fillId="2" borderId="3" xfId="14" applyFont="1" applyFill="1" applyBorder="1" applyAlignment="1">
      <alignment vertical="top"/>
    </xf>
    <xf numFmtId="0" fontId="11" fillId="2" borderId="0" xfId="14" applyFont="1" applyFill="1" applyBorder="1" applyAlignment="1">
      <alignment vertical="top"/>
    </xf>
    <xf numFmtId="0" fontId="11" fillId="2" borderId="27" xfId="14" applyFont="1" applyFill="1" applyBorder="1" applyAlignment="1">
      <alignment vertical="top"/>
    </xf>
    <xf numFmtId="0" fontId="17" fillId="2" borderId="27" xfId="14" applyFont="1" applyFill="1" applyBorder="1" applyAlignment="1">
      <alignment vertical="center"/>
    </xf>
    <xf numFmtId="0" fontId="17" fillId="2" borderId="4" xfId="14" applyFont="1" applyFill="1" applyBorder="1" applyAlignment="1">
      <alignment vertical="center"/>
    </xf>
    <xf numFmtId="0" fontId="17" fillId="2" borderId="5" xfId="14" applyFont="1" applyFill="1" applyBorder="1" applyAlignment="1">
      <alignment vertical="center"/>
    </xf>
    <xf numFmtId="0" fontId="17" fillId="2" borderId="6" xfId="14" applyFont="1" applyFill="1" applyBorder="1" applyAlignment="1">
      <alignment vertical="center"/>
    </xf>
    <xf numFmtId="0" fontId="15" fillId="0" borderId="10" xfId="1" applyFont="1" applyBorder="1" applyAlignment="1">
      <alignment horizontal="center" vertical="center"/>
    </xf>
    <xf numFmtId="0" fontId="11" fillId="0" borderId="61" xfId="14" applyFont="1" applyFill="1" applyBorder="1" applyAlignment="1">
      <alignment vertical="center"/>
    </xf>
    <xf numFmtId="0" fontId="11" fillId="2" borderId="3" xfId="14" applyFont="1" applyFill="1" applyBorder="1" applyAlignment="1">
      <alignment vertical="top" wrapText="1"/>
    </xf>
    <xf numFmtId="3" fontId="15" fillId="0" borderId="7" xfId="0" applyNumberFormat="1" applyFont="1" applyFill="1" applyBorder="1" applyAlignment="1">
      <alignment vertical="center"/>
    </xf>
    <xf numFmtId="3" fontId="15" fillId="0" borderId="7" xfId="0" applyNumberFormat="1" applyFont="1" applyBorder="1" applyAlignment="1">
      <alignment vertical="center"/>
    </xf>
    <xf numFmtId="0" fontId="15" fillId="0" borderId="53" xfId="0" applyFont="1" applyBorder="1" applyAlignment="1">
      <alignment horizontal="right" vertical="top"/>
    </xf>
    <xf numFmtId="3" fontId="15" fillId="0" borderId="13" xfId="0" applyNumberFormat="1" applyFont="1" applyBorder="1" applyAlignment="1">
      <alignment vertical="center"/>
    </xf>
    <xf numFmtId="0" fontId="5" fillId="0" borderId="0" xfId="1" applyFont="1" applyAlignment="1">
      <alignment vertical="center"/>
    </xf>
    <xf numFmtId="183" fontId="5" fillId="0" borderId="0" xfId="1" applyNumberFormat="1" applyFont="1" applyAlignment="1">
      <alignment vertical="center"/>
    </xf>
    <xf numFmtId="0" fontId="57" fillId="0" borderId="8" xfId="1" applyFont="1" applyBorder="1" applyAlignment="1">
      <alignment horizontal="center" vertical="center" wrapText="1"/>
    </xf>
    <xf numFmtId="0" fontId="57" fillId="0" borderId="10" xfId="1" applyFont="1" applyBorder="1" applyAlignment="1">
      <alignment horizontal="centerContinuous" vertical="center"/>
    </xf>
    <xf numFmtId="0" fontId="57" fillId="0" borderId="24" xfId="1" applyFont="1" applyBorder="1" applyAlignment="1">
      <alignment horizontal="centerContinuous" vertical="center"/>
    </xf>
    <xf numFmtId="0" fontId="5" fillId="0" borderId="24" xfId="1" applyFont="1" applyBorder="1" applyAlignment="1">
      <alignment horizontal="centerContinuous" vertical="center"/>
    </xf>
    <xf numFmtId="183" fontId="5" fillId="0" borderId="24" xfId="1" applyNumberFormat="1" applyFont="1" applyBorder="1" applyAlignment="1">
      <alignment horizontal="centerContinuous" vertical="center"/>
    </xf>
    <xf numFmtId="183" fontId="5" fillId="0" borderId="23" xfId="1" applyNumberFormat="1" applyFont="1" applyBorder="1" applyAlignment="1">
      <alignment horizontal="centerContinuous" vertical="center"/>
    </xf>
    <xf numFmtId="0" fontId="57" fillId="0" borderId="20" xfId="1" applyFont="1" applyBorder="1" applyAlignment="1">
      <alignment vertical="center" wrapText="1"/>
    </xf>
    <xf numFmtId="0" fontId="57" fillId="0" borderId="20" xfId="1" applyFont="1" applyBorder="1" applyAlignment="1">
      <alignment vertical="center"/>
    </xf>
    <xf numFmtId="183" fontId="5" fillId="0" borderId="18" xfId="1" applyNumberFormat="1" applyFont="1" applyBorder="1" applyAlignment="1">
      <alignment vertical="center"/>
    </xf>
    <xf numFmtId="183" fontId="5" fillId="0" borderId="22" xfId="1" applyNumberFormat="1" applyFont="1" applyBorder="1" applyAlignment="1">
      <alignment vertical="center"/>
    </xf>
    <xf numFmtId="0" fontId="5" fillId="0" borderId="22" xfId="1" applyFont="1" applyBorder="1" applyAlignment="1">
      <alignment vertical="center"/>
    </xf>
    <xf numFmtId="183" fontId="5" fillId="3" borderId="19" xfId="1" applyNumberFormat="1" applyFont="1" applyFill="1" applyBorder="1" applyAlignment="1">
      <alignment vertical="center"/>
    </xf>
    <xf numFmtId="0" fontId="5" fillId="0" borderId="13" xfId="1" applyFont="1" applyBorder="1" applyAlignment="1">
      <alignment vertical="center" wrapText="1"/>
    </xf>
    <xf numFmtId="0" fontId="57" fillId="0" borderId="13" xfId="1" applyFont="1" applyBorder="1" applyAlignment="1">
      <alignment vertical="center" wrapText="1"/>
    </xf>
    <xf numFmtId="0" fontId="5" fillId="0" borderId="0" xfId="1" applyFont="1" applyBorder="1" applyAlignment="1">
      <alignment vertical="center"/>
    </xf>
    <xf numFmtId="0" fontId="5" fillId="0" borderId="0" xfId="1" applyFont="1" applyBorder="1" applyAlignment="1">
      <alignment horizontal="center" vertical="center"/>
    </xf>
    <xf numFmtId="0" fontId="57" fillId="0" borderId="13" xfId="1" applyFont="1" applyBorder="1" applyAlignment="1">
      <alignment horizontal="left" vertical="center" indent="1"/>
    </xf>
    <xf numFmtId="0" fontId="5" fillId="0" borderId="0" xfId="1" applyFont="1" applyBorder="1" applyAlignment="1">
      <alignment horizontal="left" vertical="center"/>
    </xf>
    <xf numFmtId="0" fontId="5" fillId="2" borderId="10" xfId="1" applyFont="1" applyFill="1" applyBorder="1" applyAlignment="1">
      <alignment vertical="center"/>
    </xf>
    <xf numFmtId="0" fontId="5" fillId="0" borderId="0" xfId="1" applyFont="1" applyFill="1" applyBorder="1" applyAlignment="1">
      <alignment vertical="center"/>
    </xf>
    <xf numFmtId="0" fontId="5" fillId="0" borderId="16" xfId="1" applyFont="1" applyBorder="1" applyAlignment="1">
      <alignment vertical="center" wrapText="1"/>
    </xf>
    <xf numFmtId="0" fontId="57" fillId="0" borderId="16" xfId="1" applyFont="1" applyBorder="1" applyAlignment="1">
      <alignment vertical="center" wrapText="1"/>
    </xf>
    <xf numFmtId="0" fontId="57" fillId="0" borderId="15" xfId="1" applyFont="1" applyBorder="1" applyAlignment="1">
      <alignment vertical="center" wrapText="1"/>
    </xf>
    <xf numFmtId="0" fontId="5" fillId="0" borderId="12" xfId="1" applyFont="1" applyBorder="1" applyAlignment="1">
      <alignment vertical="center"/>
    </xf>
    <xf numFmtId="183" fontId="5" fillId="0" borderId="12" xfId="1" applyNumberFormat="1" applyFont="1" applyBorder="1" applyAlignment="1">
      <alignment vertical="center"/>
    </xf>
    <xf numFmtId="183" fontId="5" fillId="0" borderId="15" xfId="1" applyNumberFormat="1" applyFont="1" applyBorder="1" applyAlignment="1">
      <alignment vertical="center"/>
    </xf>
    <xf numFmtId="0" fontId="15" fillId="0" borderId="20" xfId="1" applyFont="1" applyBorder="1" applyAlignment="1">
      <alignment vertical="center"/>
    </xf>
    <xf numFmtId="0" fontId="57" fillId="0" borderId="13" xfId="1" applyFont="1" applyBorder="1" applyAlignment="1">
      <alignment vertical="center"/>
    </xf>
    <xf numFmtId="183" fontId="5" fillId="0" borderId="0" xfId="1" applyNumberFormat="1" applyFont="1" applyBorder="1" applyAlignment="1">
      <alignment vertical="center"/>
    </xf>
    <xf numFmtId="183" fontId="5" fillId="0" borderId="18" xfId="1" applyNumberFormat="1" applyFont="1" applyFill="1" applyBorder="1" applyAlignment="1">
      <alignment vertical="center"/>
    </xf>
    <xf numFmtId="0" fontId="5" fillId="0" borderId="7" xfId="1" applyFont="1" applyBorder="1" applyAlignment="1">
      <alignment vertical="center" wrapText="1"/>
    </xf>
    <xf numFmtId="0" fontId="57" fillId="0" borderId="18" xfId="1" applyFont="1" applyBorder="1" applyAlignment="1">
      <alignment vertical="center" wrapText="1"/>
    </xf>
    <xf numFmtId="0" fontId="5" fillId="0" borderId="13" xfId="1" applyFont="1" applyBorder="1" applyAlignment="1">
      <alignment vertical="center"/>
    </xf>
    <xf numFmtId="0" fontId="15" fillId="0" borderId="21" xfId="1" applyFont="1" applyBorder="1" applyAlignment="1">
      <alignment vertical="center"/>
    </xf>
    <xf numFmtId="176" fontId="4" fillId="0" borderId="17" xfId="0" applyNumberFormat="1" applyFont="1" applyFill="1" applyBorder="1" applyAlignment="1">
      <alignment horizontal="right" vertical="center" shrinkToFit="1"/>
    </xf>
    <xf numFmtId="0" fontId="11" fillId="0" borderId="13" xfId="14" applyFont="1" applyFill="1" applyBorder="1" applyAlignment="1">
      <alignment vertical="center"/>
    </xf>
    <xf numFmtId="0" fontId="11" fillId="2" borderId="13" xfId="14" applyFont="1" applyFill="1" applyBorder="1" applyAlignment="1">
      <alignment vertical="top" wrapText="1"/>
    </xf>
    <xf numFmtId="0" fontId="56" fillId="0" borderId="0" xfId="0" applyFont="1" applyAlignment="1">
      <alignment vertical="center"/>
    </xf>
    <xf numFmtId="0" fontId="56" fillId="0" borderId="0" xfId="0" applyFont="1" applyAlignment="1">
      <alignment horizontal="center" vertical="center"/>
    </xf>
    <xf numFmtId="0" fontId="56" fillId="0" borderId="10" xfId="0" applyFont="1" applyBorder="1" applyAlignment="1">
      <alignment vertical="center"/>
    </xf>
    <xf numFmtId="0" fontId="15" fillId="2" borderId="10" xfId="0" applyFont="1" applyFill="1" applyBorder="1" applyAlignment="1">
      <alignment horizontal="center" vertical="center"/>
    </xf>
    <xf numFmtId="0" fontId="15" fillId="2" borderId="8" xfId="0" applyFont="1" applyFill="1" applyBorder="1" applyAlignment="1">
      <alignment vertical="center" wrapText="1"/>
    </xf>
    <xf numFmtId="0" fontId="15" fillId="2" borderId="10" xfId="0" applyFont="1" applyFill="1" applyBorder="1" applyAlignment="1">
      <alignment vertical="center"/>
    </xf>
    <xf numFmtId="0" fontId="15" fillId="0" borderId="22" xfId="0" applyFont="1" applyBorder="1" applyAlignment="1">
      <alignment vertical="center" wrapText="1"/>
    </xf>
    <xf numFmtId="0" fontId="15" fillId="0" borderId="10" xfId="0" applyFont="1" applyBorder="1" applyAlignment="1">
      <alignment horizontal="center" vertical="center" wrapText="1"/>
    </xf>
    <xf numFmtId="12" fontId="15" fillId="0" borderId="10" xfId="0" applyNumberFormat="1" applyFont="1" applyBorder="1" applyAlignment="1">
      <alignment horizontal="center" vertical="center"/>
    </xf>
    <xf numFmtId="176" fontId="15" fillId="0" borderId="8" xfId="0" applyNumberFormat="1" applyFont="1" applyBorder="1" applyAlignment="1">
      <alignment vertical="center"/>
    </xf>
    <xf numFmtId="0" fontId="15" fillId="0" borderId="24" xfId="0" applyFont="1" applyBorder="1" applyAlignment="1">
      <alignment vertical="center" wrapText="1"/>
    </xf>
    <xf numFmtId="176" fontId="15" fillId="3" borderId="8" xfId="0" applyNumberFormat="1" applyFont="1" applyFill="1" applyBorder="1" applyAlignment="1">
      <alignment vertical="center"/>
    </xf>
    <xf numFmtId="0" fontId="45" fillId="0" borderId="10" xfId="0" applyFont="1" applyBorder="1" applyAlignment="1">
      <alignment vertical="center" wrapText="1" shrinkToFit="1"/>
    </xf>
    <xf numFmtId="0" fontId="15" fillId="0" borderId="10" xfId="0" applyFont="1" applyBorder="1" applyAlignment="1">
      <alignment vertical="center"/>
    </xf>
    <xf numFmtId="176" fontId="15" fillId="3" borderId="10" xfId="0" applyNumberFormat="1" applyFont="1" applyFill="1" applyBorder="1" applyAlignment="1">
      <alignment vertical="center"/>
    </xf>
    <xf numFmtId="0" fontId="15" fillId="0" borderId="10" xfId="0" applyFont="1" applyBorder="1" applyAlignment="1">
      <alignment vertical="center" wrapText="1"/>
    </xf>
    <xf numFmtId="176" fontId="15" fillId="0" borderId="10" xfId="0" applyNumberFormat="1" applyFont="1" applyBorder="1" applyAlignment="1">
      <alignment vertical="center"/>
    </xf>
    <xf numFmtId="0" fontId="15" fillId="0" borderId="0" xfId="0" applyFont="1" applyBorder="1" applyAlignment="1">
      <alignment vertical="center" wrapText="1"/>
    </xf>
    <xf numFmtId="176" fontId="15" fillId="0" borderId="8" xfId="0" applyNumberFormat="1" applyFont="1" applyFill="1" applyBorder="1" applyAlignment="1">
      <alignment vertical="center"/>
    </xf>
    <xf numFmtId="0" fontId="15" fillId="0" borderId="10" xfId="0" applyFont="1" applyBorder="1" applyAlignment="1">
      <alignment wrapText="1"/>
    </xf>
    <xf numFmtId="0" fontId="15" fillId="0" borderId="10" xfId="0" applyFont="1" applyBorder="1" applyAlignment="1">
      <alignment horizontal="center" vertical="center"/>
    </xf>
    <xf numFmtId="3" fontId="15" fillId="0" borderId="10" xfId="0" applyNumberFormat="1" applyFont="1" applyBorder="1" applyAlignment="1">
      <alignment vertical="center"/>
    </xf>
    <xf numFmtId="0" fontId="15" fillId="3" borderId="10" xfId="0" applyFont="1" applyFill="1" applyBorder="1" applyAlignment="1">
      <alignment vertical="center"/>
    </xf>
    <xf numFmtId="3" fontId="15" fillId="0" borderId="10" xfId="0" applyNumberFormat="1" applyFont="1" applyFill="1" applyBorder="1" applyAlignment="1">
      <alignment horizontal="right" vertical="center"/>
    </xf>
    <xf numFmtId="0" fontId="15" fillId="0" borderId="0" xfId="0" applyFont="1" applyBorder="1" applyAlignment="1">
      <alignment vertical="center"/>
    </xf>
    <xf numFmtId="0" fontId="15" fillId="0" borderId="0" xfId="0" applyFont="1" applyBorder="1" applyAlignment="1">
      <alignment horizontal="center" vertical="center"/>
    </xf>
    <xf numFmtId="12" fontId="15" fillId="3" borderId="10" xfId="0" applyNumberFormat="1" applyFont="1" applyFill="1" applyBorder="1" applyAlignment="1">
      <alignment horizontal="right" vertical="center"/>
    </xf>
    <xf numFmtId="176" fontId="45" fillId="2" borderId="10" xfId="0" applyNumberFormat="1" applyFont="1" applyFill="1" applyBorder="1" applyAlignment="1">
      <alignment vertical="center" shrinkToFit="1"/>
    </xf>
    <xf numFmtId="0" fontId="15" fillId="0" borderId="21" xfId="0" applyFont="1" applyBorder="1" applyAlignment="1">
      <alignment vertical="center"/>
    </xf>
    <xf numFmtId="0" fontId="56" fillId="0" borderId="21" xfId="0" applyFont="1" applyBorder="1" applyAlignment="1">
      <alignment vertical="center"/>
    </xf>
    <xf numFmtId="0" fontId="56" fillId="0" borderId="10" xfId="0" applyFont="1" applyBorder="1" applyAlignment="1">
      <alignment horizontal="center" vertical="center"/>
    </xf>
    <xf numFmtId="0" fontId="58" fillId="0" borderId="0" xfId="0" applyFont="1"/>
    <xf numFmtId="0" fontId="33" fillId="0" borderId="0" xfId="0" applyFont="1"/>
    <xf numFmtId="0" fontId="59" fillId="0" borderId="0" xfId="1" applyFont="1" applyAlignment="1">
      <alignment vertical="center"/>
    </xf>
    <xf numFmtId="0" fontId="60" fillId="0" borderId="0" xfId="1" applyFont="1" applyAlignment="1">
      <alignment horizontal="centerContinuous" vertical="center"/>
    </xf>
    <xf numFmtId="0" fontId="59" fillId="0" borderId="0" xfId="1" applyFont="1" applyBorder="1" applyAlignment="1">
      <alignment horizontal="right" vertical="center"/>
    </xf>
    <xf numFmtId="0" fontId="59" fillId="0" borderId="10" xfId="1" applyFont="1" applyBorder="1" applyAlignment="1">
      <alignment horizontal="center" vertical="center"/>
    </xf>
    <xf numFmtId="0" fontId="59" fillId="0" borderId="13" xfId="1" applyFont="1" applyBorder="1" applyAlignment="1">
      <alignment horizontal="left" vertical="center" shrinkToFit="1"/>
    </xf>
    <xf numFmtId="3" fontId="59" fillId="0" borderId="7" xfId="1" applyNumberFormat="1" applyFont="1" applyBorder="1" applyAlignment="1">
      <alignment horizontal="right" vertical="center"/>
    </xf>
    <xf numFmtId="0" fontId="59" fillId="0" borderId="7" xfId="1" applyFont="1" applyBorder="1" applyAlignment="1">
      <alignment vertical="center"/>
    </xf>
    <xf numFmtId="0" fontId="59" fillId="0" borderId="20" xfId="1" applyFont="1" applyBorder="1" applyAlignment="1">
      <alignment horizontal="center" vertical="center"/>
    </xf>
    <xf numFmtId="184" fontId="59" fillId="0" borderId="20" xfId="1" applyNumberFormat="1" applyFont="1" applyBorder="1" applyAlignment="1">
      <alignment horizontal="right" vertical="center"/>
    </xf>
    <xf numFmtId="184" fontId="59" fillId="0" borderId="21" xfId="1" applyNumberFormat="1" applyFont="1" applyBorder="1" applyAlignment="1">
      <alignment horizontal="right" vertical="center"/>
    </xf>
    <xf numFmtId="0" fontId="59" fillId="0" borderId="21" xfId="1" applyFont="1" applyBorder="1" applyAlignment="1">
      <alignment vertical="center"/>
    </xf>
    <xf numFmtId="0" fontId="59" fillId="0" borderId="0" xfId="1" applyFont="1">
      <alignment vertical="center"/>
    </xf>
    <xf numFmtId="184" fontId="59" fillId="0" borderId="10" xfId="1" applyNumberFormat="1" applyFont="1" applyBorder="1" applyAlignment="1">
      <alignment horizontal="right" vertical="center"/>
    </xf>
    <xf numFmtId="0" fontId="59" fillId="0" borderId="10" xfId="1" applyFont="1" applyBorder="1">
      <alignment vertical="center"/>
    </xf>
    <xf numFmtId="0" fontId="59" fillId="0" borderId="17" xfId="1" applyFont="1" applyBorder="1" applyAlignment="1">
      <alignment horizontal="center" vertical="center"/>
    </xf>
    <xf numFmtId="184" fontId="59" fillId="0" borderId="17" xfId="1" applyNumberFormat="1" applyFont="1" applyBorder="1" applyAlignment="1">
      <alignment horizontal="right" vertical="center"/>
    </xf>
    <xf numFmtId="0" fontId="59" fillId="0" borderId="17" xfId="1" applyFont="1" applyBorder="1">
      <alignment vertical="center"/>
    </xf>
    <xf numFmtId="0" fontId="59" fillId="0" borderId="0" xfId="1" applyFont="1" applyBorder="1" applyAlignment="1">
      <alignment horizontal="left" vertical="center"/>
    </xf>
    <xf numFmtId="3" fontId="59" fillId="0" borderId="0" xfId="1" applyNumberFormat="1" applyFont="1" applyBorder="1" applyAlignment="1">
      <alignment horizontal="right" vertical="center"/>
    </xf>
    <xf numFmtId="0" fontId="59" fillId="0" borderId="0" xfId="1" applyFont="1" applyBorder="1" applyAlignment="1">
      <alignment vertical="center"/>
    </xf>
    <xf numFmtId="3" fontId="59" fillId="0" borderId="21" xfId="1" applyNumberFormat="1" applyFont="1" applyBorder="1" applyAlignment="1">
      <alignment horizontal="center" vertical="center"/>
    </xf>
    <xf numFmtId="3" fontId="59" fillId="0" borderId="10" xfId="1" applyNumberFormat="1" applyFont="1" applyFill="1" applyBorder="1" applyAlignment="1">
      <alignment horizontal="centerContinuous" vertical="center"/>
    </xf>
    <xf numFmtId="3" fontId="59" fillId="0" borderId="21" xfId="1" applyNumberFormat="1" applyFont="1" applyBorder="1" applyAlignment="1">
      <alignment horizontal="right" vertical="center"/>
    </xf>
    <xf numFmtId="3" fontId="61" fillId="0" borderId="21" xfId="1" applyNumberFormat="1" applyFont="1" applyBorder="1" applyAlignment="1">
      <alignment horizontal="centerContinuous" vertical="center"/>
    </xf>
    <xf numFmtId="0" fontId="59" fillId="0" borderId="16" xfId="1" applyFont="1" applyBorder="1" applyAlignment="1">
      <alignment horizontal="center" vertical="center" shrinkToFit="1"/>
    </xf>
    <xf numFmtId="0" fontId="59" fillId="0" borderId="16" xfId="1" applyFont="1" applyBorder="1" applyAlignment="1">
      <alignment horizontal="center" vertical="center"/>
    </xf>
    <xf numFmtId="185" fontId="59" fillId="0" borderId="17" xfId="1" applyNumberFormat="1" applyFont="1" applyBorder="1" applyAlignment="1">
      <alignment horizontal="right" vertical="center"/>
    </xf>
    <xf numFmtId="3" fontId="59" fillId="0" borderId="10" xfId="1" applyNumberFormat="1" applyFont="1" applyBorder="1" applyAlignment="1">
      <alignment horizontal="right" vertical="center"/>
    </xf>
    <xf numFmtId="0" fontId="57" fillId="0" borderId="20" xfId="1" applyFont="1" applyBorder="1" applyAlignment="1">
      <alignment horizontal="center" vertical="center" wrapText="1"/>
    </xf>
    <xf numFmtId="0" fontId="57" fillId="0" borderId="21" xfId="1" applyFont="1" applyBorder="1" applyAlignment="1">
      <alignment horizontal="centerContinuous" vertical="center"/>
    </xf>
    <xf numFmtId="0" fontId="5" fillId="0" borderId="8" xfId="1" applyFont="1" applyBorder="1" applyAlignment="1">
      <alignment horizontal="centerContinuous" vertical="center"/>
    </xf>
    <xf numFmtId="183" fontId="5" fillId="0" borderId="22" xfId="1" applyNumberFormat="1" applyFont="1" applyBorder="1" applyAlignment="1">
      <alignment horizontal="centerContinuous" vertical="center"/>
    </xf>
    <xf numFmtId="0" fontId="5" fillId="0" borderId="22" xfId="1" applyFont="1" applyBorder="1" applyAlignment="1">
      <alignment horizontal="centerContinuous" vertical="center"/>
    </xf>
    <xf numFmtId="0" fontId="5" fillId="0" borderId="22" xfId="1" applyFont="1" applyBorder="1" applyAlignment="1">
      <alignment horizontal="left" vertical="center"/>
    </xf>
    <xf numFmtId="183" fontId="5" fillId="3" borderId="19" xfId="1" applyNumberFormat="1" applyFont="1" applyFill="1" applyBorder="1" applyAlignment="1">
      <alignment horizontal="right" vertical="center"/>
    </xf>
    <xf numFmtId="0" fontId="62" fillId="0" borderId="20" xfId="1" applyFont="1" applyBorder="1" applyAlignment="1">
      <alignment vertical="center" wrapText="1"/>
    </xf>
    <xf numFmtId="0" fontId="36" fillId="0" borderId="13" xfId="1" applyFont="1" applyBorder="1" applyAlignment="1">
      <alignment vertical="center" wrapText="1"/>
    </xf>
    <xf numFmtId="0" fontId="62" fillId="0" borderId="7" xfId="1" applyFont="1" applyBorder="1" applyAlignment="1">
      <alignment vertical="center"/>
    </xf>
    <xf numFmtId="0" fontId="36" fillId="0" borderId="0" xfId="1" applyFont="1" applyAlignment="1">
      <alignment vertical="center"/>
    </xf>
    <xf numFmtId="0" fontId="36" fillId="0" borderId="0" xfId="1" applyFont="1" applyBorder="1" applyAlignment="1">
      <alignment vertical="center"/>
    </xf>
    <xf numFmtId="0" fontId="36" fillId="0" borderId="0" xfId="1" applyFont="1" applyBorder="1" applyAlignment="1">
      <alignment horizontal="center" vertical="center"/>
    </xf>
    <xf numFmtId="183" fontId="36" fillId="0" borderId="18" xfId="1" applyNumberFormat="1" applyFont="1" applyBorder="1" applyAlignment="1">
      <alignment vertical="center"/>
    </xf>
    <xf numFmtId="0" fontId="62" fillId="0" borderId="7" xfId="1" applyFont="1" applyBorder="1" applyAlignment="1">
      <alignment horizontal="left" vertical="center" indent="1"/>
    </xf>
    <xf numFmtId="0" fontId="36" fillId="0" borderId="0" xfId="1" applyFont="1" applyBorder="1" applyAlignment="1">
      <alignment horizontal="left" vertical="center"/>
    </xf>
    <xf numFmtId="0" fontId="36" fillId="0" borderId="0" xfId="1" applyFont="1" applyFill="1" applyBorder="1" applyAlignment="1">
      <alignment vertical="center"/>
    </xf>
    <xf numFmtId="0" fontId="36" fillId="0" borderId="7" xfId="1" applyFont="1" applyBorder="1" applyAlignment="1">
      <alignment vertical="center" wrapText="1"/>
    </xf>
    <xf numFmtId="0" fontId="62" fillId="0" borderId="7" xfId="1" applyFont="1" applyBorder="1" applyAlignment="1">
      <alignment vertical="center" wrapText="1"/>
    </xf>
    <xf numFmtId="183" fontId="36" fillId="0" borderId="0" xfId="1" applyNumberFormat="1" applyFont="1" applyBorder="1" applyAlignment="1">
      <alignment vertical="center"/>
    </xf>
    <xf numFmtId="0" fontId="36" fillId="0" borderId="16" xfId="1" applyFont="1" applyBorder="1" applyAlignment="1">
      <alignment vertical="center"/>
    </xf>
    <xf numFmtId="183" fontId="36" fillId="0" borderId="22" xfId="1" applyNumberFormat="1" applyFont="1" applyBorder="1" applyAlignment="1">
      <alignment vertical="center"/>
    </xf>
    <xf numFmtId="0" fontId="36" fillId="0" borderId="22" xfId="1" applyFont="1" applyBorder="1" applyAlignment="1">
      <alignment vertical="center"/>
    </xf>
    <xf numFmtId="183" fontId="36" fillId="3" borderId="19" xfId="1" applyNumberFormat="1" applyFont="1" applyFill="1" applyBorder="1" applyAlignment="1">
      <alignment vertical="center"/>
    </xf>
    <xf numFmtId="0" fontId="62" fillId="0" borderId="13" xfId="1" applyFont="1" applyBorder="1" applyAlignment="1">
      <alignment vertical="center" wrapText="1"/>
    </xf>
    <xf numFmtId="183" fontId="36" fillId="0" borderId="18" xfId="1" applyNumberFormat="1" applyFont="1" applyFill="1" applyBorder="1" applyAlignment="1">
      <alignment vertical="center"/>
    </xf>
    <xf numFmtId="183" fontId="36" fillId="0" borderId="0" xfId="1" applyNumberFormat="1" applyFont="1" applyAlignment="1">
      <alignment vertical="center"/>
    </xf>
    <xf numFmtId="0" fontId="36" fillId="0" borderId="0" xfId="1" applyFont="1" applyFill="1" applyBorder="1" applyAlignment="1">
      <alignment horizontal="center" vertical="center"/>
    </xf>
    <xf numFmtId="176" fontId="5" fillId="0" borderId="15" xfId="0" applyNumberFormat="1" applyFont="1" applyFill="1" applyBorder="1" applyAlignment="1">
      <alignment horizontal="right" vertical="center" shrinkToFit="1"/>
    </xf>
    <xf numFmtId="0" fontId="36" fillId="0" borderId="17" xfId="1" applyFont="1" applyBorder="1" applyAlignment="1">
      <alignment vertical="center" wrapText="1"/>
    </xf>
    <xf numFmtId="0" fontId="62" fillId="0" borderId="17" xfId="1" applyFont="1" applyBorder="1" applyAlignment="1">
      <alignment vertical="center"/>
    </xf>
    <xf numFmtId="0" fontId="36" fillId="0" borderId="12" xfId="1" applyFont="1" applyBorder="1" applyAlignment="1">
      <alignment vertical="center"/>
    </xf>
    <xf numFmtId="183" fontId="36" fillId="0" borderId="12" xfId="1" applyNumberFormat="1" applyFont="1" applyBorder="1" applyAlignment="1">
      <alignment vertical="center"/>
    </xf>
    <xf numFmtId="183" fontId="36" fillId="0" borderId="15" xfId="1" applyNumberFormat="1" applyFont="1" applyBorder="1" applyAlignment="1">
      <alignment vertical="center"/>
    </xf>
    <xf numFmtId="0" fontId="63" fillId="0" borderId="0" xfId="0" applyFont="1"/>
    <xf numFmtId="0" fontId="33" fillId="0" borderId="0" xfId="0" applyFont="1" applyAlignment="1">
      <alignment horizontal="left" vertical="center"/>
    </xf>
    <xf numFmtId="0" fontId="33"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3" fillId="0" borderId="0" xfId="0" applyFont="1" applyAlignment="1"/>
    <xf numFmtId="0" fontId="63" fillId="0" borderId="0" xfId="0" applyFont="1" applyAlignment="1">
      <alignment wrapText="1" shrinkToFit="1"/>
    </xf>
    <xf numFmtId="186" fontId="33" fillId="0" borderId="10" xfId="0" applyNumberFormat="1" applyFont="1" applyFill="1" applyBorder="1" applyAlignment="1">
      <alignment vertical="center"/>
    </xf>
    <xf numFmtId="187" fontId="33" fillId="0" borderId="10" xfId="0" applyNumberFormat="1" applyFont="1" applyFill="1" applyBorder="1" applyAlignment="1">
      <alignment vertical="center"/>
    </xf>
    <xf numFmtId="0" fontId="63" fillId="0" borderId="0" xfId="0" applyFont="1" applyAlignment="1">
      <alignment shrinkToFit="1"/>
    </xf>
    <xf numFmtId="186" fontId="63" fillId="0" borderId="0" xfId="0" applyNumberFormat="1" applyFont="1"/>
    <xf numFmtId="186" fontId="33" fillId="5" borderId="10" xfId="0" applyNumberFormat="1" applyFont="1" applyFill="1" applyBorder="1" applyAlignment="1">
      <alignment vertical="center"/>
    </xf>
    <xf numFmtId="187" fontId="33" fillId="5" borderId="10" xfId="0" applyNumberFormat="1" applyFont="1" applyFill="1" applyBorder="1" applyAlignment="1">
      <alignment vertical="center"/>
    </xf>
    <xf numFmtId="0" fontId="33" fillId="0" borderId="22" xfId="0" applyFont="1" applyFill="1" applyBorder="1"/>
    <xf numFmtId="0" fontId="33" fillId="0" borderId="0" xfId="0" applyFont="1" applyFill="1"/>
    <xf numFmtId="0" fontId="63" fillId="0" borderId="0" xfId="0" applyFont="1" applyFill="1"/>
    <xf numFmtId="0" fontId="45" fillId="0" borderId="0" xfId="0" applyFont="1" applyFill="1" applyBorder="1" applyAlignment="1">
      <alignment horizontal="left" vertical="top"/>
    </xf>
    <xf numFmtId="0" fontId="45" fillId="0" borderId="0" xfId="0" applyFont="1" applyFill="1" applyBorder="1" applyAlignment="1">
      <alignment horizontal="left" vertical="top" wrapText="1"/>
    </xf>
    <xf numFmtId="0" fontId="33" fillId="0" borderId="0" xfId="0" applyFont="1" applyFill="1" applyBorder="1"/>
    <xf numFmtId="0" fontId="33" fillId="0" borderId="0" xfId="0" applyFont="1" applyFill="1" applyBorder="1" applyAlignment="1">
      <alignment horizontal="center" vertical="center"/>
    </xf>
    <xf numFmtId="0" fontId="33" fillId="0" borderId="0"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33" fillId="0" borderId="0" xfId="0" applyFont="1" applyFill="1" applyBorder="1" applyAlignment="1">
      <alignment vertical="center" wrapText="1"/>
    </xf>
    <xf numFmtId="188" fontId="33" fillId="5" borderId="10" xfId="0" applyNumberFormat="1" applyFont="1" applyFill="1" applyBorder="1" applyAlignment="1">
      <alignment vertical="center" wrapText="1"/>
    </xf>
    <xf numFmtId="186" fontId="27" fillId="0" borderId="0" xfId="0" applyNumberFormat="1" applyFont="1" applyFill="1" applyBorder="1" applyAlignment="1">
      <alignment horizontal="center" vertical="center"/>
    </xf>
    <xf numFmtId="187" fontId="27" fillId="0" borderId="0" xfId="0" applyNumberFormat="1" applyFont="1" applyFill="1" applyBorder="1" applyAlignment="1">
      <alignment horizontal="center" vertical="center"/>
    </xf>
    <xf numFmtId="188" fontId="33" fillId="0" borderId="10" xfId="0" applyNumberFormat="1" applyFont="1" applyFill="1" applyBorder="1" applyAlignment="1">
      <alignment vertical="center" wrapText="1"/>
    </xf>
    <xf numFmtId="0" fontId="33" fillId="0" borderId="12" xfId="0" applyFont="1" applyFill="1" applyBorder="1" applyAlignment="1">
      <alignment vertical="top" wrapText="1"/>
    </xf>
    <xf numFmtId="0" fontId="45" fillId="0" borderId="12" xfId="0" applyFont="1" applyFill="1" applyBorder="1" applyAlignment="1">
      <alignment horizontal="left"/>
    </xf>
    <xf numFmtId="0" fontId="33" fillId="0" borderId="12" xfId="0" applyFont="1" applyFill="1" applyBorder="1"/>
    <xf numFmtId="0" fontId="63" fillId="0" borderId="0" xfId="0" applyFont="1" applyFill="1" applyBorder="1"/>
    <xf numFmtId="0" fontId="33" fillId="5" borderId="20" xfId="0" applyFont="1" applyFill="1" applyBorder="1" applyAlignment="1">
      <alignment vertical="top" wrapText="1"/>
    </xf>
    <xf numFmtId="0" fontId="33" fillId="5" borderId="22" xfId="0" applyFont="1" applyFill="1" applyBorder="1"/>
    <xf numFmtId="0" fontId="33" fillId="5" borderId="19" xfId="0" applyFont="1" applyFill="1" applyBorder="1" applyAlignment="1">
      <alignment vertical="top" wrapText="1"/>
    </xf>
    <xf numFmtId="0" fontId="33" fillId="5" borderId="13" xfId="0" applyFont="1" applyFill="1" applyBorder="1" applyAlignment="1">
      <alignment vertical="top" wrapText="1"/>
    </xf>
    <xf numFmtId="0" fontId="33" fillId="5" borderId="0" xfId="0" applyFont="1" applyFill="1" applyBorder="1"/>
    <xf numFmtId="0" fontId="33" fillId="5" borderId="18" xfId="0" applyFont="1" applyFill="1" applyBorder="1"/>
    <xf numFmtId="0" fontId="65" fillId="0" borderId="0" xfId="0" applyFont="1"/>
    <xf numFmtId="0" fontId="33" fillId="5" borderId="16" xfId="0" applyFont="1" applyFill="1" applyBorder="1" applyAlignment="1">
      <alignment vertical="top" wrapText="1"/>
    </xf>
    <xf numFmtId="0" fontId="27" fillId="5" borderId="12" xfId="0" applyFont="1" applyFill="1" applyBorder="1"/>
    <xf numFmtId="0" fontId="33" fillId="5" borderId="15" xfId="0" applyFont="1" applyFill="1" applyBorder="1"/>
    <xf numFmtId="0" fontId="59" fillId="0" borderId="10" xfId="1" applyFont="1" applyFill="1" applyBorder="1" applyAlignment="1">
      <alignment horizontal="left" vertical="center"/>
    </xf>
    <xf numFmtId="184" fontId="59" fillId="5" borderId="10" xfId="1" applyNumberFormat="1" applyFont="1" applyFill="1" applyBorder="1" applyAlignment="1">
      <alignment horizontal="right" vertical="center"/>
    </xf>
    <xf numFmtId="0" fontId="59" fillId="5" borderId="10" xfId="1" applyFont="1" applyFill="1" applyBorder="1" applyAlignment="1">
      <alignment vertical="center"/>
    </xf>
    <xf numFmtId="0" fontId="59" fillId="0" borderId="10" xfId="1" applyFont="1" applyFill="1" applyBorder="1" applyAlignment="1">
      <alignment horizontal="left" vertical="center" shrinkToFit="1"/>
    </xf>
    <xf numFmtId="184" fontId="59" fillId="5" borderId="10" xfId="1" applyNumberFormat="1" applyFont="1" applyFill="1" applyBorder="1" applyAlignment="1">
      <alignment horizontal="right" vertical="center" shrinkToFit="1"/>
    </xf>
    <xf numFmtId="0" fontId="59" fillId="0" borderId="20" xfId="1" applyFont="1" applyFill="1" applyBorder="1" applyAlignment="1">
      <alignment horizontal="center" vertical="center"/>
    </xf>
    <xf numFmtId="184" fontId="59" fillId="0" borderId="13" xfId="1" applyNumberFormat="1" applyFont="1" applyBorder="1" applyAlignment="1">
      <alignment horizontal="right" vertical="center"/>
    </xf>
    <xf numFmtId="0" fontId="59" fillId="0" borderId="20" xfId="1" applyFont="1" applyFill="1" applyBorder="1" applyAlignment="1">
      <alignment horizontal="left" vertical="center"/>
    </xf>
    <xf numFmtId="184" fontId="59" fillId="5" borderId="20" xfId="1" applyNumberFormat="1" applyFont="1" applyFill="1" applyBorder="1" applyAlignment="1">
      <alignment horizontal="right" vertical="center"/>
    </xf>
    <xf numFmtId="184" fontId="59" fillId="5" borderId="21" xfId="1" applyNumberFormat="1" applyFont="1" applyFill="1" applyBorder="1" applyAlignment="1">
      <alignment horizontal="right" vertical="center"/>
    </xf>
    <xf numFmtId="0" fontId="59" fillId="5" borderId="21" xfId="1" applyFont="1" applyFill="1" applyBorder="1">
      <alignment vertical="center"/>
    </xf>
    <xf numFmtId="0" fontId="59" fillId="0" borderId="16" xfId="1" applyFont="1" applyFill="1" applyBorder="1" applyAlignment="1">
      <alignment horizontal="center" vertical="center"/>
    </xf>
    <xf numFmtId="184" fontId="59" fillId="5" borderId="16" xfId="1" applyNumberFormat="1" applyFont="1" applyFill="1" applyBorder="1" applyAlignment="1">
      <alignment horizontal="right" vertical="center"/>
    </xf>
    <xf numFmtId="184" fontId="59" fillId="5" borderId="17" xfId="1" applyNumberFormat="1" applyFont="1" applyFill="1" applyBorder="1" applyAlignment="1">
      <alignment horizontal="right" vertical="center"/>
    </xf>
    <xf numFmtId="0" fontId="59" fillId="5" borderId="17" xfId="1" applyFont="1" applyFill="1" applyBorder="1">
      <alignment vertical="center"/>
    </xf>
    <xf numFmtId="185" fontId="59" fillId="5" borderId="17" xfId="1" applyNumberFormat="1" applyFont="1" applyFill="1" applyBorder="1" applyAlignment="1">
      <alignment horizontal="right" vertical="center"/>
    </xf>
    <xf numFmtId="3" fontId="59" fillId="5" borderId="17" xfId="1" applyNumberFormat="1" applyFont="1" applyFill="1" applyBorder="1" applyAlignment="1">
      <alignment horizontal="right" vertical="center"/>
    </xf>
    <xf numFmtId="0" fontId="36" fillId="5" borderId="10" xfId="1" applyFont="1" applyFill="1" applyBorder="1" applyAlignment="1">
      <alignment vertical="center"/>
    </xf>
    <xf numFmtId="184" fontId="59" fillId="0" borderId="13" xfId="1" applyNumberFormat="1" applyFont="1" applyFill="1" applyBorder="1" applyAlignment="1">
      <alignment horizontal="center" vertical="center"/>
    </xf>
    <xf numFmtId="184" fontId="59" fillId="0" borderId="7" xfId="1" applyNumberFormat="1" applyFont="1" applyFill="1" applyBorder="1" applyAlignment="1">
      <alignment horizontal="center" vertical="center"/>
    </xf>
    <xf numFmtId="0" fontId="59" fillId="5" borderId="21" xfId="1" applyFont="1" applyFill="1" applyBorder="1" applyAlignment="1">
      <alignment vertical="center"/>
    </xf>
    <xf numFmtId="0" fontId="59" fillId="0" borderId="20" xfId="1" applyFont="1" applyFill="1" applyBorder="1" applyAlignment="1">
      <alignment horizontal="left" vertical="center" wrapText="1"/>
    </xf>
    <xf numFmtId="0" fontId="56" fillId="2" borderId="8"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23" xfId="0" applyFont="1" applyFill="1" applyBorder="1" applyAlignment="1">
      <alignment horizontal="center" vertical="center"/>
    </xf>
    <xf numFmtId="0" fontId="9" fillId="0" borderId="0" xfId="0" applyFont="1" applyAlignment="1">
      <alignment horizontal="left" vertical="center" wrapText="1" indent="1"/>
    </xf>
    <xf numFmtId="0" fontId="6" fillId="2" borderId="0" xfId="0" applyFont="1" applyFill="1" applyAlignment="1">
      <alignment horizontal="right" vertical="center"/>
    </xf>
    <xf numFmtId="58" fontId="27" fillId="2" borderId="0" xfId="0" applyNumberFormat="1" applyFont="1" applyFill="1" applyAlignment="1">
      <alignment horizontal="right" vertical="center"/>
    </xf>
    <xf numFmtId="0" fontId="27" fillId="2" borderId="0" xfId="0" applyFont="1" applyFill="1" applyAlignment="1">
      <alignment horizontal="right" vertical="center"/>
    </xf>
    <xf numFmtId="177" fontId="6" fillId="0" borderId="0" xfId="0" applyNumberFormat="1" applyFont="1" applyFill="1" applyAlignment="1">
      <alignment horizontal="left" vertical="center"/>
    </xf>
    <xf numFmtId="0" fontId="27" fillId="2" borderId="0" xfId="0" applyFont="1" applyFill="1" applyAlignment="1">
      <alignment horizontal="left" vertical="center" indent="1"/>
    </xf>
    <xf numFmtId="0" fontId="5" fillId="2" borderId="0" xfId="0" applyFont="1" applyFill="1" applyBorder="1" applyAlignment="1">
      <alignment horizontal="left" vertical="center" shrinkToFit="1"/>
    </xf>
    <xf numFmtId="0" fontId="5" fillId="2" borderId="12" xfId="0" applyFont="1" applyFill="1" applyBorder="1" applyAlignment="1">
      <alignment horizontal="left" vertical="center"/>
    </xf>
    <xf numFmtId="0" fontId="5" fillId="0" borderId="21" xfId="0" applyFont="1" applyBorder="1" applyAlignment="1">
      <alignment horizontal="center" vertical="center"/>
    </xf>
    <xf numFmtId="0" fontId="5" fillId="0" borderId="17" xfId="0" applyFont="1" applyBorder="1" applyAlignment="1">
      <alignment horizontal="center" vertical="center"/>
    </xf>
    <xf numFmtId="0" fontId="33" fillId="0" borderId="67" xfId="0" applyFont="1" applyFill="1" applyBorder="1" applyAlignment="1">
      <alignment horizontal="center" vertical="center"/>
    </xf>
    <xf numFmtId="0" fontId="33" fillId="0" borderId="68" xfId="0" applyFont="1" applyFill="1" applyBorder="1" applyAlignment="1">
      <alignment horizontal="center" vertical="center"/>
    </xf>
    <xf numFmtId="0" fontId="33" fillId="0" borderId="8"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8" xfId="0" applyFont="1" applyFill="1" applyBorder="1" applyAlignment="1">
      <alignment horizontal="center" vertical="center"/>
    </xf>
    <xf numFmtId="0" fontId="33" fillId="0" borderId="23" xfId="0" applyFont="1" applyFill="1" applyBorder="1" applyAlignment="1">
      <alignment horizontal="center" vertical="center"/>
    </xf>
    <xf numFmtId="0" fontId="33" fillId="0" borderId="10" xfId="0" applyFont="1" applyFill="1" applyBorder="1" applyAlignment="1">
      <alignment horizontal="center" vertical="center" wrapText="1"/>
    </xf>
    <xf numFmtId="0" fontId="33" fillId="0" borderId="8" xfId="0" applyFont="1" applyFill="1" applyBorder="1" applyAlignment="1">
      <alignment horizontal="left" vertical="center" wrapText="1" shrinkToFit="1"/>
    </xf>
    <xf numFmtId="0" fontId="33" fillId="0" borderId="23" xfId="0" applyFont="1" applyFill="1" applyBorder="1" applyAlignment="1">
      <alignment horizontal="left" vertical="center" wrapText="1" shrinkToFit="1"/>
    </xf>
    <xf numFmtId="0" fontId="33" fillId="0" borderId="10" xfId="0" applyFont="1" applyFill="1" applyBorder="1" applyAlignment="1">
      <alignment horizontal="center" vertical="center"/>
    </xf>
    <xf numFmtId="0" fontId="33" fillId="0" borderId="8"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33" fillId="5" borderId="8" xfId="0" applyFont="1" applyFill="1" applyBorder="1" applyAlignment="1">
      <alignment horizontal="left" vertical="center" wrapText="1"/>
    </xf>
    <xf numFmtId="0" fontId="33" fillId="5" borderId="23" xfId="0" applyFont="1" applyFill="1" applyBorder="1" applyAlignment="1">
      <alignment horizontal="left" vertical="center" wrapText="1"/>
    </xf>
    <xf numFmtId="0" fontId="45" fillId="0" borderId="22" xfId="0" applyFont="1" applyFill="1" applyBorder="1" applyAlignment="1">
      <alignment horizontal="left" vertical="top" wrapText="1"/>
    </xf>
    <xf numFmtId="0" fontId="45" fillId="0" borderId="0" xfId="0" applyFont="1" applyFill="1" applyBorder="1" applyAlignment="1">
      <alignment horizontal="left" vertical="top" wrapText="1"/>
    </xf>
    <xf numFmtId="0" fontId="33" fillId="0" borderId="20" xfId="0" applyFont="1" applyBorder="1" applyAlignment="1">
      <alignment horizontal="center" vertical="center"/>
    </xf>
    <xf numFmtId="0" fontId="33" fillId="0" borderId="22" xfId="0" applyFont="1" applyBorder="1" applyAlignment="1">
      <alignment horizontal="center" vertical="center"/>
    </xf>
    <xf numFmtId="0" fontId="33" fillId="0" borderId="19" xfId="0" applyFont="1" applyBorder="1" applyAlignment="1">
      <alignment horizontal="center" vertical="center"/>
    </xf>
    <xf numFmtId="0" fontId="45" fillId="5" borderId="0" xfId="0" applyFont="1" applyFill="1" applyBorder="1" applyAlignment="1">
      <alignment horizontal="left"/>
    </xf>
    <xf numFmtId="187" fontId="33" fillId="0" borderId="8" xfId="0" applyNumberFormat="1" applyFont="1" applyFill="1" applyBorder="1" applyAlignment="1">
      <alignment horizontal="center" vertical="center"/>
    </xf>
    <xf numFmtId="187" fontId="33" fillId="0" borderId="24" xfId="0" applyNumberFormat="1" applyFont="1" applyFill="1" applyBorder="1" applyAlignment="1">
      <alignment horizontal="center" vertical="center"/>
    </xf>
    <xf numFmtId="187" fontId="33" fillId="0" borderId="23" xfId="0" applyNumberFormat="1" applyFont="1" applyFill="1" applyBorder="1" applyAlignment="1">
      <alignment horizontal="center" vertical="center"/>
    </xf>
    <xf numFmtId="0" fontId="33" fillId="0" borderId="18" xfId="0" applyFont="1" applyFill="1" applyBorder="1" applyAlignment="1">
      <alignment horizontal="center" vertical="center" wrapText="1"/>
    </xf>
    <xf numFmtId="0" fontId="33" fillId="0" borderId="13" xfId="0" applyFont="1" applyFill="1" applyBorder="1" applyAlignment="1">
      <alignment horizontal="center" vertical="center" wrapText="1"/>
    </xf>
    <xf numFmtId="187" fontId="27" fillId="0" borderId="8" xfId="0" applyNumberFormat="1" applyFont="1" applyFill="1" applyBorder="1" applyAlignment="1">
      <alignment horizontal="center" vertical="center"/>
    </xf>
    <xf numFmtId="187" fontId="27" fillId="0" borderId="23" xfId="0" applyNumberFormat="1" applyFont="1" applyFill="1" applyBorder="1" applyAlignment="1">
      <alignment horizontal="center" vertical="center"/>
    </xf>
    <xf numFmtId="0" fontId="33" fillId="0" borderId="18" xfId="0" applyFont="1" applyFill="1" applyBorder="1" applyAlignment="1">
      <alignment horizontal="center" vertical="center"/>
    </xf>
    <xf numFmtId="0" fontId="33" fillId="0" borderId="13" xfId="0" applyFont="1" applyFill="1" applyBorder="1" applyAlignment="1">
      <alignment horizontal="center" vertical="center"/>
    </xf>
    <xf numFmtId="184" fontId="59" fillId="0" borderId="69" xfId="1" applyNumberFormat="1" applyFont="1" applyFill="1" applyBorder="1" applyAlignment="1">
      <alignment horizontal="center" vertical="center"/>
    </xf>
    <xf numFmtId="184" fontId="59" fillId="0" borderId="70" xfId="1" applyNumberFormat="1" applyFont="1" applyFill="1" applyBorder="1" applyAlignment="1">
      <alignment horizontal="center" vertical="center"/>
    </xf>
    <xf numFmtId="184" fontId="59" fillId="0" borderId="56" xfId="1" applyNumberFormat="1" applyFont="1" applyFill="1" applyBorder="1" applyAlignment="1">
      <alignment horizontal="center" vertical="center"/>
    </xf>
    <xf numFmtId="0" fontId="5" fillId="0" borderId="20" xfId="1" applyFill="1" applyBorder="1" applyAlignment="1">
      <alignment horizontal="center" vertical="center"/>
    </xf>
    <xf numFmtId="0" fontId="5" fillId="0" borderId="22" xfId="1" applyFill="1" applyBorder="1" applyAlignment="1">
      <alignment horizontal="center" vertical="center"/>
    </xf>
    <xf numFmtId="0" fontId="5" fillId="0" borderId="19" xfId="1" applyFill="1" applyBorder="1" applyAlignment="1">
      <alignment horizontal="center" vertical="center"/>
    </xf>
    <xf numFmtId="0" fontId="5" fillId="0" borderId="16" xfId="1" applyFill="1" applyBorder="1" applyAlignment="1">
      <alignment horizontal="center" vertical="center"/>
    </xf>
    <xf numFmtId="0" fontId="5" fillId="0" borderId="12" xfId="1" applyFill="1" applyBorder="1" applyAlignment="1">
      <alignment horizontal="center" vertical="center"/>
    </xf>
    <xf numFmtId="0" fontId="5" fillId="0" borderId="15" xfId="1" applyFill="1" applyBorder="1" applyAlignment="1">
      <alignment horizontal="center" vertical="center"/>
    </xf>
    <xf numFmtId="0" fontId="5" fillId="0" borderId="20" xfId="1" applyFill="1" applyBorder="1" applyAlignment="1">
      <alignment vertical="center" wrapText="1"/>
    </xf>
    <xf numFmtId="0" fontId="5" fillId="0" borderId="19" xfId="1" applyFill="1" applyBorder="1" applyAlignment="1">
      <alignment vertical="center" wrapText="1"/>
    </xf>
    <xf numFmtId="0" fontId="5" fillId="0" borderId="16" xfId="1" applyFill="1" applyBorder="1" applyAlignment="1">
      <alignment vertical="center" wrapText="1"/>
    </xf>
    <xf numFmtId="0" fontId="5" fillId="0" borderId="15" xfId="1" applyFill="1" applyBorder="1" applyAlignment="1">
      <alignment vertical="center" wrapText="1"/>
    </xf>
    <xf numFmtId="0" fontId="5" fillId="2" borderId="21" xfId="1" applyFill="1" applyBorder="1" applyAlignment="1">
      <alignment horizontal="center" vertical="center"/>
    </xf>
    <xf numFmtId="0" fontId="5" fillId="2" borderId="17" xfId="1" applyFill="1" applyBorder="1" applyAlignment="1">
      <alignment horizontal="center" vertical="center"/>
    </xf>
    <xf numFmtId="0" fontId="5" fillId="2" borderId="21" xfId="1" applyFill="1" applyBorder="1" applyAlignment="1">
      <alignment vertical="center" wrapText="1"/>
    </xf>
    <xf numFmtId="0" fontId="5" fillId="2" borderId="17" xfId="1" applyFill="1" applyBorder="1" applyAlignment="1">
      <alignment vertical="center" wrapText="1"/>
    </xf>
    <xf numFmtId="0" fontId="5" fillId="2" borderId="7" xfId="1" applyFill="1" applyBorder="1" applyAlignment="1">
      <alignment vertical="center"/>
    </xf>
    <xf numFmtId="0" fontId="5" fillId="2" borderId="17" xfId="1" applyFill="1" applyBorder="1" applyAlignment="1">
      <alignment vertical="center"/>
    </xf>
    <xf numFmtId="0" fontId="5" fillId="2" borderId="21" xfId="1" applyFill="1" applyBorder="1" applyAlignment="1">
      <alignment vertical="center"/>
    </xf>
    <xf numFmtId="0" fontId="5" fillId="2" borderId="21" xfId="1" applyFill="1" applyBorder="1" applyAlignment="1">
      <alignment horizontal="center" vertical="center" wrapText="1"/>
    </xf>
    <xf numFmtId="0" fontId="5" fillId="2" borderId="7" xfId="1" applyFill="1" applyBorder="1" applyAlignment="1">
      <alignment vertical="center" wrapText="1"/>
    </xf>
    <xf numFmtId="0" fontId="5" fillId="0" borderId="12" xfId="1" applyFill="1" applyBorder="1" applyAlignment="1">
      <alignment horizontal="right" vertical="center" shrinkToFit="1"/>
    </xf>
    <xf numFmtId="0" fontId="5" fillId="0" borderId="10" xfId="1" applyFill="1" applyBorder="1" applyAlignment="1">
      <alignment horizontal="center" vertical="center" wrapText="1"/>
    </xf>
    <xf numFmtId="0" fontId="5" fillId="0" borderId="10" xfId="1" applyFill="1" applyBorder="1" applyAlignment="1">
      <alignment horizontal="center" vertical="center"/>
    </xf>
    <xf numFmtId="0" fontId="15" fillId="0" borderId="10" xfId="1" applyFont="1" applyFill="1" applyBorder="1" applyAlignment="1">
      <alignment horizontal="center" vertical="center"/>
    </xf>
    <xf numFmtId="0" fontId="5" fillId="2" borderId="7" xfId="1" applyFill="1" applyBorder="1" applyAlignment="1">
      <alignment horizontal="center" vertical="center" wrapText="1"/>
    </xf>
    <xf numFmtId="0" fontId="5" fillId="0" borderId="13" xfId="1" applyFill="1" applyBorder="1" applyAlignment="1">
      <alignment vertical="center" wrapText="1"/>
    </xf>
    <xf numFmtId="0" fontId="5" fillId="0" borderId="18" xfId="1" applyFill="1" applyBorder="1" applyAlignment="1">
      <alignment vertical="center" wrapText="1"/>
    </xf>
    <xf numFmtId="0" fontId="27" fillId="0" borderId="44" xfId="0" applyFont="1" applyBorder="1" applyAlignment="1">
      <alignment horizontal="distributed" vertical="center" indent="12"/>
    </xf>
    <xf numFmtId="0" fontId="27" fillId="0" borderId="29" xfId="0" applyFont="1" applyBorder="1" applyAlignment="1">
      <alignment horizontal="distributed" vertical="center" indent="12"/>
    </xf>
    <xf numFmtId="0" fontId="27" fillId="0" borderId="28" xfId="0" applyFont="1" applyBorder="1" applyAlignment="1">
      <alignment horizontal="distributed" vertical="center" indent="12"/>
    </xf>
    <xf numFmtId="0" fontId="27" fillId="2" borderId="1" xfId="0" applyFont="1" applyFill="1" applyBorder="1" applyAlignment="1">
      <alignment vertical="top" wrapText="1"/>
    </xf>
    <xf numFmtId="0" fontId="27" fillId="2" borderId="2" xfId="0" applyFont="1" applyFill="1" applyBorder="1" applyAlignment="1">
      <alignment vertical="top" wrapText="1"/>
    </xf>
    <xf numFmtId="0" fontId="27" fillId="2" borderId="25" xfId="0" applyFont="1" applyFill="1" applyBorder="1" applyAlignment="1">
      <alignment vertical="top" wrapText="1"/>
    </xf>
    <xf numFmtId="0" fontId="27" fillId="2" borderId="3" xfId="0" applyFont="1" applyFill="1" applyBorder="1" applyAlignment="1">
      <alignment vertical="top" wrapText="1"/>
    </xf>
    <xf numFmtId="0" fontId="27" fillId="2" borderId="0" xfId="0" applyFont="1" applyFill="1" applyBorder="1" applyAlignment="1">
      <alignment vertical="top" wrapText="1"/>
    </xf>
    <xf numFmtId="0" fontId="27" fillId="2" borderId="27" xfId="0" applyFont="1" applyFill="1" applyBorder="1" applyAlignment="1">
      <alignment vertical="top" wrapText="1"/>
    </xf>
    <xf numFmtId="0" fontId="27" fillId="2" borderId="4" xfId="0" applyFont="1" applyFill="1" applyBorder="1" applyAlignment="1">
      <alignment vertical="top" wrapText="1"/>
    </xf>
    <xf numFmtId="0" fontId="27" fillId="2" borderId="5" xfId="0" applyFont="1" applyFill="1" applyBorder="1" applyAlignment="1">
      <alignment vertical="top" wrapText="1"/>
    </xf>
    <xf numFmtId="0" fontId="27" fillId="2" borderId="6" xfId="0" applyFont="1" applyFill="1" applyBorder="1" applyAlignment="1">
      <alignment vertical="top" wrapText="1"/>
    </xf>
    <xf numFmtId="0" fontId="27" fillId="0" borderId="0" xfId="1" applyFont="1" applyAlignment="1">
      <alignment vertical="center" wrapText="1"/>
    </xf>
    <xf numFmtId="0" fontId="27" fillId="0" borderId="21" xfId="1" applyFont="1" applyBorder="1" applyAlignment="1">
      <alignment horizontal="center" vertical="center"/>
    </xf>
    <xf numFmtId="0" fontId="27" fillId="0" borderId="17" xfId="1" applyFont="1" applyBorder="1" applyAlignment="1">
      <alignment horizontal="center" vertical="center"/>
    </xf>
    <xf numFmtId="176" fontId="27" fillId="0" borderId="8" xfId="1" applyNumberFormat="1" applyFont="1" applyBorder="1" applyAlignment="1">
      <alignment horizontal="center" vertical="center"/>
    </xf>
    <xf numFmtId="176" fontId="27" fillId="0" borderId="24" xfId="1" applyNumberFormat="1" applyFont="1" applyBorder="1" applyAlignment="1">
      <alignment horizontal="center" vertical="center"/>
    </xf>
    <xf numFmtId="176" fontId="27" fillId="0" borderId="23" xfId="1" applyNumberFormat="1" applyFont="1" applyBorder="1" applyAlignment="1">
      <alignment horizontal="center" vertical="center"/>
    </xf>
    <xf numFmtId="0" fontId="27" fillId="0" borderId="21" xfId="1" applyFont="1" applyBorder="1" applyAlignment="1">
      <alignment horizontal="center" vertical="center" wrapText="1"/>
    </xf>
    <xf numFmtId="176" fontId="27" fillId="0" borderId="20" xfId="1" applyNumberFormat="1" applyFont="1" applyBorder="1" applyAlignment="1">
      <alignment vertical="center" wrapText="1"/>
    </xf>
    <xf numFmtId="176" fontId="27" fillId="0" borderId="22" xfId="1" applyNumberFormat="1" applyFont="1" applyBorder="1" applyAlignment="1">
      <alignment vertical="center" wrapText="1"/>
    </xf>
    <xf numFmtId="176" fontId="27" fillId="0" borderId="19" xfId="1" applyNumberFormat="1" applyFont="1" applyBorder="1" applyAlignment="1">
      <alignment vertical="center" wrapText="1"/>
    </xf>
    <xf numFmtId="176" fontId="27" fillId="2" borderId="16" xfId="1" applyNumberFormat="1" applyFont="1" applyFill="1" applyBorder="1" applyAlignment="1">
      <alignment vertical="center" wrapText="1"/>
    </xf>
    <xf numFmtId="176" fontId="27" fillId="2" borderId="12" xfId="1" applyNumberFormat="1" applyFont="1" applyFill="1" applyBorder="1" applyAlignment="1">
      <alignment vertical="center" wrapText="1"/>
    </xf>
    <xf numFmtId="176" fontId="27" fillId="2" borderId="15" xfId="1" applyNumberFormat="1" applyFont="1" applyFill="1" applyBorder="1" applyAlignment="1">
      <alignment vertical="center" wrapText="1"/>
    </xf>
    <xf numFmtId="176" fontId="27" fillId="0" borderId="8" xfId="1" applyNumberFormat="1" applyFont="1" applyBorder="1" applyAlignment="1">
      <alignment vertical="center" wrapText="1"/>
    </xf>
    <xf numFmtId="176" fontId="27" fillId="0" borderId="24" xfId="1" applyNumberFormat="1" applyFont="1" applyBorder="1" applyAlignment="1">
      <alignment vertical="center" wrapText="1"/>
    </xf>
    <xf numFmtId="176" fontId="27" fillId="0" borderId="23" xfId="1" applyNumberFormat="1" applyFont="1" applyBorder="1" applyAlignment="1">
      <alignment vertical="center" wrapText="1"/>
    </xf>
    <xf numFmtId="0" fontId="9" fillId="2" borderId="21" xfId="0" applyFont="1" applyFill="1" applyBorder="1" applyAlignment="1">
      <alignment vertical="top" wrapText="1"/>
    </xf>
    <xf numFmtId="0" fontId="9" fillId="2" borderId="7" xfId="0" applyFont="1" applyFill="1" applyBorder="1" applyAlignment="1">
      <alignment vertical="top" wrapText="1"/>
    </xf>
    <xf numFmtId="0" fontId="9" fillId="2" borderId="17" xfId="0" applyFont="1" applyFill="1" applyBorder="1" applyAlignment="1">
      <alignment vertical="top" wrapText="1"/>
    </xf>
    <xf numFmtId="0" fontId="15" fillId="0" borderId="10" xfId="1" applyFont="1" applyBorder="1" applyAlignment="1">
      <alignment horizontal="center" vertical="center"/>
    </xf>
    <xf numFmtId="0" fontId="15" fillId="0" borderId="12" xfId="1" applyFont="1" applyBorder="1" applyAlignment="1">
      <alignment vertical="center"/>
    </xf>
    <xf numFmtId="0" fontId="15" fillId="0" borderId="8" xfId="1" applyFont="1" applyBorder="1" applyAlignment="1">
      <alignment horizontal="center" vertical="center"/>
    </xf>
    <xf numFmtId="0" fontId="15" fillId="0" borderId="24" xfId="1" applyFont="1" applyBorder="1" applyAlignment="1">
      <alignment horizontal="center" vertical="center"/>
    </xf>
    <xf numFmtId="0" fontId="15" fillId="0" borderId="22" xfId="1" applyFont="1" applyBorder="1" applyAlignment="1">
      <alignment horizontal="center" vertical="center"/>
    </xf>
    <xf numFmtId="0" fontId="15" fillId="0" borderId="19" xfId="1" applyFont="1" applyBorder="1" applyAlignment="1">
      <alignment horizontal="center" vertical="center"/>
    </xf>
    <xf numFmtId="0" fontId="15" fillId="0" borderId="10" xfId="1" applyFont="1" applyBorder="1" applyAlignment="1">
      <alignment horizontal="center" vertical="center" textRotation="255"/>
    </xf>
    <xf numFmtId="0" fontId="34" fillId="2" borderId="20" xfId="9" applyFont="1" applyFill="1" applyBorder="1" applyAlignment="1">
      <alignment horizontal="center" vertical="center"/>
    </xf>
    <xf numFmtId="0" fontId="34" fillId="2" borderId="22" xfId="9" applyFont="1" applyFill="1" applyBorder="1" applyAlignment="1">
      <alignment horizontal="center" vertical="center"/>
    </xf>
    <xf numFmtId="0" fontId="34" fillId="2" borderId="19" xfId="9" applyFont="1" applyFill="1" applyBorder="1" applyAlignment="1">
      <alignment horizontal="center" vertical="center"/>
    </xf>
    <xf numFmtId="0" fontId="34" fillId="2" borderId="13" xfId="9" applyFont="1" applyFill="1" applyBorder="1" applyAlignment="1">
      <alignment horizontal="center" vertical="center"/>
    </xf>
    <xf numFmtId="0" fontId="34" fillId="2" borderId="0" xfId="9" applyFont="1" applyFill="1" applyBorder="1" applyAlignment="1">
      <alignment horizontal="center" vertical="center"/>
    </xf>
    <xf numFmtId="0" fontId="34" fillId="2" borderId="18" xfId="9" applyFont="1" applyFill="1" applyBorder="1" applyAlignment="1">
      <alignment horizontal="center" vertical="center"/>
    </xf>
    <xf numFmtId="0" fontId="34" fillId="2" borderId="16" xfId="9" applyFont="1" applyFill="1" applyBorder="1" applyAlignment="1">
      <alignment horizontal="center" vertical="center"/>
    </xf>
    <xf numFmtId="0" fontId="34" fillId="2" borderId="12" xfId="9" applyFont="1" applyFill="1" applyBorder="1" applyAlignment="1">
      <alignment horizontal="center" vertical="center"/>
    </xf>
    <xf numFmtId="0" fontId="34" fillId="2" borderId="15" xfId="9" applyFont="1" applyFill="1" applyBorder="1" applyAlignment="1">
      <alignment horizontal="center" vertical="center"/>
    </xf>
    <xf numFmtId="0" fontId="34" fillId="0" borderId="10" xfId="9" applyFont="1" applyBorder="1" applyAlignment="1">
      <alignment horizontal="center" vertical="center"/>
    </xf>
    <xf numFmtId="58" fontId="34" fillId="2" borderId="8" xfId="9" applyNumberFormat="1" applyFont="1" applyFill="1" applyBorder="1" applyAlignment="1">
      <alignment horizontal="left" vertical="center"/>
    </xf>
    <xf numFmtId="0" fontId="34" fillId="2" borderId="24" xfId="9" applyFont="1" applyFill="1" applyBorder="1" applyAlignment="1">
      <alignment horizontal="left" vertical="center"/>
    </xf>
    <xf numFmtId="0" fontId="34" fillId="2" borderId="23" xfId="9" applyFont="1" applyFill="1" applyBorder="1" applyAlignment="1">
      <alignment horizontal="left" vertical="center"/>
    </xf>
    <xf numFmtId="179" fontId="34" fillId="0" borderId="10" xfId="9" applyNumberFormat="1" applyFont="1" applyFill="1" applyBorder="1" applyAlignment="1">
      <alignment horizontal="center" vertical="center"/>
    </xf>
    <xf numFmtId="0" fontId="34" fillId="0" borderId="14" xfId="9" applyFont="1" applyBorder="1" applyAlignment="1">
      <alignment vertical="center"/>
    </xf>
    <xf numFmtId="0" fontId="34" fillId="2" borderId="10" xfId="9" applyFont="1" applyFill="1" applyBorder="1" applyAlignment="1">
      <alignment vertical="center"/>
    </xf>
    <xf numFmtId="0" fontId="34" fillId="0" borderId="0" xfId="9" applyFont="1" applyBorder="1" applyAlignment="1">
      <alignment vertical="center"/>
    </xf>
    <xf numFmtId="0" fontId="18" fillId="0" borderId="21" xfId="7" applyFont="1" applyBorder="1" applyAlignment="1">
      <alignment horizontal="left" vertical="center" wrapText="1"/>
    </xf>
    <xf numFmtId="0" fontId="18" fillId="0" borderId="7" xfId="7" applyFont="1" applyBorder="1" applyAlignment="1">
      <alignment horizontal="left" vertical="center" wrapText="1"/>
    </xf>
    <xf numFmtId="0" fontId="18" fillId="0" borderId="20" xfId="7" applyFont="1" applyBorder="1" applyAlignment="1">
      <alignment horizontal="left" vertical="center" wrapText="1"/>
    </xf>
    <xf numFmtId="0" fontId="18" fillId="0" borderId="13" xfId="7" applyFont="1" applyBorder="1" applyAlignment="1">
      <alignment horizontal="left" vertical="center" wrapText="1"/>
    </xf>
    <xf numFmtId="0" fontId="21" fillId="2" borderId="13" xfId="3" applyFont="1" applyFill="1" applyBorder="1" applyAlignment="1">
      <alignment vertical="center" wrapText="1"/>
    </xf>
    <xf numFmtId="0" fontId="21" fillId="2" borderId="0" xfId="3" applyFont="1" applyFill="1" applyBorder="1" applyAlignment="1">
      <alignment vertical="center" wrapText="1"/>
    </xf>
    <xf numFmtId="0" fontId="21" fillId="2" borderId="18" xfId="3" applyFont="1" applyFill="1" applyBorder="1" applyAlignment="1">
      <alignment vertical="center" wrapText="1"/>
    </xf>
    <xf numFmtId="0" fontId="21" fillId="0" borderId="16" xfId="3" applyFont="1" applyBorder="1" applyAlignment="1">
      <alignment horizontal="center" vertical="center"/>
    </xf>
    <xf numFmtId="0" fontId="21" fillId="0" borderId="15" xfId="3" applyFont="1" applyBorder="1" applyAlignment="1">
      <alignment horizontal="center" vertical="center"/>
    </xf>
    <xf numFmtId="0" fontId="21" fillId="0" borderId="16" xfId="3" applyFont="1" applyBorder="1" applyAlignment="1">
      <alignment vertical="center" wrapText="1"/>
    </xf>
    <xf numFmtId="0" fontId="21" fillId="0" borderId="12" xfId="3" applyFont="1" applyBorder="1" applyAlignment="1">
      <alignment vertical="center" wrapText="1"/>
    </xf>
    <xf numFmtId="0" fontId="21" fillId="0" borderId="15" xfId="3" applyFont="1" applyBorder="1" applyAlignment="1">
      <alignment vertical="center" wrapText="1"/>
    </xf>
    <xf numFmtId="0" fontId="21" fillId="2" borderId="16" xfId="3" applyFont="1" applyFill="1" applyBorder="1" applyAlignment="1">
      <alignment vertical="center" wrapText="1"/>
    </xf>
    <xf numFmtId="0" fontId="21" fillId="2" borderId="12" xfId="3" applyFont="1" applyFill="1" applyBorder="1" applyAlignment="1">
      <alignment vertical="center" wrapText="1"/>
    </xf>
    <xf numFmtId="0" fontId="21" fillId="2" borderId="15" xfId="3" applyFont="1" applyFill="1" applyBorder="1" applyAlignment="1">
      <alignment vertical="center" wrapText="1"/>
    </xf>
    <xf numFmtId="0" fontId="21" fillId="0" borderId="31" xfId="3" applyFont="1" applyBorder="1" applyAlignment="1">
      <alignment horizontal="center" vertical="center" wrapText="1"/>
    </xf>
    <xf numFmtId="0" fontId="21" fillId="0" borderId="30" xfId="3" applyFont="1" applyBorder="1" applyAlignment="1">
      <alignment horizontal="center" vertical="center"/>
    </xf>
    <xf numFmtId="0" fontId="21" fillId="0" borderId="35" xfId="3" applyFont="1" applyBorder="1" applyAlignment="1">
      <alignment horizontal="center" vertical="center"/>
    </xf>
    <xf numFmtId="0" fontId="21" fillId="0" borderId="37" xfId="3" applyFont="1" applyBorder="1" applyAlignment="1">
      <alignment horizontal="center" vertical="center"/>
    </xf>
    <xf numFmtId="0" fontId="21" fillId="0" borderId="36" xfId="3" applyFont="1" applyBorder="1" applyAlignment="1">
      <alignment horizontal="center" vertical="center"/>
    </xf>
    <xf numFmtId="0" fontId="21" fillId="0" borderId="22" xfId="3" applyFont="1" applyBorder="1" applyAlignment="1">
      <alignment horizontal="center" vertical="center"/>
    </xf>
    <xf numFmtId="0" fontId="21" fillId="0" borderId="19" xfId="3" applyFont="1" applyBorder="1" applyAlignment="1">
      <alignment horizontal="center" vertical="center"/>
    </xf>
    <xf numFmtId="0" fontId="21" fillId="0" borderId="12" xfId="3" applyFont="1" applyBorder="1" applyAlignment="1">
      <alignment horizontal="center" vertical="center"/>
    </xf>
    <xf numFmtId="0" fontId="21" fillId="0" borderId="11" xfId="3" applyFont="1" applyBorder="1" applyAlignment="1">
      <alignment horizontal="center" vertical="center"/>
    </xf>
    <xf numFmtId="0" fontId="21" fillId="0" borderId="9" xfId="3" applyFont="1" applyBorder="1" applyAlignment="1">
      <alignment horizontal="center" vertical="center"/>
    </xf>
    <xf numFmtId="0" fontId="21" fillId="2" borderId="20" xfId="3" applyFont="1" applyFill="1" applyBorder="1" applyAlignment="1">
      <alignment vertical="center" wrapText="1"/>
    </xf>
    <xf numFmtId="0" fontId="21" fillId="2" borderId="22" xfId="3" applyFont="1" applyFill="1" applyBorder="1" applyAlignment="1">
      <alignment vertical="center" wrapText="1"/>
    </xf>
    <xf numFmtId="0" fontId="21" fillId="2" borderId="19" xfId="3" applyFont="1" applyFill="1" applyBorder="1" applyAlignment="1">
      <alignment vertical="center" wrapText="1"/>
    </xf>
    <xf numFmtId="0" fontId="21" fillId="0" borderId="8" xfId="3" applyFont="1" applyBorder="1" applyAlignment="1">
      <alignment horizontal="center" vertical="center" wrapText="1"/>
    </xf>
    <xf numFmtId="0" fontId="21" fillId="0" borderId="24" xfId="3" applyFont="1" applyBorder="1" applyAlignment="1">
      <alignment horizontal="center" vertical="center" wrapText="1"/>
    </xf>
    <xf numFmtId="0" fontId="21" fillId="0" borderId="23" xfId="3" applyFont="1" applyBorder="1" applyAlignment="1">
      <alignment horizontal="center" vertical="center" wrapText="1"/>
    </xf>
    <xf numFmtId="180" fontId="21" fillId="2" borderId="21" xfId="3" applyNumberFormat="1" applyFont="1" applyFill="1" applyBorder="1" applyAlignment="1">
      <alignment horizontal="center" vertical="center"/>
    </xf>
    <xf numFmtId="180" fontId="21" fillId="2" borderId="7" xfId="3" applyNumberFormat="1" applyFont="1" applyFill="1" applyBorder="1" applyAlignment="1">
      <alignment horizontal="center" vertical="center"/>
    </xf>
    <xf numFmtId="0" fontId="21" fillId="0" borderId="38" xfId="3" applyFont="1" applyBorder="1" applyAlignment="1">
      <alignment horizontal="center" vertical="center" wrapText="1"/>
    </xf>
    <xf numFmtId="0" fontId="21" fillId="0" borderId="39" xfId="3" applyFont="1" applyBorder="1" applyAlignment="1">
      <alignment horizontal="center" vertical="center"/>
    </xf>
    <xf numFmtId="0" fontId="21" fillId="0" borderId="20" xfId="3" applyFont="1" applyBorder="1" applyAlignment="1">
      <alignment horizontal="center" vertical="center"/>
    </xf>
    <xf numFmtId="0" fontId="21" fillId="0" borderId="26" xfId="3" applyFont="1" applyBorder="1" applyAlignment="1">
      <alignment horizontal="center" vertical="center"/>
    </xf>
    <xf numFmtId="0" fontId="21" fillId="2" borderId="13" xfId="3" applyFont="1" applyFill="1" applyBorder="1" applyAlignment="1">
      <alignment horizontal="center" vertical="center"/>
    </xf>
    <xf numFmtId="0" fontId="21" fillId="2" borderId="0" xfId="3" applyFont="1" applyFill="1" applyBorder="1" applyAlignment="1">
      <alignment horizontal="center" vertical="center"/>
    </xf>
    <xf numFmtId="0" fontId="18" fillId="0" borderId="16" xfId="7" applyFont="1" applyBorder="1" applyAlignment="1">
      <alignment horizontal="left" vertical="center" wrapText="1"/>
    </xf>
    <xf numFmtId="0" fontId="13" fillId="2" borderId="16" xfId="3" applyFont="1" applyFill="1" applyBorder="1" applyAlignment="1">
      <alignment vertical="center" wrapText="1"/>
    </xf>
    <xf numFmtId="0" fontId="13" fillId="2" borderId="12" xfId="3" applyFont="1" applyFill="1" applyBorder="1" applyAlignment="1">
      <alignment vertical="center" wrapText="1"/>
    </xf>
    <xf numFmtId="0" fontId="13" fillId="2" borderId="15" xfId="3" applyFont="1" applyFill="1" applyBorder="1" applyAlignment="1">
      <alignment vertical="center" wrapText="1"/>
    </xf>
    <xf numFmtId="0" fontId="13" fillId="0" borderId="20" xfId="3" applyFont="1" applyBorder="1" applyAlignment="1">
      <alignment vertical="center" wrapText="1"/>
    </xf>
    <xf numFmtId="0" fontId="13" fillId="0" borderId="22" xfId="3" applyFont="1" applyBorder="1" applyAlignment="1">
      <alignment vertical="center" wrapText="1"/>
    </xf>
    <xf numFmtId="0" fontId="13" fillId="0" borderId="19" xfId="3" applyFont="1" applyBorder="1" applyAlignment="1">
      <alignment vertical="center" wrapText="1"/>
    </xf>
    <xf numFmtId="0" fontId="13" fillId="2" borderId="13" xfId="3" applyFont="1" applyFill="1" applyBorder="1" applyAlignment="1">
      <alignment vertical="center" wrapText="1"/>
    </xf>
    <xf numFmtId="0" fontId="13" fillId="2" borderId="0" xfId="3" applyFont="1" applyFill="1" applyBorder="1" applyAlignment="1">
      <alignment vertical="center" wrapText="1"/>
    </xf>
    <xf numFmtId="0" fontId="13" fillId="2" borderId="18" xfId="3" applyFont="1" applyFill="1" applyBorder="1" applyAlignment="1">
      <alignment vertical="center" wrapText="1"/>
    </xf>
    <xf numFmtId="0" fontId="38" fillId="2" borderId="0" xfId="3" applyFont="1" applyFill="1" applyBorder="1" applyAlignment="1">
      <alignment horizontal="right" vertical="center" shrinkToFit="1"/>
    </xf>
    <xf numFmtId="0" fontId="21" fillId="2" borderId="34" xfId="3" applyFont="1" applyFill="1" applyBorder="1" applyAlignment="1">
      <alignment vertical="center" wrapText="1"/>
    </xf>
    <xf numFmtId="0" fontId="21" fillId="2" borderId="33" xfId="3" applyFont="1" applyFill="1" applyBorder="1" applyAlignment="1">
      <alignment vertical="center" wrapText="1"/>
    </xf>
    <xf numFmtId="0" fontId="21" fillId="2" borderId="32" xfId="3" applyFont="1" applyFill="1" applyBorder="1" applyAlignment="1">
      <alignment vertical="center" wrapText="1"/>
    </xf>
    <xf numFmtId="0" fontId="13" fillId="0" borderId="31" xfId="3" applyFont="1" applyBorder="1" applyAlignment="1">
      <alignment horizontal="center" vertical="center" wrapText="1"/>
    </xf>
    <xf numFmtId="0" fontId="13" fillId="0" borderId="30" xfId="3" applyFont="1" applyBorder="1" applyAlignment="1">
      <alignment horizontal="center" vertical="center"/>
    </xf>
    <xf numFmtId="0" fontId="13" fillId="0" borderId="10" xfId="3" applyFont="1" applyBorder="1" applyAlignment="1">
      <alignment horizontal="center" vertical="center"/>
    </xf>
    <xf numFmtId="0" fontId="13" fillId="0" borderId="22" xfId="3" applyFont="1" applyBorder="1" applyAlignment="1">
      <alignment horizontal="center" vertical="center"/>
    </xf>
    <xf numFmtId="0" fontId="13" fillId="0" borderId="19" xfId="3" applyFont="1" applyBorder="1" applyAlignment="1">
      <alignment horizontal="center" vertical="center"/>
    </xf>
    <xf numFmtId="0" fontId="13" fillId="0" borderId="12" xfId="3" applyFont="1" applyBorder="1" applyAlignment="1">
      <alignment horizontal="center" vertical="center"/>
    </xf>
    <xf numFmtId="0" fontId="13" fillId="0" borderId="15" xfId="3" applyFont="1" applyBorder="1" applyAlignment="1">
      <alignment horizontal="center" vertical="center"/>
    </xf>
    <xf numFmtId="0" fontId="9" fillId="0" borderId="10" xfId="1" applyFont="1" applyBorder="1" applyAlignment="1">
      <alignment horizontal="center" vertical="center"/>
    </xf>
    <xf numFmtId="0" fontId="9" fillId="0" borderId="8" xfId="1" applyFont="1" applyBorder="1" applyAlignment="1">
      <alignment horizontal="center" vertical="center" wrapText="1"/>
    </xf>
    <xf numFmtId="0" fontId="9" fillId="0" borderId="8" xfId="1" applyFont="1" applyBorder="1" applyAlignment="1">
      <alignment horizontal="center" vertical="center"/>
    </xf>
    <xf numFmtId="0" fontId="27" fillId="2" borderId="21" xfId="0" applyFont="1" applyFill="1" applyBorder="1" applyAlignment="1">
      <alignment vertical="top" wrapText="1"/>
    </xf>
    <xf numFmtId="0" fontId="27" fillId="2" borderId="7" xfId="0" applyFont="1" applyFill="1" applyBorder="1" applyAlignment="1">
      <alignment vertical="top" wrapText="1"/>
    </xf>
    <xf numFmtId="0" fontId="27" fillId="2" borderId="17" xfId="0" applyFont="1" applyFill="1" applyBorder="1" applyAlignment="1">
      <alignment vertical="top" wrapText="1"/>
    </xf>
    <xf numFmtId="0" fontId="27" fillId="0" borderId="0" xfId="0" applyFont="1" applyAlignment="1">
      <alignment vertical="center"/>
    </xf>
    <xf numFmtId="0" fontId="15" fillId="0" borderId="12" xfId="0" applyFont="1" applyBorder="1" applyAlignment="1">
      <alignment horizontal="center"/>
    </xf>
    <xf numFmtId="0" fontId="15" fillId="0" borderId="1" xfId="0" applyFont="1" applyBorder="1" applyAlignment="1">
      <alignment horizontal="center" vertical="center"/>
    </xf>
    <xf numFmtId="0" fontId="15" fillId="0" borderId="2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3" xfId="0" applyFont="1" applyBorder="1" applyAlignment="1">
      <alignment horizontal="center" vertical="center" textRotation="255"/>
    </xf>
    <xf numFmtId="0" fontId="15" fillId="0" borderId="47" xfId="0" applyFont="1" applyBorder="1" applyAlignment="1">
      <alignment horizontal="left" vertical="center" wrapText="1"/>
    </xf>
    <xf numFmtId="0" fontId="15" fillId="0" borderId="51" xfId="0" applyFont="1" applyBorder="1" applyAlignment="1">
      <alignment vertical="center" wrapText="1"/>
    </xf>
    <xf numFmtId="0" fontId="15" fillId="0" borderId="50" xfId="0" applyFont="1" applyBorder="1" applyAlignment="1">
      <alignment vertical="center" wrapText="1"/>
    </xf>
    <xf numFmtId="0" fontId="15" fillId="0" borderId="36" xfId="0" applyFont="1" applyBorder="1" applyAlignment="1">
      <alignment horizontal="center" vertical="center" textRotation="255"/>
    </xf>
    <xf numFmtId="0" fontId="15" fillId="0" borderId="53"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0" xfId="1" applyFont="1" applyAlignment="1">
      <alignment vertical="center" wrapText="1"/>
    </xf>
    <xf numFmtId="0" fontId="15" fillId="0" borderId="12" xfId="1" applyFont="1" applyBorder="1" applyAlignment="1">
      <alignment vertical="center" wrapText="1"/>
    </xf>
    <xf numFmtId="0" fontId="15" fillId="0" borderId="0" xfId="1" applyFont="1" applyBorder="1" applyAlignment="1">
      <alignment horizontal="left" vertical="center" wrapText="1"/>
    </xf>
    <xf numFmtId="0" fontId="15" fillId="0" borderId="12" xfId="1" applyFont="1" applyBorder="1" applyAlignment="1">
      <alignment horizontal="left" vertical="center" wrapText="1"/>
    </xf>
    <xf numFmtId="0" fontId="15" fillId="0" borderId="10" xfId="0" applyFont="1" applyBorder="1" applyAlignment="1">
      <alignment horizontal="left" vertical="center" wrapText="1"/>
    </xf>
    <xf numFmtId="0" fontId="15" fillId="0" borderId="21" xfId="0" applyFont="1" applyBorder="1" applyAlignment="1">
      <alignment horizontal="left" vertical="center"/>
    </xf>
    <xf numFmtId="0" fontId="15" fillId="0" borderId="17" xfId="0" applyFont="1" applyBorder="1" applyAlignment="1">
      <alignment horizontal="left" vertical="center"/>
    </xf>
    <xf numFmtId="0" fontId="15" fillId="0" borderId="17" xfId="0" applyFont="1" applyBorder="1" applyAlignment="1">
      <alignment horizontal="center" vertical="center"/>
    </xf>
    <xf numFmtId="0" fontId="15" fillId="0" borderId="38" xfId="0" applyFont="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1" xfId="0" applyFont="1" applyBorder="1" applyAlignment="1">
      <alignment horizontal="left" vertical="center"/>
    </xf>
    <xf numFmtId="0" fontId="15" fillId="0" borderId="66" xfId="0" applyFont="1" applyBorder="1" applyAlignment="1">
      <alignment horizontal="left" vertical="center"/>
    </xf>
    <xf numFmtId="0" fontId="15" fillId="0" borderId="3" xfId="0" applyFont="1" applyBorder="1" applyAlignment="1">
      <alignment horizontal="left" vertical="center"/>
    </xf>
    <xf numFmtId="0" fontId="15" fillId="0" borderId="18" xfId="0" applyFont="1" applyBorder="1" applyAlignment="1">
      <alignment horizontal="left" vertical="center"/>
    </xf>
    <xf numFmtId="0" fontId="15" fillId="0" borderId="21" xfId="0" applyFont="1" applyBorder="1" applyAlignment="1">
      <alignment horizontal="center" vertical="center" textRotation="255"/>
    </xf>
    <xf numFmtId="0" fontId="15" fillId="0" borderId="7" xfId="0" applyFont="1" applyBorder="1" applyAlignment="1">
      <alignment horizontal="center" vertical="center" textRotation="255"/>
    </xf>
    <xf numFmtId="0" fontId="15" fillId="0" borderId="17" xfId="0" applyFont="1" applyBorder="1" applyAlignment="1">
      <alignment horizontal="center" vertical="center" textRotation="255"/>
    </xf>
    <xf numFmtId="0" fontId="15" fillId="0" borderId="16" xfId="1" applyFont="1" applyBorder="1" applyAlignment="1">
      <alignment horizontal="left" vertical="center"/>
    </xf>
    <xf numFmtId="0" fontId="15" fillId="0" borderId="12" xfId="1" applyFont="1" applyBorder="1" applyAlignment="1">
      <alignment horizontal="left" vertical="center"/>
    </xf>
    <xf numFmtId="0" fontId="15" fillId="0" borderId="20" xfId="1" applyFont="1" applyBorder="1" applyAlignment="1">
      <alignment horizontal="left" vertical="center"/>
    </xf>
    <xf numFmtId="0" fontId="15" fillId="0" borderId="22" xfId="1" applyFont="1" applyBorder="1" applyAlignment="1">
      <alignment horizontal="left" vertical="center"/>
    </xf>
    <xf numFmtId="0" fontId="11" fillId="0" borderId="13" xfId="14" applyFont="1" applyFill="1" applyBorder="1" applyAlignment="1">
      <alignment horizontal="left" vertical="top" wrapText="1"/>
    </xf>
    <xf numFmtId="0" fontId="11" fillId="0" borderId="0" xfId="14" applyFont="1" applyFill="1" applyBorder="1" applyAlignment="1">
      <alignment horizontal="left" vertical="top" wrapText="1"/>
    </xf>
    <xf numFmtId="0" fontId="27" fillId="0" borderId="12" xfId="13" applyFont="1" applyBorder="1" applyAlignment="1">
      <alignment horizontal="center" vertical="center"/>
    </xf>
    <xf numFmtId="0" fontId="27" fillId="0" borderId="44" xfId="13" applyFont="1" applyBorder="1" applyAlignment="1">
      <alignment horizontal="distributed" vertical="center" indent="12"/>
    </xf>
    <xf numFmtId="0" fontId="27" fillId="0" borderId="29" xfId="13" applyFont="1" applyBorder="1" applyAlignment="1">
      <alignment horizontal="distributed" vertical="center" indent="12"/>
    </xf>
    <xf numFmtId="0" fontId="27" fillId="0" borderId="28" xfId="13" applyFont="1" applyBorder="1" applyAlignment="1">
      <alignment horizontal="distributed" vertical="center" indent="12"/>
    </xf>
    <xf numFmtId="0" fontId="11" fillId="2" borderId="13" xfId="14" applyFont="1" applyFill="1" applyBorder="1" applyAlignment="1">
      <alignment horizontal="center" vertical="center"/>
    </xf>
    <xf numFmtId="0" fontId="11" fillId="2" borderId="0" xfId="14" applyFont="1" applyFill="1" applyBorder="1" applyAlignment="1">
      <alignment horizontal="center" vertical="center"/>
    </xf>
    <xf numFmtId="0" fontId="11" fillId="2" borderId="27" xfId="14" applyFont="1" applyFill="1" applyBorder="1" applyAlignment="1">
      <alignment horizontal="center" vertical="center"/>
    </xf>
    <xf numFmtId="0" fontId="11" fillId="2" borderId="13" xfId="14" applyFont="1" applyFill="1" applyBorder="1" applyAlignment="1">
      <alignment horizontal="center" vertical="top" wrapText="1"/>
    </xf>
    <xf numFmtId="0" fontId="11" fillId="2" borderId="0" xfId="14" applyFont="1" applyFill="1" applyBorder="1" applyAlignment="1">
      <alignment horizontal="center" vertical="top" wrapText="1"/>
    </xf>
    <xf numFmtId="0" fontId="11" fillId="2" borderId="27" xfId="14" applyFont="1" applyFill="1" applyBorder="1" applyAlignment="1">
      <alignment horizontal="center" vertical="top" wrapText="1"/>
    </xf>
    <xf numFmtId="0" fontId="45" fillId="2" borderId="64" xfId="14" applyFont="1" applyFill="1" applyBorder="1" applyAlignment="1">
      <alignment horizontal="center" vertical="center"/>
    </xf>
    <xf numFmtId="0" fontId="45" fillId="2" borderId="65" xfId="14" applyFont="1" applyFill="1" applyBorder="1" applyAlignment="1">
      <alignment horizontal="center" vertical="center"/>
    </xf>
    <xf numFmtId="0" fontId="45" fillId="2" borderId="3" xfId="14" applyFont="1" applyFill="1" applyBorder="1" applyAlignment="1">
      <alignment horizontal="center" vertical="center"/>
    </xf>
    <xf numFmtId="0" fontId="45" fillId="2" borderId="0" xfId="14" applyFont="1" applyFill="1" applyBorder="1" applyAlignment="1">
      <alignment horizontal="center" vertical="center"/>
    </xf>
    <xf numFmtId="0" fontId="45" fillId="2" borderId="27" xfId="14" applyFont="1" applyFill="1" applyBorder="1" applyAlignment="1">
      <alignment horizontal="center" vertical="center"/>
    </xf>
    <xf numFmtId="0" fontId="45" fillId="2" borderId="4" xfId="14" applyFont="1" applyFill="1" applyBorder="1" applyAlignment="1">
      <alignment horizontal="center" vertical="center"/>
    </xf>
    <xf numFmtId="0" fontId="45" fillId="2" borderId="5" xfId="14" applyFont="1" applyFill="1" applyBorder="1" applyAlignment="1">
      <alignment horizontal="center" vertical="center"/>
    </xf>
    <xf numFmtId="0" fontId="45" fillId="2" borderId="6" xfId="14" applyFont="1" applyFill="1" applyBorder="1" applyAlignment="1">
      <alignment horizontal="center" vertical="center"/>
    </xf>
    <xf numFmtId="0" fontId="9" fillId="0" borderId="44" xfId="13" applyFont="1" applyBorder="1" applyAlignment="1">
      <alignment horizontal="center" vertical="center"/>
    </xf>
    <xf numFmtId="0" fontId="9" fillId="0" borderId="29" xfId="13" applyFont="1" applyBorder="1" applyAlignment="1">
      <alignment horizontal="center" vertical="center"/>
    </xf>
    <xf numFmtId="0" fontId="9" fillId="0" borderId="28" xfId="13" applyFont="1" applyBorder="1" applyAlignment="1">
      <alignment horizontal="center" vertical="center"/>
    </xf>
    <xf numFmtId="0" fontId="45" fillId="0" borderId="3" xfId="14" applyFont="1" applyFill="1" applyBorder="1" applyAlignment="1">
      <alignment horizontal="left" vertical="center"/>
    </xf>
    <xf numFmtId="0" fontId="45" fillId="0" borderId="0" xfId="14" applyFont="1" applyFill="1" applyBorder="1" applyAlignment="1">
      <alignment horizontal="left" vertical="center"/>
    </xf>
    <xf numFmtId="0" fontId="45" fillId="0" borderId="27" xfId="14" applyFont="1" applyFill="1" applyBorder="1" applyAlignment="1">
      <alignment horizontal="left" vertical="center"/>
    </xf>
    <xf numFmtId="0" fontId="45" fillId="2" borderId="3" xfId="14" applyFont="1" applyFill="1" applyBorder="1" applyAlignment="1">
      <alignment horizontal="center" vertical="center" wrapText="1"/>
    </xf>
    <xf numFmtId="0" fontId="45" fillId="2" borderId="0" xfId="14" applyFont="1" applyFill="1" applyBorder="1" applyAlignment="1">
      <alignment horizontal="center" vertical="center" wrapText="1"/>
    </xf>
    <xf numFmtId="0" fontId="45" fillId="2" borderId="27" xfId="14" applyFont="1" applyFill="1" applyBorder="1" applyAlignment="1">
      <alignment horizontal="center" vertical="center" wrapText="1"/>
    </xf>
    <xf numFmtId="0" fontId="45" fillId="2" borderId="0" xfId="1" applyFont="1" applyFill="1" applyAlignment="1">
      <alignment horizontal="left" vertical="top" wrapText="1"/>
    </xf>
    <xf numFmtId="0" fontId="45" fillId="0" borderId="61" xfId="14" applyFont="1" applyFill="1" applyBorder="1" applyAlignment="1">
      <alignment horizontal="left" vertical="center"/>
    </xf>
    <xf numFmtId="0" fontId="45" fillId="0" borderId="62" xfId="14" applyFont="1" applyFill="1" applyBorder="1" applyAlignment="1">
      <alignment horizontal="left" vertical="center"/>
    </xf>
    <xf numFmtId="0" fontId="45" fillId="0" borderId="26" xfId="14" applyFont="1" applyFill="1" applyBorder="1" applyAlignment="1">
      <alignment horizontal="left" vertical="center"/>
    </xf>
    <xf numFmtId="0" fontId="45" fillId="0" borderId="63" xfId="14" applyFont="1" applyFill="1" applyBorder="1" applyAlignment="1">
      <alignment horizontal="left" vertical="center"/>
    </xf>
    <xf numFmtId="3" fontId="27" fillId="0" borderId="8" xfId="1" applyNumberFormat="1" applyFont="1" applyBorder="1" applyAlignment="1">
      <alignment horizontal="center" vertical="center"/>
    </xf>
    <xf numFmtId="3" fontId="27" fillId="0" borderId="24" xfId="1" applyNumberFormat="1" applyFont="1" applyBorder="1" applyAlignment="1">
      <alignment horizontal="center" vertical="center"/>
    </xf>
    <xf numFmtId="3" fontId="27" fillId="0" borderId="23" xfId="1" applyNumberFormat="1" applyFont="1" applyBorder="1" applyAlignment="1">
      <alignment horizontal="center" vertical="center"/>
    </xf>
    <xf numFmtId="3" fontId="27" fillId="0" borderId="20" xfId="1" applyNumberFormat="1" applyFont="1" applyBorder="1" applyAlignment="1">
      <alignment vertical="center"/>
    </xf>
    <xf numFmtId="3" fontId="27" fillId="0" borderId="22" xfId="1" applyNumberFormat="1" applyFont="1" applyBorder="1" applyAlignment="1">
      <alignment vertical="center"/>
    </xf>
    <xf numFmtId="3" fontId="27" fillId="0" borderId="19" xfId="1" applyNumberFormat="1" applyFont="1" applyBorder="1" applyAlignment="1">
      <alignment vertical="center"/>
    </xf>
    <xf numFmtId="3" fontId="27" fillId="2" borderId="16" xfId="1" applyNumberFormat="1" applyFont="1" applyFill="1" applyBorder="1" applyAlignment="1">
      <alignment vertical="center" wrapText="1"/>
    </xf>
    <xf numFmtId="3" fontId="27" fillId="2" borderId="12" xfId="1" applyNumberFormat="1" applyFont="1" applyFill="1" applyBorder="1" applyAlignment="1">
      <alignment vertical="center" wrapText="1"/>
    </xf>
    <xf numFmtId="3" fontId="27" fillId="2" borderId="15" xfId="1" applyNumberFormat="1" applyFont="1" applyFill="1" applyBorder="1" applyAlignment="1">
      <alignment vertical="center" wrapText="1"/>
    </xf>
    <xf numFmtId="176" fontId="27" fillId="0" borderId="8" xfId="1" applyNumberFormat="1" applyFont="1" applyBorder="1" applyAlignment="1">
      <alignment vertical="center"/>
    </xf>
    <xf numFmtId="176" fontId="27" fillId="0" borderId="24" xfId="1" applyNumberFormat="1" applyFont="1" applyBorder="1" applyAlignment="1">
      <alignment vertical="center"/>
    </xf>
    <xf numFmtId="176" fontId="27" fillId="0" borderId="23" xfId="1" applyNumberFormat="1" applyFont="1" applyBorder="1" applyAlignment="1">
      <alignment vertical="center"/>
    </xf>
  </cellXfs>
  <cellStyles count="15">
    <cellStyle name="桁区切り 2" xfId="2"/>
    <cellStyle name="桁区切り 3" xfId="10"/>
    <cellStyle name="桁区切り 4" xfId="11"/>
    <cellStyle name="標準" xfId="0" builtinId="0"/>
    <cellStyle name="標準 10" xfId="13"/>
    <cellStyle name="標準 2" xfId="1"/>
    <cellStyle name="標準 2 2" xfId="9"/>
    <cellStyle name="標準 2 6" xfId="14"/>
    <cellStyle name="標準 3" xfId="3"/>
    <cellStyle name="標準 4" xfId="4"/>
    <cellStyle name="標準 5" xfId="5"/>
    <cellStyle name="標準 6" xfId="6"/>
    <cellStyle name="標準 7" xfId="7"/>
    <cellStyle name="標準 8" xfId="8"/>
    <cellStyle name="標準 9" xfId="1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externalLink" Target="externalLinks/externalLink3.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YCHM/AppData/Local/Microsoft/Windows/INetCache/Content.Outlook/942ASEWH/0625&#9313;%20%2005_&#31532;5&#21495;&#27096;&#24335;&#65288;&#23455;&#32318;&#65306;&#36984;&#23450;&#20107;&#26989;&#32773;&#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YCHM/AppData/Local/Microsoft/Windows/INetCache/Content.Outlook/942ASEWH/&#20316;&#25104;&#20013;&#12288;&#12288;&#12288;&#12288;02_&#36939;&#21942;&#36027;_&#31532;2&#21495;&#27096;&#24335;&#65288;&#20132;&#20184;&#65306;&#36984;&#23450;&#20107;&#26989;&#327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補助率"/>
      <sheetName val="事業リスト"/>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リスト"/>
      <sheetName val="第5号様式"/>
      <sheetName val="別紙１"/>
      <sheetName val="別紙１－3"/>
      <sheetName val="基準額算出調書 (タスク)"/>
      <sheetName val="別紙16－①(1)"/>
      <sheetName val="別紙16－①(2)"/>
      <sheetName val="別紙16－①(3)"/>
      <sheetName val="別紙16－②(1)"/>
      <sheetName val="別紙16－②(2)"/>
      <sheetName val="別紙１ (2)"/>
      <sheetName val="別紙2（1）"/>
      <sheetName val="別紙2（2）"/>
      <sheetName val="別紙３（１）"/>
      <sheetName val="別紙３（２）"/>
      <sheetName val="別紙4（1）新"/>
      <sheetName val="新設"/>
      <sheetName val="別紙 4(2)新"/>
      <sheetName val="新設 (2)"/>
      <sheetName val="別紙 5（1）"/>
      <sheetName val="新設 (3)"/>
      <sheetName val="削除"/>
      <sheetName val="別紙5 （1）旧"/>
      <sheetName val="別紙 5（2）"/>
      <sheetName val="新設 (4)"/>
      <sheetName val="削除 (2)"/>
      <sheetName val="別紙5（2）旧"/>
      <sheetName val="別紙6　(1)"/>
      <sheetName val="別紙6　(1)旧"/>
      <sheetName val="別紙６(2)"/>
      <sheetName val="別紙1－1"/>
      <sheetName val="別紙７－①（1）"/>
      <sheetName val="別紙７－①（1）旧"/>
      <sheetName val="別紙７－①（2）"/>
      <sheetName val="別紙7－②（1）"/>
      <sheetName val="別紙７－②（1）旧"/>
      <sheetName val="別紙7－②（2）"/>
      <sheetName val="別紙７－②（3）"/>
      <sheetName val="別紙７－③（1）"/>
      <sheetName val="別紙７－③（1）旧"/>
      <sheetName val="別紙７－③（2）"/>
      <sheetName val="別紙７－④（1）"/>
      <sheetName val="別紙７－④（1）旧"/>
      <sheetName val="別紙7－④（2）"/>
      <sheetName val="別紙７－⑤（1）"/>
      <sheetName val="別紙７－⑤（1）旧"/>
      <sheetName val="別紙７－⑤(2)　"/>
      <sheetName val="別紙6－⑥（1）"/>
      <sheetName val="別紙７－⑥（1）旧"/>
      <sheetName val="別紙6－⑥（2）"/>
      <sheetName val="委託理由書"/>
      <sheetName val="別紙 8（1）"/>
      <sheetName val="別紙8（1）旧"/>
      <sheetName val="別紙7（2）"/>
      <sheetName val="委託理由書 (2)"/>
      <sheetName val="別紙１－２"/>
      <sheetName val="別紙 9（1）"/>
      <sheetName val="別紙9（1）旧"/>
      <sheetName val="別紙 9（2）"/>
      <sheetName val="別紙 9（3）"/>
      <sheetName val="委託理由書 (3)"/>
      <sheetName val="別紙 10（1）"/>
      <sheetName val="別紙10（1）旧"/>
      <sheetName val="別紙10（2）"/>
      <sheetName val="委託理由書 (6)"/>
      <sheetName val="別紙 11（1）"/>
      <sheetName val="別紙11（1）旧"/>
      <sheetName val="別紙 11 (2)"/>
      <sheetName val="別紙11(2)旧"/>
      <sheetName val="委託理由書 (4)"/>
      <sheetName val="別紙 12（1）"/>
      <sheetName val="別紙12（1）旧"/>
      <sheetName val="別紙 12 (2)"/>
      <sheetName val="委託理由書 (5)"/>
      <sheetName val="別紙 13（1）"/>
      <sheetName val="別紙13（1）旧"/>
      <sheetName val="別紙 13 (2)"/>
      <sheetName val="別紙 14（1）"/>
      <sheetName val="別紙14（1）旧"/>
      <sheetName val="別紙14 (2)"/>
      <sheetName val="別紙 15(1)"/>
      <sheetName val="Sheet9"/>
      <sheetName val="別紙 15(2)"/>
      <sheetName val="Sheet10"/>
      <sheetName val="Sheet11"/>
      <sheetName val="別紙16(2)"/>
      <sheetName val="Sheet12"/>
      <sheetName val="別紙17（1）"/>
      <sheetName val="Sheet11 (3)"/>
      <sheetName val="別紙17 (２)"/>
      <sheetName val="Sheet11 (2)"/>
      <sheetName val="別紙 17 (3)"/>
      <sheetName val="Sheet11 (4)"/>
    </sheetNames>
    <sheetDataSet>
      <sheetData sheetId="0">
        <row r="22">
          <cell r="G22">
            <v>17270000</v>
          </cell>
        </row>
      </sheetData>
      <sheetData sheetId="1" refreshError="1"/>
      <sheetData sheetId="2" refreshError="1"/>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基準額算出調書（都道府県様式より）"/>
      <sheetName val="注意事項"/>
      <sheetName val="事業リスト"/>
      <sheetName val="第2号様式"/>
      <sheetName val="別紙１"/>
      <sheetName val="別紙１－３"/>
      <sheetName val="基準額算出調書 (タスク)"/>
      <sheetName val="別紙16－①(1)"/>
      <sheetName val="別紙16－①(2)"/>
      <sheetName val="別紙16－①(3)"/>
      <sheetName val="別紙16－②(1)"/>
      <sheetName val="別紙16－②(2)"/>
      <sheetName val="別紙2（1）"/>
      <sheetName val="別紙2（2）"/>
      <sheetName val="別紙3(1)"/>
      <sheetName val="別紙3(2)"/>
      <sheetName val="別紙4（1）新"/>
      <sheetName val="別紙 4(2)新"/>
      <sheetName val="別紙 5（1）"/>
      <sheetName val="別紙 ５（２）"/>
      <sheetName val="別紙 6（1）"/>
      <sheetName val="別紙 6（2）"/>
      <sheetName val="別紙1-1"/>
      <sheetName val="別紙7－①（１）"/>
      <sheetName val="別紙7ー①（2）"/>
      <sheetName val="別紙7－②（1）"/>
      <sheetName val="別紙7 －②（2）"/>
      <sheetName val="別紙 7－②（3）"/>
      <sheetName val="別紙7－③（１）"/>
      <sheetName val="別紙7－③（2）"/>
      <sheetName val="別紙７－④（1）"/>
      <sheetName val="別紙７－④（2）"/>
      <sheetName val="別紙７－⑤（1）"/>
      <sheetName val="別紙７－⑤（2）"/>
      <sheetName val="別紙７－⑥（１）"/>
      <sheetName val="別紙７－⑥（2）"/>
      <sheetName val="委託理由書"/>
      <sheetName val="別紙 ８（1）"/>
      <sheetName val="別紙 ８（2）"/>
      <sheetName val="委託理由書 (2)"/>
      <sheetName val="別紙１－２"/>
      <sheetName val="別紙9 （2）"/>
      <sheetName val="別紙９（3）"/>
      <sheetName val="別紙９（4）"/>
      <sheetName val="委託理由書 (3)"/>
      <sheetName val="別紙 10（1）"/>
      <sheetName val="別紙 10（2）"/>
      <sheetName val="委託理由書 (4)"/>
      <sheetName val="別紙 11（1）"/>
      <sheetName val="別紙 11 (2)"/>
      <sheetName val="委託理由書 (5)"/>
      <sheetName val="別紙 12（1）"/>
      <sheetName val="別紙 12 (2)"/>
      <sheetName val="委託理由書 (6)"/>
      <sheetName val="別紙 13（1）"/>
      <sheetName val="別紙 13 (2)"/>
      <sheetName val="委託理由書 (7)"/>
      <sheetName val="別紙 14（1）"/>
      <sheetName val="別紙 14（2）"/>
      <sheetName val="別紙 15(1)"/>
      <sheetName val="別紙 15(2)"/>
      <sheetName val="別紙17（1）"/>
      <sheetName val="別紙17 (２)"/>
      <sheetName val="別紙 17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
          <cell r="A5" t="str">
            <v>◯◯法人◯◯</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H27"/>
  <sheetViews>
    <sheetView view="pageBreakPreview" zoomScale="115" zoomScaleNormal="100" zoomScaleSheetLayoutView="115" workbookViewId="0">
      <selection activeCell="D35" sqref="D35"/>
    </sheetView>
  </sheetViews>
  <sheetFormatPr defaultColWidth="9" defaultRowHeight="13.5"/>
  <cols>
    <col min="1" max="1" width="6.5" style="593" bestFit="1" customWidth="1"/>
    <col min="2" max="2" width="26.75" style="593" customWidth="1"/>
    <col min="3" max="3" width="3.375" style="594" bestFit="1" customWidth="1"/>
    <col min="4" max="4" width="55.125" style="593" customWidth="1"/>
    <col min="5" max="5" width="9" style="593"/>
    <col min="6" max="6" width="7.125" style="593" bestFit="1" customWidth="1"/>
    <col min="7" max="7" width="30.375" style="593" customWidth="1"/>
    <col min="8" max="8" width="23.5" style="593" customWidth="1"/>
    <col min="9" max="16384" width="9" style="593"/>
  </cols>
  <sheetData>
    <row r="1" spans="1:8">
      <c r="D1" s="594">
        <v>1</v>
      </c>
      <c r="E1" s="594">
        <v>2</v>
      </c>
      <c r="F1" s="594">
        <v>3</v>
      </c>
      <c r="G1" s="594">
        <v>4</v>
      </c>
      <c r="H1" s="595">
        <v>5</v>
      </c>
    </row>
    <row r="2" spans="1:8">
      <c r="A2" s="750" t="s">
        <v>33</v>
      </c>
      <c r="B2" s="751"/>
      <c r="C2" s="751"/>
      <c r="D2" s="751"/>
      <c r="E2" s="752"/>
      <c r="F2" s="596" t="s">
        <v>107</v>
      </c>
      <c r="G2" s="597" t="s">
        <v>3</v>
      </c>
      <c r="H2" s="598" t="s">
        <v>301</v>
      </c>
    </row>
    <row r="3" spans="1:8">
      <c r="A3" s="595" t="s">
        <v>108</v>
      </c>
      <c r="B3" s="599" t="s">
        <v>109</v>
      </c>
      <c r="C3" s="600" t="s">
        <v>110</v>
      </c>
      <c r="D3" s="595" t="s">
        <v>111</v>
      </c>
      <c r="E3" s="595" t="s">
        <v>112</v>
      </c>
      <c r="F3" s="601">
        <v>0.5</v>
      </c>
      <c r="G3" s="602" t="s">
        <v>299</v>
      </c>
      <c r="H3" s="595" t="s">
        <v>302</v>
      </c>
    </row>
    <row r="4" spans="1:8">
      <c r="A4" s="595" t="s">
        <v>116</v>
      </c>
      <c r="B4" s="603" t="s">
        <v>117</v>
      </c>
      <c r="C4" s="600" t="s">
        <v>118</v>
      </c>
      <c r="D4" s="595" t="s">
        <v>119</v>
      </c>
      <c r="E4" s="595" t="s">
        <v>115</v>
      </c>
      <c r="F4" s="601">
        <v>1</v>
      </c>
      <c r="G4" s="604" t="s">
        <v>300</v>
      </c>
      <c r="H4" s="595" t="s">
        <v>303</v>
      </c>
    </row>
    <row r="5" spans="1:8">
      <c r="A5" s="595"/>
      <c r="B5" s="605" t="s">
        <v>448</v>
      </c>
      <c r="C5" s="600"/>
      <c r="D5" s="606" t="s">
        <v>448</v>
      </c>
      <c r="E5" s="606" t="s">
        <v>491</v>
      </c>
      <c r="F5" s="601">
        <v>0.5</v>
      </c>
      <c r="G5" s="607" t="s">
        <v>300</v>
      </c>
      <c r="H5" s="595" t="s">
        <v>492</v>
      </c>
    </row>
    <row r="6" spans="1:8" ht="27">
      <c r="A6" s="595" t="s">
        <v>120</v>
      </c>
      <c r="B6" s="608" t="s">
        <v>681</v>
      </c>
      <c r="C6" s="600"/>
      <c r="D6" s="608" t="s">
        <v>680</v>
      </c>
      <c r="E6" s="595" t="s">
        <v>121</v>
      </c>
      <c r="F6" s="601">
        <v>0.5</v>
      </c>
      <c r="G6" s="609">
        <v>47629000</v>
      </c>
      <c r="H6" s="595" t="s">
        <v>493</v>
      </c>
    </row>
    <row r="7" spans="1:8" ht="27">
      <c r="A7" s="595" t="s">
        <v>122</v>
      </c>
      <c r="B7" s="603" t="s">
        <v>675</v>
      </c>
      <c r="C7" s="600"/>
      <c r="D7" s="595" t="s">
        <v>677</v>
      </c>
      <c r="E7" s="595" t="s">
        <v>494</v>
      </c>
      <c r="F7" s="601">
        <v>1</v>
      </c>
      <c r="G7" s="602">
        <v>8000000</v>
      </c>
      <c r="H7" s="595" t="s">
        <v>304</v>
      </c>
    </row>
    <row r="8" spans="1:8">
      <c r="A8" s="595" t="s">
        <v>123</v>
      </c>
      <c r="B8" s="610" t="s">
        <v>124</v>
      </c>
      <c r="C8" s="600" t="s">
        <v>125</v>
      </c>
      <c r="D8" s="595" t="s">
        <v>44</v>
      </c>
      <c r="E8" s="595" t="s">
        <v>495</v>
      </c>
      <c r="F8" s="601">
        <v>0.5</v>
      </c>
      <c r="G8" s="602">
        <v>8233000</v>
      </c>
      <c r="H8" s="595" t="s">
        <v>303</v>
      </c>
    </row>
    <row r="9" spans="1:8">
      <c r="A9" s="595"/>
      <c r="B9" s="610"/>
      <c r="C9" s="600" t="s">
        <v>114</v>
      </c>
      <c r="D9" s="595" t="s">
        <v>43</v>
      </c>
      <c r="E9" s="595" t="s">
        <v>496</v>
      </c>
      <c r="F9" s="601">
        <v>0.5</v>
      </c>
      <c r="G9" s="602">
        <v>2137000</v>
      </c>
      <c r="H9" s="595" t="s">
        <v>304</v>
      </c>
    </row>
    <row r="10" spans="1:8">
      <c r="A10" s="595"/>
      <c r="B10" s="610"/>
      <c r="C10" s="600" t="s">
        <v>126</v>
      </c>
      <c r="D10" s="595" t="s">
        <v>497</v>
      </c>
      <c r="E10" s="595" t="s">
        <v>498</v>
      </c>
      <c r="F10" s="601">
        <v>0.5</v>
      </c>
      <c r="G10" s="602">
        <v>2137000</v>
      </c>
      <c r="H10" s="595" t="s">
        <v>304</v>
      </c>
    </row>
    <row r="11" spans="1:8">
      <c r="A11" s="595"/>
      <c r="B11" s="610"/>
      <c r="C11" s="600" t="s">
        <v>127</v>
      </c>
      <c r="D11" s="595" t="s">
        <v>41</v>
      </c>
      <c r="E11" s="595" t="s">
        <v>499</v>
      </c>
      <c r="F11" s="601">
        <v>0.5</v>
      </c>
      <c r="G11" s="602">
        <v>1550000</v>
      </c>
      <c r="H11" s="595" t="s">
        <v>304</v>
      </c>
    </row>
    <row r="12" spans="1:8">
      <c r="A12" s="595"/>
      <c r="B12" s="610"/>
      <c r="C12" s="600" t="s">
        <v>128</v>
      </c>
      <c r="D12" s="595" t="s">
        <v>40</v>
      </c>
      <c r="E12" s="595" t="s">
        <v>500</v>
      </c>
      <c r="F12" s="601">
        <v>0.5</v>
      </c>
      <c r="G12" s="602">
        <v>1197000</v>
      </c>
      <c r="H12" s="595" t="s">
        <v>304</v>
      </c>
    </row>
    <row r="13" spans="1:8">
      <c r="A13" s="595"/>
      <c r="B13" s="610"/>
      <c r="C13" s="600" t="s">
        <v>129</v>
      </c>
      <c r="D13" s="595" t="s">
        <v>39</v>
      </c>
      <c r="E13" s="595" t="s">
        <v>501</v>
      </c>
      <c r="F13" s="601">
        <v>0.5</v>
      </c>
      <c r="G13" s="602">
        <v>1158000</v>
      </c>
      <c r="H13" s="595" t="s">
        <v>304</v>
      </c>
    </row>
    <row r="14" spans="1:8">
      <c r="A14" s="595" t="s">
        <v>130</v>
      </c>
      <c r="B14" s="603" t="s">
        <v>131</v>
      </c>
      <c r="C14" s="600"/>
      <c r="D14" s="595" t="s">
        <v>132</v>
      </c>
      <c r="E14" s="595" t="s">
        <v>502</v>
      </c>
      <c r="F14" s="601">
        <v>1</v>
      </c>
      <c r="G14" s="604" t="s">
        <v>300</v>
      </c>
      <c r="H14" s="595" t="s">
        <v>303</v>
      </c>
    </row>
    <row r="15" spans="1:8" ht="40.5">
      <c r="A15" s="595" t="s">
        <v>133</v>
      </c>
      <c r="B15" s="599" t="s">
        <v>676</v>
      </c>
      <c r="C15" s="600"/>
      <c r="D15" s="595" t="s">
        <v>678</v>
      </c>
      <c r="E15" s="595" t="s">
        <v>503</v>
      </c>
      <c r="F15" s="601">
        <v>1</v>
      </c>
      <c r="G15" s="611">
        <v>9076000</v>
      </c>
      <c r="H15" s="595" t="s">
        <v>304</v>
      </c>
    </row>
    <row r="16" spans="1:8">
      <c r="A16" s="595"/>
      <c r="B16" s="610"/>
      <c r="C16" s="600"/>
      <c r="D16" s="595" t="s">
        <v>679</v>
      </c>
      <c r="E16" s="595" t="s">
        <v>503</v>
      </c>
      <c r="F16" s="601">
        <v>1</v>
      </c>
      <c r="G16" s="611">
        <v>87456000</v>
      </c>
      <c r="H16" s="595" t="s">
        <v>304</v>
      </c>
    </row>
    <row r="17" spans="1:8" ht="40.5">
      <c r="A17" s="595" t="s">
        <v>240</v>
      </c>
      <c r="B17" s="603" t="s">
        <v>674</v>
      </c>
      <c r="C17" s="600"/>
      <c r="D17" s="595" t="s">
        <v>673</v>
      </c>
      <c r="E17" s="595" t="s">
        <v>509</v>
      </c>
      <c r="F17" s="601">
        <v>1</v>
      </c>
      <c r="G17" s="604" t="s">
        <v>300</v>
      </c>
      <c r="H17" s="595" t="s">
        <v>304</v>
      </c>
    </row>
    <row r="18" spans="1:8" ht="27">
      <c r="A18" s="595" t="s">
        <v>241</v>
      </c>
      <c r="B18" s="603" t="s">
        <v>242</v>
      </c>
      <c r="C18" s="600"/>
      <c r="D18" s="595" t="s">
        <v>243</v>
      </c>
      <c r="E18" s="595" t="s">
        <v>510</v>
      </c>
      <c r="F18" s="601">
        <v>0.5</v>
      </c>
      <c r="G18" s="611">
        <v>19847000</v>
      </c>
      <c r="H18" s="595" t="s">
        <v>304</v>
      </c>
    </row>
    <row r="19" spans="1:8" ht="27">
      <c r="A19" s="595" t="s">
        <v>244</v>
      </c>
      <c r="B19" s="603" t="s">
        <v>245</v>
      </c>
      <c r="C19" s="600"/>
      <c r="D19" s="595" t="s">
        <v>246</v>
      </c>
      <c r="E19" s="595" t="s">
        <v>511</v>
      </c>
      <c r="F19" s="601">
        <v>1</v>
      </c>
      <c r="G19" s="611">
        <v>6855000</v>
      </c>
      <c r="H19" s="595" t="s">
        <v>303</v>
      </c>
    </row>
    <row r="20" spans="1:8" ht="27">
      <c r="A20" s="595" t="s">
        <v>247</v>
      </c>
      <c r="B20" s="603" t="s">
        <v>248</v>
      </c>
      <c r="C20" s="600"/>
      <c r="D20" s="595" t="s">
        <v>249</v>
      </c>
      <c r="E20" s="595" t="s">
        <v>512</v>
      </c>
      <c r="F20" s="601">
        <v>1</v>
      </c>
      <c r="G20" s="604" t="s">
        <v>300</v>
      </c>
      <c r="H20" s="595" t="s">
        <v>303</v>
      </c>
    </row>
    <row r="21" spans="1:8" ht="20.25" customHeight="1">
      <c r="A21" s="595" t="s">
        <v>113</v>
      </c>
      <c r="B21" s="603" t="s">
        <v>294</v>
      </c>
      <c r="C21" s="600" t="s">
        <v>114</v>
      </c>
      <c r="D21" s="595" t="s">
        <v>282</v>
      </c>
      <c r="E21" s="595" t="s">
        <v>513</v>
      </c>
      <c r="F21" s="601">
        <v>1</v>
      </c>
      <c r="G21" s="602">
        <v>31693000</v>
      </c>
      <c r="H21" s="595" t="s">
        <v>303</v>
      </c>
    </row>
    <row r="22" spans="1:8">
      <c r="A22" s="595"/>
      <c r="B22" s="612" t="s">
        <v>433</v>
      </c>
      <c r="C22" s="613"/>
      <c r="D22" s="612" t="s">
        <v>433</v>
      </c>
      <c r="E22" s="606" t="s">
        <v>507</v>
      </c>
      <c r="F22" s="601">
        <v>1</v>
      </c>
      <c r="G22" s="614">
        <v>1423000</v>
      </c>
      <c r="H22" s="595" t="s">
        <v>303</v>
      </c>
    </row>
    <row r="23" spans="1:8" ht="27">
      <c r="A23" s="595"/>
      <c r="B23" s="612" t="s">
        <v>505</v>
      </c>
      <c r="C23" s="613"/>
      <c r="D23" s="612" t="s">
        <v>505</v>
      </c>
      <c r="E23" s="606" t="s">
        <v>504</v>
      </c>
      <c r="F23" s="615">
        <v>1</v>
      </c>
      <c r="G23" s="616">
        <v>17270000</v>
      </c>
      <c r="H23" s="595" t="s">
        <v>303</v>
      </c>
    </row>
    <row r="24" spans="1:8" ht="27">
      <c r="A24" s="617"/>
      <c r="B24" s="612" t="s">
        <v>505</v>
      </c>
      <c r="C24" s="618"/>
      <c r="D24" s="612" t="s">
        <v>505</v>
      </c>
      <c r="E24" s="606" t="s">
        <v>504</v>
      </c>
      <c r="F24" s="619">
        <v>0.5</v>
      </c>
      <c r="G24" s="616" t="s">
        <v>559</v>
      </c>
      <c r="H24" s="615"/>
    </row>
    <row r="25" spans="1:8" ht="27">
      <c r="A25" s="617"/>
      <c r="B25" s="612" t="s">
        <v>505</v>
      </c>
      <c r="C25" s="618"/>
      <c r="D25" s="612" t="s">
        <v>558</v>
      </c>
      <c r="E25" s="606" t="s">
        <v>504</v>
      </c>
      <c r="F25" s="619">
        <v>1</v>
      </c>
      <c r="G25" s="616">
        <v>20000</v>
      </c>
      <c r="H25" s="615"/>
    </row>
    <row r="26" spans="1:8">
      <c r="B26" s="621" t="s">
        <v>506</v>
      </c>
      <c r="D26" s="621" t="s">
        <v>506</v>
      </c>
      <c r="E26" s="621" t="s">
        <v>508</v>
      </c>
      <c r="F26" s="621">
        <v>1</v>
      </c>
      <c r="G26" s="622"/>
      <c r="H26" s="622" t="s">
        <v>303</v>
      </c>
    </row>
    <row r="27" spans="1:8">
      <c r="B27" s="606" t="s">
        <v>686</v>
      </c>
      <c r="C27" s="623"/>
      <c r="D27" s="606" t="s">
        <v>683</v>
      </c>
      <c r="E27" s="606" t="s">
        <v>684</v>
      </c>
      <c r="F27" s="606">
        <v>1</v>
      </c>
      <c r="G27" s="616" t="s">
        <v>559</v>
      </c>
      <c r="H27" s="595" t="s">
        <v>685</v>
      </c>
    </row>
  </sheetData>
  <sheetProtection selectLockedCells="1" selectUnlockedCells="1"/>
  <mergeCells count="1">
    <mergeCell ref="A2:E2"/>
  </mergeCells>
  <phoneticPr fontId="3"/>
  <pageMargins left="0.7" right="0.7" top="0.75" bottom="0.75" header="0.3" footer="0.3"/>
  <pageSetup paperSize="9" scale="55" fitToHeight="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30"/>
  <sheetViews>
    <sheetView view="pageBreakPreview" zoomScaleNormal="100" zoomScaleSheetLayoutView="100" workbookViewId="0">
      <selection activeCell="F71" sqref="F71"/>
    </sheetView>
  </sheetViews>
  <sheetFormatPr defaultColWidth="9" defaultRowHeight="13.5"/>
  <cols>
    <col min="1" max="1" width="33.75" style="261" customWidth="1"/>
    <col min="2" max="2" width="16.125" style="261" customWidth="1"/>
    <col min="3" max="3" width="38.875" style="261" customWidth="1"/>
    <col min="4" max="16384" width="9" style="261"/>
  </cols>
  <sheetData>
    <row r="1" spans="1:4">
      <c r="A1" s="260" t="s">
        <v>312</v>
      </c>
    </row>
    <row r="2" spans="1:4">
      <c r="A2" s="107"/>
      <c r="B2" s="262"/>
      <c r="C2" s="262"/>
    </row>
    <row r="3" spans="1:4">
      <c r="A3" s="260"/>
    </row>
    <row r="4" spans="1:4">
      <c r="C4" s="263" t="s">
        <v>157</v>
      </c>
    </row>
    <row r="5" spans="1:4">
      <c r="C5" s="263" t="s">
        <v>158</v>
      </c>
    </row>
    <row r="6" spans="1:4">
      <c r="A6" s="260" t="s">
        <v>159</v>
      </c>
      <c r="C6" s="264"/>
    </row>
    <row r="7" spans="1:4">
      <c r="A7" s="108" t="s">
        <v>34</v>
      </c>
      <c r="B7" s="108" t="s">
        <v>334</v>
      </c>
      <c r="C7" s="108" t="s">
        <v>31</v>
      </c>
      <c r="D7" s="265"/>
    </row>
    <row r="8" spans="1:4">
      <c r="A8" s="266"/>
      <c r="B8" s="267"/>
      <c r="C8" s="268"/>
      <c r="D8" s="265"/>
    </row>
    <row r="9" spans="1:4" ht="27">
      <c r="A9" s="266" t="s">
        <v>286</v>
      </c>
      <c r="B9" s="312"/>
      <c r="C9" s="312"/>
      <c r="D9" s="265"/>
    </row>
    <row r="10" spans="1:4">
      <c r="A10" s="269" t="s">
        <v>225</v>
      </c>
      <c r="B10" s="312"/>
      <c r="C10" s="312"/>
      <c r="D10" s="265"/>
    </row>
    <row r="11" spans="1:4">
      <c r="A11" s="269" t="s">
        <v>327</v>
      </c>
      <c r="B11" s="312"/>
      <c r="C11" s="312"/>
      <c r="D11" s="265"/>
    </row>
    <row r="12" spans="1:4">
      <c r="A12" s="269" t="s">
        <v>226</v>
      </c>
      <c r="B12" s="312"/>
      <c r="C12" s="312"/>
      <c r="D12" s="265"/>
    </row>
    <row r="13" spans="1:4">
      <c r="A13" s="269" t="s">
        <v>30</v>
      </c>
      <c r="B13" s="312"/>
      <c r="C13" s="312"/>
      <c r="D13" s="265"/>
    </row>
    <row r="14" spans="1:4">
      <c r="A14" s="269" t="s">
        <v>230</v>
      </c>
      <c r="B14" s="312"/>
      <c r="C14" s="312"/>
      <c r="D14" s="265"/>
    </row>
    <row r="15" spans="1:4">
      <c r="A15" s="269" t="s">
        <v>227</v>
      </c>
      <c r="B15" s="312"/>
      <c r="C15" s="312"/>
      <c r="D15" s="265"/>
    </row>
    <row r="16" spans="1:4" ht="27">
      <c r="A16" s="269" t="s">
        <v>287</v>
      </c>
      <c r="B16" s="312"/>
      <c r="C16" s="312"/>
      <c r="D16" s="265"/>
    </row>
    <row r="17" spans="1:4">
      <c r="A17" s="269" t="s">
        <v>288</v>
      </c>
      <c r="B17" s="312"/>
      <c r="C17" s="312"/>
      <c r="D17" s="265"/>
    </row>
    <row r="18" spans="1:4">
      <c r="A18" s="269" t="s">
        <v>231</v>
      </c>
      <c r="B18" s="312"/>
      <c r="C18" s="312"/>
      <c r="D18" s="265"/>
    </row>
    <row r="19" spans="1:4">
      <c r="A19" s="269" t="s">
        <v>232</v>
      </c>
      <c r="B19" s="312"/>
      <c r="C19" s="312"/>
      <c r="D19" s="265"/>
    </row>
    <row r="20" spans="1:4">
      <c r="A20" s="269" t="s">
        <v>160</v>
      </c>
      <c r="B20" s="270"/>
      <c r="C20" s="270" t="s">
        <v>161</v>
      </c>
      <c r="D20" s="265"/>
    </row>
    <row r="21" spans="1:4">
      <c r="A21" s="271" t="s">
        <v>35</v>
      </c>
      <c r="B21" s="272">
        <f>SUM(B9:B20)</f>
        <v>0</v>
      </c>
      <c r="C21" s="272"/>
      <c r="D21" s="273"/>
    </row>
    <row r="22" spans="1:4">
      <c r="A22" s="260"/>
    </row>
    <row r="23" spans="1:4">
      <c r="A23" s="260" t="s">
        <v>162</v>
      </c>
      <c r="C23" s="264"/>
    </row>
    <row r="24" spans="1:4">
      <c r="A24" s="108" t="s">
        <v>34</v>
      </c>
      <c r="B24" s="108" t="s">
        <v>267</v>
      </c>
      <c r="C24" s="108" t="s">
        <v>31</v>
      </c>
    </row>
    <row r="25" spans="1:4">
      <c r="A25" s="274"/>
      <c r="B25" s="275" t="s">
        <v>7</v>
      </c>
      <c r="C25" s="315"/>
    </row>
    <row r="26" spans="1:4">
      <c r="A26" s="276" t="s">
        <v>163</v>
      </c>
      <c r="B26" s="277"/>
      <c r="C26" s="316"/>
    </row>
    <row r="27" spans="1:4">
      <c r="A27" s="278" t="s">
        <v>36</v>
      </c>
      <c r="B27" s="279"/>
      <c r="C27" s="317"/>
    </row>
    <row r="28" spans="1:4">
      <c r="A28" s="278" t="s">
        <v>37</v>
      </c>
      <c r="B28" s="279"/>
      <c r="C28" s="317"/>
    </row>
    <row r="29" spans="1:4">
      <c r="A29" s="108" t="s">
        <v>164</v>
      </c>
      <c r="B29" s="280">
        <f>SUM(B26:B28)</f>
        <v>0</v>
      </c>
      <c r="C29" s="318"/>
    </row>
    <row r="30" spans="1:4">
      <c r="A30" s="260"/>
    </row>
  </sheetData>
  <phoneticPr fontId="3"/>
  <pageMargins left="0.70866141732283472" right="0.70866141732283472" top="0.74803149606299213" bottom="0.55118110236220474" header="0.31496062992125984" footer="0.31496062992125984"/>
  <pageSetup paperSize="9" fitToHeight="0"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3"/>
  <sheetViews>
    <sheetView view="pageBreakPreview" zoomScale="115" zoomScaleNormal="100" zoomScaleSheetLayoutView="115" workbookViewId="0">
      <selection activeCell="F71" sqref="F71"/>
    </sheetView>
  </sheetViews>
  <sheetFormatPr defaultColWidth="9" defaultRowHeight="14.25"/>
  <cols>
    <col min="1" max="1" width="27.5" style="394" customWidth="1"/>
    <col min="2" max="3" width="31.375" style="394" customWidth="1"/>
    <col min="4" max="4" width="27.375" style="394" customWidth="1"/>
    <col min="5" max="5" width="16" style="394" customWidth="1"/>
    <col min="6" max="16384" width="9" style="394"/>
  </cols>
  <sheetData>
    <row r="1" spans="1:5">
      <c r="A1" s="394" t="s">
        <v>449</v>
      </c>
    </row>
    <row r="2" spans="1:5">
      <c r="A2" s="395" t="s">
        <v>450</v>
      </c>
      <c r="B2" s="220"/>
      <c r="C2" s="220"/>
      <c r="D2" s="220"/>
      <c r="E2" s="220"/>
    </row>
    <row r="4" spans="1:5">
      <c r="A4" s="394" t="s">
        <v>451</v>
      </c>
      <c r="D4" s="396"/>
      <c r="E4" s="396"/>
    </row>
    <row r="5" spans="1:5" ht="17.100000000000001" customHeight="1">
      <c r="A5" s="397"/>
      <c r="B5" s="397"/>
      <c r="C5" s="397"/>
      <c r="D5" s="397"/>
      <c r="E5" s="397"/>
    </row>
    <row r="6" spans="1:5" ht="17.100000000000001" customHeight="1">
      <c r="A6" s="398" t="s">
        <v>22</v>
      </c>
      <c r="B6" s="399" t="s">
        <v>452</v>
      </c>
      <c r="C6" s="399" t="s">
        <v>453</v>
      </c>
      <c r="D6" s="399" t="s">
        <v>454</v>
      </c>
      <c r="E6" s="400" t="s">
        <v>25</v>
      </c>
    </row>
    <row r="7" spans="1:5" ht="17.100000000000001" customHeight="1">
      <c r="A7" s="401"/>
      <c r="B7" s="401"/>
      <c r="C7" s="401"/>
      <c r="D7" s="402"/>
      <c r="E7" s="403"/>
    </row>
    <row r="8" spans="1:5" ht="17.100000000000001" customHeight="1">
      <c r="A8" s="404"/>
      <c r="B8" s="405"/>
      <c r="C8" s="405"/>
      <c r="D8" s="405"/>
      <c r="E8" s="406"/>
    </row>
    <row r="9" spans="1:5" ht="17.100000000000001" customHeight="1">
      <c r="A9" s="407"/>
      <c r="B9" s="408"/>
      <c r="C9" s="409"/>
      <c r="D9" s="410"/>
      <c r="E9" s="411"/>
    </row>
    <row r="10" spans="1:5" ht="17.100000000000001" customHeight="1">
      <c r="A10" s="412"/>
      <c r="B10" s="408"/>
      <c r="C10" s="409"/>
      <c r="D10" s="413"/>
      <c r="E10" s="411"/>
    </row>
    <row r="11" spans="1:5" ht="17.100000000000001" customHeight="1">
      <c r="A11" s="412"/>
      <c r="B11" s="408"/>
      <c r="C11" s="408"/>
      <c r="D11" s="413"/>
      <c r="E11" s="411"/>
    </row>
    <row r="12" spans="1:5" ht="17.100000000000001" customHeight="1">
      <c r="A12" s="412"/>
      <c r="B12" s="408"/>
      <c r="C12" s="408"/>
      <c r="D12" s="413"/>
      <c r="E12" s="411"/>
    </row>
    <row r="13" spans="1:5" ht="17.100000000000001" customHeight="1">
      <c r="A13" s="412"/>
      <c r="B13" s="408"/>
      <c r="C13" s="408"/>
      <c r="D13" s="413"/>
      <c r="E13" s="411"/>
    </row>
    <row r="14" spans="1:5" ht="17.100000000000001" customHeight="1">
      <c r="A14" s="412"/>
      <c r="B14" s="408"/>
      <c r="C14" s="408"/>
      <c r="D14" s="413"/>
      <c r="E14" s="411"/>
    </row>
    <row r="15" spans="1:5" ht="17.100000000000001" customHeight="1">
      <c r="A15" s="414"/>
      <c r="B15" s="408"/>
      <c r="C15" s="408"/>
      <c r="D15" s="413"/>
      <c r="E15" s="411"/>
    </row>
    <row r="16" spans="1:5" ht="17.100000000000001" customHeight="1">
      <c r="A16" s="414"/>
      <c r="B16" s="408"/>
      <c r="C16" s="408"/>
      <c r="D16" s="413"/>
      <c r="E16" s="411"/>
    </row>
    <row r="17" spans="1:5" ht="17.100000000000001" customHeight="1">
      <c r="A17" s="414"/>
      <c r="B17" s="408"/>
      <c r="C17" s="408"/>
      <c r="D17" s="413"/>
      <c r="E17" s="411"/>
    </row>
    <row r="18" spans="1:5" ht="17.100000000000001" customHeight="1">
      <c r="A18" s="415"/>
      <c r="B18" s="408"/>
      <c r="C18" s="408"/>
      <c r="D18" s="413"/>
      <c r="E18" s="411"/>
    </row>
    <row r="19" spans="1:5" ht="17.100000000000001" customHeight="1">
      <c r="A19" s="416"/>
      <c r="B19" s="408"/>
      <c r="C19" s="408"/>
      <c r="D19" s="413"/>
      <c r="E19" s="411"/>
    </row>
    <row r="20" spans="1:5" ht="17.100000000000001" customHeight="1">
      <c r="A20" s="416"/>
      <c r="B20" s="408"/>
      <c r="C20" s="408"/>
      <c r="D20" s="413"/>
      <c r="E20" s="411"/>
    </row>
    <row r="21" spans="1:5" ht="17.100000000000001" customHeight="1">
      <c r="A21" s="416"/>
      <c r="B21" s="408"/>
      <c r="C21" s="408"/>
      <c r="D21" s="413"/>
      <c r="E21" s="411"/>
    </row>
    <row r="22" spans="1:5" ht="17.100000000000001" customHeight="1">
      <c r="A22" s="412"/>
      <c r="B22" s="408"/>
      <c r="C22" s="408"/>
      <c r="D22" s="413"/>
      <c r="E22" s="411"/>
    </row>
    <row r="23" spans="1:5" ht="17.100000000000001" customHeight="1">
      <c r="A23" s="417"/>
      <c r="B23" s="418"/>
      <c r="C23" s="418"/>
      <c r="D23" s="419"/>
      <c r="E23" s="420"/>
    </row>
  </sheetData>
  <phoneticPr fontId="3"/>
  <pageMargins left="0.31496062992125984" right="0.31496062992125984" top="0.74803149606299213" bottom="0.55118110236220474" header="0.31496062992125984" footer="0.31496062992125984"/>
  <pageSetup paperSize="9" scale="68" orientation="portrait" blackAndWhite="1" r:id="rId1"/>
  <headerFooter>
    <oddHeader xml:space="preserve">&amp;C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2"/>
  <sheetViews>
    <sheetView view="pageBreakPreview" topLeftCell="A7" zoomScaleNormal="100" zoomScaleSheetLayoutView="100" workbookViewId="0">
      <selection activeCell="F71" sqref="F71"/>
    </sheetView>
  </sheetViews>
  <sheetFormatPr defaultColWidth="9" defaultRowHeight="16.5" customHeight="1"/>
  <cols>
    <col min="1" max="1" width="40" style="394" customWidth="1"/>
    <col min="2" max="2" width="5.25" style="422" bestFit="1" customWidth="1"/>
    <col min="3" max="3" width="12" style="422" customWidth="1"/>
    <col min="4" max="6" width="13.375" style="422" customWidth="1"/>
    <col min="7" max="7" width="40.5" style="394" customWidth="1"/>
    <col min="8" max="8" width="51.125" style="394" customWidth="1"/>
    <col min="9" max="16384" width="9" style="394"/>
  </cols>
  <sheetData>
    <row r="1" spans="1:7" ht="16.5" customHeight="1">
      <c r="A1" s="138" t="s">
        <v>666</v>
      </c>
      <c r="B1" s="421"/>
      <c r="C1" s="421"/>
      <c r="D1" s="421"/>
      <c r="E1" s="421"/>
      <c r="F1" s="421"/>
      <c r="G1" s="220"/>
    </row>
    <row r="3" spans="1:7" ht="16.5" customHeight="1">
      <c r="A3" s="394" t="s">
        <v>455</v>
      </c>
      <c r="G3" s="423" t="s">
        <v>456</v>
      </c>
    </row>
    <row r="4" spans="1:7" ht="16.5" customHeight="1">
      <c r="A4" s="835" t="s">
        <v>22</v>
      </c>
      <c r="B4" s="837" t="s">
        <v>28</v>
      </c>
      <c r="C4" s="838"/>
      <c r="D4" s="839"/>
      <c r="E4" s="424" t="s">
        <v>457</v>
      </c>
      <c r="F4" s="424" t="s">
        <v>458</v>
      </c>
      <c r="G4" s="840" t="s">
        <v>459</v>
      </c>
    </row>
    <row r="5" spans="1:7" ht="16.5" customHeight="1">
      <c r="A5" s="836"/>
      <c r="B5" s="426" t="s">
        <v>460</v>
      </c>
      <c r="C5" s="427" t="s">
        <v>461</v>
      </c>
      <c r="D5" s="427" t="s">
        <v>462</v>
      </c>
      <c r="E5" s="427"/>
      <c r="F5" s="427"/>
      <c r="G5" s="836"/>
    </row>
    <row r="6" spans="1:7" ht="16.5" customHeight="1">
      <c r="A6" s="404"/>
      <c r="B6" s="428"/>
      <c r="C6" s="429" t="s">
        <v>27</v>
      </c>
      <c r="D6" s="429" t="s">
        <v>27</v>
      </c>
      <c r="E6" s="429" t="s">
        <v>27</v>
      </c>
      <c r="F6" s="429" t="s">
        <v>27</v>
      </c>
      <c r="G6" s="405"/>
    </row>
    <row r="7" spans="1:7" ht="20.100000000000001" customHeight="1">
      <c r="A7" s="412" t="s">
        <v>463</v>
      </c>
      <c r="B7" s="430"/>
      <c r="C7" s="431"/>
      <c r="D7" s="431"/>
      <c r="E7" s="432"/>
      <c r="F7" s="432"/>
      <c r="G7" s="433"/>
    </row>
    <row r="8" spans="1:7" ht="20.100000000000001" customHeight="1">
      <c r="A8" s="412" t="s">
        <v>464</v>
      </c>
      <c r="B8" s="430"/>
      <c r="C8" s="431"/>
      <c r="D8" s="431"/>
      <c r="E8" s="432"/>
      <c r="F8" s="432"/>
      <c r="G8" s="433"/>
    </row>
    <row r="9" spans="1:7" ht="20.100000000000001" customHeight="1">
      <c r="A9" s="412" t="s">
        <v>224</v>
      </c>
      <c r="B9" s="430"/>
      <c r="C9" s="431"/>
      <c r="D9" s="431"/>
      <c r="E9" s="432"/>
      <c r="F9" s="432"/>
      <c r="G9" s="433"/>
    </row>
    <row r="10" spans="1:7" ht="20.100000000000001" customHeight="1">
      <c r="A10" s="412" t="s">
        <v>38</v>
      </c>
      <c r="B10" s="430"/>
      <c r="C10" s="431"/>
      <c r="D10" s="431"/>
      <c r="E10" s="432"/>
      <c r="F10" s="432"/>
      <c r="G10" s="433"/>
    </row>
    <row r="11" spans="1:7" ht="20.100000000000001" customHeight="1">
      <c r="A11" s="414" t="s">
        <v>225</v>
      </c>
      <c r="B11" s="430"/>
      <c r="C11" s="431"/>
      <c r="D11" s="431"/>
      <c r="E11" s="432"/>
      <c r="F11" s="432"/>
      <c r="G11" s="433"/>
    </row>
    <row r="12" spans="1:7" ht="20.100000000000001" customHeight="1">
      <c r="A12" s="414" t="s">
        <v>226</v>
      </c>
      <c r="B12" s="430"/>
      <c r="C12" s="431"/>
      <c r="D12" s="431"/>
      <c r="E12" s="432"/>
      <c r="F12" s="432"/>
      <c r="G12" s="433"/>
    </row>
    <row r="13" spans="1:7" ht="20.100000000000001" customHeight="1">
      <c r="A13" s="414" t="s">
        <v>465</v>
      </c>
      <c r="B13" s="430"/>
      <c r="C13" s="431"/>
      <c r="D13" s="431"/>
      <c r="E13" s="432"/>
      <c r="F13" s="432"/>
      <c r="G13" s="433"/>
    </row>
    <row r="14" spans="1:7" ht="20.100000000000001" customHeight="1">
      <c r="A14" s="414" t="s">
        <v>228</v>
      </c>
      <c r="B14" s="430"/>
      <c r="C14" s="431"/>
      <c r="D14" s="431"/>
      <c r="E14" s="432"/>
      <c r="F14" s="432"/>
      <c r="G14" s="433"/>
    </row>
    <row r="15" spans="1:7" ht="20.100000000000001" customHeight="1">
      <c r="A15" s="414" t="s">
        <v>227</v>
      </c>
      <c r="B15" s="430"/>
      <c r="C15" s="431"/>
      <c r="D15" s="431"/>
      <c r="E15" s="432"/>
      <c r="F15" s="432"/>
      <c r="G15" s="433"/>
    </row>
    <row r="16" spans="1:7" ht="20.100000000000001" customHeight="1">
      <c r="A16" s="414" t="s">
        <v>466</v>
      </c>
      <c r="B16" s="430"/>
      <c r="C16" s="431"/>
      <c r="D16" s="431"/>
      <c r="E16" s="432"/>
      <c r="F16" s="432"/>
      <c r="G16" s="433"/>
    </row>
    <row r="17" spans="1:7" ht="20.100000000000001" customHeight="1">
      <c r="A17" s="414" t="s">
        <v>467</v>
      </c>
      <c r="B17" s="430"/>
      <c r="C17" s="431"/>
      <c r="D17" s="431"/>
      <c r="E17" s="432"/>
      <c r="F17" s="432"/>
      <c r="G17" s="433"/>
    </row>
    <row r="18" spans="1:7" ht="20.100000000000001" customHeight="1">
      <c r="A18" s="414" t="s">
        <v>468</v>
      </c>
      <c r="B18" s="430"/>
      <c r="C18" s="431"/>
      <c r="D18" s="431"/>
      <c r="E18" s="432"/>
      <c r="F18" s="432"/>
      <c r="G18" s="433"/>
    </row>
    <row r="19" spans="1:7" ht="20.100000000000001" customHeight="1">
      <c r="A19" s="414" t="s">
        <v>284</v>
      </c>
      <c r="B19" s="430"/>
      <c r="C19" s="431"/>
      <c r="D19" s="431"/>
      <c r="E19" s="432"/>
      <c r="F19" s="432"/>
      <c r="G19" s="433"/>
    </row>
    <row r="20" spans="1:7" ht="20.100000000000001" customHeight="1">
      <c r="A20" s="434" t="s">
        <v>259</v>
      </c>
      <c r="B20" s="430"/>
      <c r="C20" s="431"/>
      <c r="D20" s="431"/>
      <c r="E20" s="432"/>
      <c r="F20" s="432"/>
      <c r="G20" s="433"/>
    </row>
    <row r="21" spans="1:7" ht="16.5" customHeight="1">
      <c r="A21" s="435" t="s">
        <v>19</v>
      </c>
      <c r="B21" s="436"/>
      <c r="C21" s="437"/>
      <c r="D21" s="437">
        <f>SUM(D7:D20)</f>
        <v>0</v>
      </c>
      <c r="E21" s="438"/>
      <c r="F21" s="438">
        <f>MIN(D21,E21)</f>
        <v>0</v>
      </c>
      <c r="G21" s="439"/>
    </row>
    <row r="22" spans="1:7" ht="16.5" customHeight="1">
      <c r="A22" s="406" t="s">
        <v>469</v>
      </c>
      <c r="B22" s="440"/>
      <c r="C22" s="440"/>
      <c r="D22" s="440"/>
      <c r="E22" s="441"/>
      <c r="F22" s="441"/>
      <c r="G22" s="442"/>
    </row>
    <row r="23" spans="1:7" ht="16.5" customHeight="1">
      <c r="A23" s="411"/>
      <c r="B23" s="443"/>
      <c r="C23" s="443"/>
      <c r="D23" s="443"/>
      <c r="E23" s="441"/>
      <c r="F23" s="441"/>
      <c r="G23" s="444"/>
    </row>
    <row r="24" spans="1:7" ht="16.5" customHeight="1">
      <c r="A24" s="411"/>
      <c r="B24" s="443"/>
      <c r="C24" s="443"/>
      <c r="D24" s="443"/>
      <c r="E24" s="441"/>
      <c r="F24" s="441"/>
      <c r="G24" s="411"/>
    </row>
    <row r="25" spans="1:7" ht="16.5" customHeight="1">
      <c r="A25" s="411"/>
      <c r="B25" s="443"/>
      <c r="C25" s="443"/>
      <c r="D25" s="443"/>
      <c r="E25" s="441"/>
      <c r="F25" s="441"/>
      <c r="G25" s="411"/>
    </row>
    <row r="26" spans="1:7" ht="16.5" customHeight="1">
      <c r="A26" s="411"/>
      <c r="B26" s="443"/>
      <c r="C26" s="443"/>
      <c r="D26" s="443"/>
      <c r="E26" s="441"/>
      <c r="F26" s="441"/>
      <c r="G26" s="411"/>
    </row>
    <row r="27" spans="1:7" ht="16.5" customHeight="1">
      <c r="A27" s="435" t="s">
        <v>19</v>
      </c>
      <c r="B27" s="436"/>
      <c r="C27" s="437"/>
      <c r="D27" s="437">
        <f>SUM(D23:D26)</f>
        <v>0</v>
      </c>
      <c r="E27" s="437"/>
      <c r="F27" s="437"/>
      <c r="G27" s="439"/>
    </row>
    <row r="28" spans="1:7" ht="16.5" customHeight="1">
      <c r="A28" s="435" t="s">
        <v>149</v>
      </c>
      <c r="B28" s="436"/>
      <c r="C28" s="437"/>
      <c r="D28" s="437">
        <f>SUM(D21,D27)</f>
        <v>0</v>
      </c>
      <c r="E28" s="437"/>
      <c r="F28" s="437"/>
      <c r="G28" s="439"/>
    </row>
    <row r="29" spans="1:7" ht="16.5" customHeight="1">
      <c r="A29" s="394" t="s">
        <v>470</v>
      </c>
    </row>
    <row r="31" spans="1:7" ht="16.5" customHeight="1">
      <c r="A31" s="394" t="s">
        <v>471</v>
      </c>
    </row>
    <row r="32" spans="1:7" ht="16.5" customHeight="1">
      <c r="A32" s="435" t="s">
        <v>22</v>
      </c>
      <c r="B32" s="445"/>
      <c r="C32" s="446"/>
      <c r="D32" s="447" t="s">
        <v>472</v>
      </c>
      <c r="E32" s="448" t="s">
        <v>459</v>
      </c>
      <c r="F32" s="448"/>
      <c r="G32" s="449"/>
    </row>
    <row r="33" spans="1:7" ht="16.5" customHeight="1">
      <c r="A33" s="450"/>
      <c r="B33" s="451"/>
      <c r="C33" s="452"/>
      <c r="D33" s="429" t="s">
        <v>7</v>
      </c>
      <c r="E33" s="841"/>
      <c r="F33" s="842"/>
      <c r="G33" s="843"/>
    </row>
    <row r="34" spans="1:7" ht="16.5" customHeight="1">
      <c r="A34" s="453" t="s">
        <v>45</v>
      </c>
      <c r="B34" s="454"/>
      <c r="C34" s="455"/>
      <c r="D34" s="456"/>
      <c r="E34" s="844"/>
      <c r="F34" s="845"/>
      <c r="G34" s="846"/>
    </row>
    <row r="35" spans="1:7" ht="16.5" customHeight="1">
      <c r="A35" s="435" t="s">
        <v>19</v>
      </c>
      <c r="B35" s="445"/>
      <c r="C35" s="446"/>
      <c r="D35" s="457">
        <f>SUM(D34)</f>
        <v>0</v>
      </c>
      <c r="E35" s="847"/>
      <c r="F35" s="848"/>
      <c r="G35" s="849"/>
    </row>
    <row r="38" spans="1:7" ht="16.5" customHeight="1">
      <c r="A38" s="394" t="s">
        <v>473</v>
      </c>
    </row>
    <row r="39" spans="1:7" ht="16.5" customHeight="1">
      <c r="A39" s="834" t="s">
        <v>474</v>
      </c>
      <c r="B39" s="834"/>
      <c r="C39" s="834"/>
      <c r="D39" s="834"/>
      <c r="E39" s="834"/>
      <c r="F39" s="834"/>
      <c r="G39" s="834"/>
    </row>
    <row r="40" spans="1:7" ht="16.5" customHeight="1">
      <c r="A40" s="834"/>
      <c r="B40" s="834"/>
      <c r="C40" s="834"/>
      <c r="D40" s="834"/>
      <c r="E40" s="834"/>
      <c r="F40" s="834"/>
      <c r="G40" s="834"/>
    </row>
    <row r="41" spans="1:7" ht="16.5" customHeight="1">
      <c r="A41" s="834"/>
      <c r="B41" s="834"/>
      <c r="C41" s="834"/>
      <c r="D41" s="834"/>
      <c r="E41" s="834"/>
      <c r="F41" s="834"/>
      <c r="G41" s="834"/>
    </row>
    <row r="42" spans="1:7" ht="16.5" customHeight="1">
      <c r="A42" s="394" t="s">
        <v>475</v>
      </c>
    </row>
  </sheetData>
  <mergeCells count="7">
    <mergeCell ref="A39:G41"/>
    <mergeCell ref="A4:A5"/>
    <mergeCell ref="B4:D4"/>
    <mergeCell ref="G4:G5"/>
    <mergeCell ref="E33:G33"/>
    <mergeCell ref="E34:G34"/>
    <mergeCell ref="E35:G35"/>
  </mergeCells>
  <phoneticPr fontId="3"/>
  <printOptions horizontalCentered="1"/>
  <pageMargins left="0.31496062992125984" right="0.31496062992125984" top="0.74803149606299213" bottom="0.55118110236220474" header="0.31496062992125984" footer="0.31496062992125984"/>
  <pageSetup paperSize="9" scale="68" fitToHeight="0" orientation="portrait" blackAndWhite="1" r:id="rId1"/>
  <headerFooter>
    <oddHeader xml:space="preserve">&amp;C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H51"/>
  <sheetViews>
    <sheetView view="pageBreakPreview" topLeftCell="A25" zoomScale="115" zoomScaleNormal="100" zoomScaleSheetLayoutView="115" workbookViewId="0">
      <selection activeCell="F71" sqref="F71"/>
    </sheetView>
  </sheetViews>
  <sheetFormatPr defaultColWidth="9" defaultRowHeight="14.25"/>
  <cols>
    <col min="1" max="2" width="9" style="103"/>
    <col min="3" max="8" width="8.75" style="103" customWidth="1"/>
    <col min="9" max="16384" width="9" style="103"/>
  </cols>
  <sheetData>
    <row r="1" spans="1:8">
      <c r="A1" s="102" t="s">
        <v>165</v>
      </c>
    </row>
    <row r="2" spans="1:8">
      <c r="A2" s="104" t="s">
        <v>664</v>
      </c>
      <c r="B2" s="104"/>
      <c r="C2" s="104"/>
      <c r="D2" s="104"/>
      <c r="E2" s="104"/>
      <c r="F2" s="104"/>
      <c r="G2" s="104"/>
      <c r="H2" s="104"/>
    </row>
    <row r="3" spans="1:8">
      <c r="E3" s="109"/>
      <c r="F3" s="110"/>
      <c r="G3" s="110"/>
    </row>
    <row r="4" spans="1:8" ht="19.5" customHeight="1">
      <c r="E4" s="111"/>
      <c r="F4" s="111"/>
      <c r="G4" s="111"/>
      <c r="H4" s="217" t="s">
        <v>84</v>
      </c>
    </row>
    <row r="5" spans="1:8" ht="15" thickBot="1">
      <c r="A5" s="103" t="s">
        <v>146</v>
      </c>
    </row>
    <row r="6" spans="1:8" ht="23.25" customHeight="1" thickBot="1">
      <c r="A6" s="822" t="s">
        <v>155</v>
      </c>
      <c r="B6" s="823"/>
      <c r="C6" s="823"/>
      <c r="D6" s="823"/>
      <c r="E6" s="823"/>
      <c r="F6" s="823"/>
      <c r="G6" s="823"/>
      <c r="H6" s="824"/>
    </row>
    <row r="7" spans="1:8" ht="14.25" customHeight="1">
      <c r="A7" s="825"/>
      <c r="B7" s="826"/>
      <c r="C7" s="826"/>
      <c r="D7" s="826"/>
      <c r="E7" s="826"/>
      <c r="F7" s="826"/>
      <c r="G7" s="826"/>
      <c r="H7" s="827"/>
    </row>
    <row r="8" spans="1:8" ht="13.5" customHeight="1">
      <c r="A8" s="828"/>
      <c r="B8" s="829"/>
      <c r="C8" s="829"/>
      <c r="D8" s="829"/>
      <c r="E8" s="829"/>
      <c r="F8" s="829"/>
      <c r="G8" s="829"/>
      <c r="H8" s="830"/>
    </row>
    <row r="9" spans="1:8" ht="13.5" customHeight="1">
      <c r="A9" s="828"/>
      <c r="B9" s="829"/>
      <c r="C9" s="829"/>
      <c r="D9" s="829"/>
      <c r="E9" s="829"/>
      <c r="F9" s="829"/>
      <c r="G9" s="829"/>
      <c r="H9" s="830"/>
    </row>
    <row r="10" spans="1:8" ht="13.5" customHeight="1">
      <c r="A10" s="828"/>
      <c r="B10" s="829"/>
      <c r="C10" s="829"/>
      <c r="D10" s="829"/>
      <c r="E10" s="829"/>
      <c r="F10" s="829"/>
      <c r="G10" s="829"/>
      <c r="H10" s="830"/>
    </row>
    <row r="11" spans="1:8" ht="13.5" customHeight="1">
      <c r="A11" s="828"/>
      <c r="B11" s="829"/>
      <c r="C11" s="829"/>
      <c r="D11" s="829"/>
      <c r="E11" s="829"/>
      <c r="F11" s="829"/>
      <c r="G11" s="829"/>
      <c r="H11" s="830"/>
    </row>
    <row r="12" spans="1:8">
      <c r="A12" s="828"/>
      <c r="B12" s="829"/>
      <c r="C12" s="829"/>
      <c r="D12" s="829"/>
      <c r="E12" s="829"/>
      <c r="F12" s="829"/>
      <c r="G12" s="829"/>
      <c r="H12" s="830"/>
    </row>
    <row r="13" spans="1:8">
      <c r="A13" s="828"/>
      <c r="B13" s="829"/>
      <c r="C13" s="829"/>
      <c r="D13" s="829"/>
      <c r="E13" s="829"/>
      <c r="F13" s="829"/>
      <c r="G13" s="829"/>
      <c r="H13" s="830"/>
    </row>
    <row r="14" spans="1:8">
      <c r="A14" s="828"/>
      <c r="B14" s="829"/>
      <c r="C14" s="829"/>
      <c r="D14" s="829"/>
      <c r="E14" s="829"/>
      <c r="F14" s="829"/>
      <c r="G14" s="829"/>
      <c r="H14" s="830"/>
    </row>
    <row r="15" spans="1:8">
      <c r="A15" s="828"/>
      <c r="B15" s="829"/>
      <c r="C15" s="829"/>
      <c r="D15" s="829"/>
      <c r="E15" s="829"/>
      <c r="F15" s="829"/>
      <c r="G15" s="829"/>
      <c r="H15" s="830"/>
    </row>
    <row r="16" spans="1:8">
      <c r="A16" s="828"/>
      <c r="B16" s="829"/>
      <c r="C16" s="829"/>
      <c r="D16" s="829"/>
      <c r="E16" s="829"/>
      <c r="F16" s="829"/>
      <c r="G16" s="829"/>
      <c r="H16" s="830"/>
    </row>
    <row r="17" spans="1:8">
      <c r="A17" s="828"/>
      <c r="B17" s="829"/>
      <c r="C17" s="829"/>
      <c r="D17" s="829"/>
      <c r="E17" s="829"/>
      <c r="F17" s="829"/>
      <c r="G17" s="829"/>
      <c r="H17" s="830"/>
    </row>
    <row r="18" spans="1:8">
      <c r="A18" s="828"/>
      <c r="B18" s="829"/>
      <c r="C18" s="829"/>
      <c r="D18" s="829"/>
      <c r="E18" s="829"/>
      <c r="F18" s="829"/>
      <c r="G18" s="829"/>
      <c r="H18" s="830"/>
    </row>
    <row r="19" spans="1:8">
      <c r="A19" s="828"/>
      <c r="B19" s="829"/>
      <c r="C19" s="829"/>
      <c r="D19" s="829"/>
      <c r="E19" s="829"/>
      <c r="F19" s="829"/>
      <c r="G19" s="829"/>
      <c r="H19" s="830"/>
    </row>
    <row r="20" spans="1:8">
      <c r="A20" s="828"/>
      <c r="B20" s="829"/>
      <c r="C20" s="829"/>
      <c r="D20" s="829"/>
      <c r="E20" s="829"/>
      <c r="F20" s="829"/>
      <c r="G20" s="829"/>
      <c r="H20" s="830"/>
    </row>
    <row r="21" spans="1:8">
      <c r="A21" s="828"/>
      <c r="B21" s="829"/>
      <c r="C21" s="829"/>
      <c r="D21" s="829"/>
      <c r="E21" s="829"/>
      <c r="F21" s="829"/>
      <c r="G21" s="829"/>
      <c r="H21" s="830"/>
    </row>
    <row r="22" spans="1:8">
      <c r="A22" s="828"/>
      <c r="B22" s="829"/>
      <c r="C22" s="829"/>
      <c r="D22" s="829"/>
      <c r="E22" s="829"/>
      <c r="F22" s="829"/>
      <c r="G22" s="829"/>
      <c r="H22" s="830"/>
    </row>
    <row r="23" spans="1:8">
      <c r="A23" s="828"/>
      <c r="B23" s="829"/>
      <c r="C23" s="829"/>
      <c r="D23" s="829"/>
      <c r="E23" s="829"/>
      <c r="F23" s="829"/>
      <c r="G23" s="829"/>
      <c r="H23" s="830"/>
    </row>
    <row r="24" spans="1:8">
      <c r="A24" s="828"/>
      <c r="B24" s="829"/>
      <c r="C24" s="829"/>
      <c r="D24" s="829"/>
      <c r="E24" s="829"/>
      <c r="F24" s="829"/>
      <c r="G24" s="829"/>
      <c r="H24" s="830"/>
    </row>
    <row r="25" spans="1:8">
      <c r="A25" s="828"/>
      <c r="B25" s="829"/>
      <c r="C25" s="829"/>
      <c r="D25" s="829"/>
      <c r="E25" s="829"/>
      <c r="F25" s="829"/>
      <c r="G25" s="829"/>
      <c r="H25" s="830"/>
    </row>
    <row r="26" spans="1:8">
      <c r="A26" s="828"/>
      <c r="B26" s="829"/>
      <c r="C26" s="829"/>
      <c r="D26" s="829"/>
      <c r="E26" s="829"/>
      <c r="F26" s="829"/>
      <c r="G26" s="829"/>
      <c r="H26" s="830"/>
    </row>
    <row r="27" spans="1:8">
      <c r="A27" s="828"/>
      <c r="B27" s="829"/>
      <c r="C27" s="829"/>
      <c r="D27" s="829"/>
      <c r="E27" s="829"/>
      <c r="F27" s="829"/>
      <c r="G27" s="829"/>
      <c r="H27" s="830"/>
    </row>
    <row r="28" spans="1:8">
      <c r="A28" s="828"/>
      <c r="B28" s="829"/>
      <c r="C28" s="829"/>
      <c r="D28" s="829"/>
      <c r="E28" s="829"/>
      <c r="F28" s="829"/>
      <c r="G28" s="829"/>
      <c r="H28" s="830"/>
    </row>
    <row r="29" spans="1:8">
      <c r="A29" s="828"/>
      <c r="B29" s="829"/>
      <c r="C29" s="829"/>
      <c r="D29" s="829"/>
      <c r="E29" s="829"/>
      <c r="F29" s="829"/>
      <c r="G29" s="829"/>
      <c r="H29" s="830"/>
    </row>
    <row r="30" spans="1:8">
      <c r="A30" s="828"/>
      <c r="B30" s="829"/>
      <c r="C30" s="829"/>
      <c r="D30" s="829"/>
      <c r="E30" s="829"/>
      <c r="F30" s="829"/>
      <c r="G30" s="829"/>
      <c r="H30" s="830"/>
    </row>
    <row r="31" spans="1:8">
      <c r="A31" s="828"/>
      <c r="B31" s="829"/>
      <c r="C31" s="829"/>
      <c r="D31" s="829"/>
      <c r="E31" s="829"/>
      <c r="F31" s="829"/>
      <c r="G31" s="829"/>
      <c r="H31" s="830"/>
    </row>
    <row r="32" spans="1:8">
      <c r="A32" s="828"/>
      <c r="B32" s="829"/>
      <c r="C32" s="829"/>
      <c r="D32" s="829"/>
      <c r="E32" s="829"/>
      <c r="F32" s="829"/>
      <c r="G32" s="829"/>
      <c r="H32" s="830"/>
    </row>
    <row r="33" spans="1:8">
      <c r="A33" s="828"/>
      <c r="B33" s="829"/>
      <c r="C33" s="829"/>
      <c r="D33" s="829"/>
      <c r="E33" s="829"/>
      <c r="F33" s="829"/>
      <c r="G33" s="829"/>
      <c r="H33" s="830"/>
    </row>
    <row r="34" spans="1:8">
      <c r="A34" s="828"/>
      <c r="B34" s="829"/>
      <c r="C34" s="829"/>
      <c r="D34" s="829"/>
      <c r="E34" s="829"/>
      <c r="F34" s="829"/>
      <c r="G34" s="829"/>
      <c r="H34" s="830"/>
    </row>
    <row r="35" spans="1:8">
      <c r="A35" s="828"/>
      <c r="B35" s="829"/>
      <c r="C35" s="829"/>
      <c r="D35" s="829"/>
      <c r="E35" s="829"/>
      <c r="F35" s="829"/>
      <c r="G35" s="829"/>
      <c r="H35" s="830"/>
    </row>
    <row r="36" spans="1:8">
      <c r="A36" s="828"/>
      <c r="B36" s="829"/>
      <c r="C36" s="829"/>
      <c r="D36" s="829"/>
      <c r="E36" s="829"/>
      <c r="F36" s="829"/>
      <c r="G36" s="829"/>
      <c r="H36" s="830"/>
    </row>
    <row r="37" spans="1:8">
      <c r="A37" s="828"/>
      <c r="B37" s="829"/>
      <c r="C37" s="829"/>
      <c r="D37" s="829"/>
      <c r="E37" s="829"/>
      <c r="F37" s="829"/>
      <c r="G37" s="829"/>
      <c r="H37" s="830"/>
    </row>
    <row r="38" spans="1:8">
      <c r="A38" s="828"/>
      <c r="B38" s="829"/>
      <c r="C38" s="829"/>
      <c r="D38" s="829"/>
      <c r="E38" s="829"/>
      <c r="F38" s="829"/>
      <c r="G38" s="829"/>
      <c r="H38" s="830"/>
    </row>
    <row r="39" spans="1:8">
      <c r="A39" s="828"/>
      <c r="B39" s="829"/>
      <c r="C39" s="829"/>
      <c r="D39" s="829"/>
      <c r="E39" s="829"/>
      <c r="F39" s="829"/>
      <c r="G39" s="829"/>
      <c r="H39" s="830"/>
    </row>
    <row r="40" spans="1:8">
      <c r="A40" s="828"/>
      <c r="B40" s="829"/>
      <c r="C40" s="829"/>
      <c r="D40" s="829"/>
      <c r="E40" s="829"/>
      <c r="F40" s="829"/>
      <c r="G40" s="829"/>
      <c r="H40" s="830"/>
    </row>
    <row r="41" spans="1:8">
      <c r="A41" s="828"/>
      <c r="B41" s="829"/>
      <c r="C41" s="829"/>
      <c r="D41" s="829"/>
      <c r="E41" s="829"/>
      <c r="F41" s="829"/>
      <c r="G41" s="829"/>
      <c r="H41" s="830"/>
    </row>
    <row r="42" spans="1:8">
      <c r="A42" s="828"/>
      <c r="B42" s="829"/>
      <c r="C42" s="829"/>
      <c r="D42" s="829"/>
      <c r="E42" s="829"/>
      <c r="F42" s="829"/>
      <c r="G42" s="829"/>
      <c r="H42" s="830"/>
    </row>
    <row r="43" spans="1:8">
      <c r="A43" s="828"/>
      <c r="B43" s="829"/>
      <c r="C43" s="829"/>
      <c r="D43" s="829"/>
      <c r="E43" s="829"/>
      <c r="F43" s="829"/>
      <c r="G43" s="829"/>
      <c r="H43" s="830"/>
    </row>
    <row r="44" spans="1:8">
      <c r="A44" s="828"/>
      <c r="B44" s="829"/>
      <c r="C44" s="829"/>
      <c r="D44" s="829"/>
      <c r="E44" s="829"/>
      <c r="F44" s="829"/>
      <c r="G44" s="829"/>
      <c r="H44" s="830"/>
    </row>
    <row r="45" spans="1:8">
      <c r="A45" s="828"/>
      <c r="B45" s="829"/>
      <c r="C45" s="829"/>
      <c r="D45" s="829"/>
      <c r="E45" s="829"/>
      <c r="F45" s="829"/>
      <c r="G45" s="829"/>
      <c r="H45" s="830"/>
    </row>
    <row r="46" spans="1:8">
      <c r="A46" s="828"/>
      <c r="B46" s="829"/>
      <c r="C46" s="829"/>
      <c r="D46" s="829"/>
      <c r="E46" s="829"/>
      <c r="F46" s="829"/>
      <c r="G46" s="829"/>
      <c r="H46" s="830"/>
    </row>
    <row r="47" spans="1:8">
      <c r="A47" s="828"/>
      <c r="B47" s="829"/>
      <c r="C47" s="829"/>
      <c r="D47" s="829"/>
      <c r="E47" s="829"/>
      <c r="F47" s="829"/>
      <c r="G47" s="829"/>
      <c r="H47" s="830"/>
    </row>
    <row r="48" spans="1:8">
      <c r="A48" s="828"/>
      <c r="B48" s="829"/>
      <c r="C48" s="829"/>
      <c r="D48" s="829"/>
      <c r="E48" s="829"/>
      <c r="F48" s="829"/>
      <c r="G48" s="829"/>
      <c r="H48" s="830"/>
    </row>
    <row r="49" spans="1:8">
      <c r="A49" s="828"/>
      <c r="B49" s="829"/>
      <c r="C49" s="829"/>
      <c r="D49" s="829"/>
      <c r="E49" s="829"/>
      <c r="F49" s="829"/>
      <c r="G49" s="829"/>
      <c r="H49" s="830"/>
    </row>
    <row r="50" spans="1:8">
      <c r="A50" s="828"/>
      <c r="B50" s="829"/>
      <c r="C50" s="829"/>
      <c r="D50" s="829"/>
      <c r="E50" s="829"/>
      <c r="F50" s="829"/>
      <c r="G50" s="829"/>
      <c r="H50" s="830"/>
    </row>
    <row r="51" spans="1:8" ht="15" thickBot="1">
      <c r="A51" s="831"/>
      <c r="B51" s="832"/>
      <c r="C51" s="832"/>
      <c r="D51" s="832"/>
      <c r="E51" s="832"/>
      <c r="F51" s="832"/>
      <c r="G51" s="832"/>
      <c r="H51" s="833"/>
    </row>
  </sheetData>
  <mergeCells count="2">
    <mergeCell ref="A6:H6"/>
    <mergeCell ref="A7:H51"/>
  </mergeCells>
  <phoneticPr fontId="3"/>
  <printOptions horizontalCentered="1"/>
  <pageMargins left="0.9055118110236221" right="0.51181102362204722" top="0.74803149606299213" bottom="0.74803149606299213"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C34"/>
  <sheetViews>
    <sheetView view="pageBreakPreview" topLeftCell="A6" zoomScale="130" zoomScaleNormal="100" zoomScaleSheetLayoutView="130" workbookViewId="0">
      <selection activeCell="F71" sqref="F71"/>
    </sheetView>
  </sheetViews>
  <sheetFormatPr defaultColWidth="9" defaultRowHeight="13.5"/>
  <cols>
    <col min="1" max="1" width="20.875" style="221" customWidth="1"/>
    <col min="2" max="2" width="17.625" style="221" customWidth="1"/>
    <col min="3" max="3" width="56.75" style="221" customWidth="1"/>
    <col min="4" max="16384" width="9" style="221"/>
  </cols>
  <sheetData>
    <row r="1" spans="1:3" ht="14.25">
      <c r="A1" s="138" t="s">
        <v>153</v>
      </c>
      <c r="B1" s="220"/>
      <c r="C1" s="220"/>
    </row>
    <row r="3" spans="1:3">
      <c r="C3" s="222" t="str">
        <f>'別紙 5（1)'!H4</f>
        <v>◯◯法人◯◯◯</v>
      </c>
    </row>
    <row r="4" spans="1:3">
      <c r="A4" s="221" t="s">
        <v>29</v>
      </c>
      <c r="C4" s="223"/>
    </row>
    <row r="5" spans="1:3" ht="17.100000000000001" customHeight="1">
      <c r="A5" s="89" t="s">
        <v>22</v>
      </c>
      <c r="B5" s="89" t="s">
        <v>28</v>
      </c>
      <c r="C5" s="89" t="s">
        <v>31</v>
      </c>
    </row>
    <row r="6" spans="1:3" ht="17.25" customHeight="1">
      <c r="A6" s="224"/>
      <c r="B6" s="225" t="s">
        <v>27</v>
      </c>
      <c r="C6" s="226"/>
    </row>
    <row r="7" spans="1:3" ht="17.25" customHeight="1">
      <c r="A7" s="170" t="s">
        <v>435</v>
      </c>
      <c r="B7" s="228"/>
      <c r="C7" s="229"/>
    </row>
    <row r="8" spans="1:3" ht="17.100000000000001" customHeight="1">
      <c r="A8" s="227" t="s">
        <v>222</v>
      </c>
      <c r="B8" s="228"/>
      <c r="C8" s="229"/>
    </row>
    <row r="9" spans="1:3" ht="17.100000000000001" customHeight="1">
      <c r="A9" s="227" t="s">
        <v>223</v>
      </c>
      <c r="B9" s="228"/>
      <c r="C9" s="229"/>
    </row>
    <row r="10" spans="1:3" ht="17.100000000000001" customHeight="1">
      <c r="A10" s="227" t="s">
        <v>224</v>
      </c>
      <c r="B10" s="228"/>
      <c r="C10" s="229"/>
    </row>
    <row r="11" spans="1:3" ht="17.100000000000001" customHeight="1">
      <c r="A11" s="227" t="s">
        <v>38</v>
      </c>
      <c r="B11" s="228"/>
      <c r="C11" s="229"/>
    </row>
    <row r="12" spans="1:3" ht="33" customHeight="1">
      <c r="A12" s="294" t="s">
        <v>671</v>
      </c>
      <c r="B12" s="228"/>
      <c r="C12" s="229"/>
    </row>
    <row r="13" spans="1:3" ht="17.100000000000001" customHeight="1">
      <c r="A13" s="227" t="s">
        <v>225</v>
      </c>
      <c r="B13" s="228"/>
      <c r="C13" s="229"/>
    </row>
    <row r="14" spans="1:3" ht="17.100000000000001" customHeight="1">
      <c r="A14" s="227" t="s">
        <v>226</v>
      </c>
      <c r="B14" s="228"/>
      <c r="C14" s="229"/>
    </row>
    <row r="15" spans="1:3" ht="17.100000000000001" customHeight="1">
      <c r="A15" s="227" t="s">
        <v>30</v>
      </c>
      <c r="B15" s="228"/>
      <c r="C15" s="229"/>
    </row>
    <row r="16" spans="1:3" ht="17.100000000000001" customHeight="1">
      <c r="A16" s="227" t="s">
        <v>227</v>
      </c>
      <c r="B16" s="228"/>
      <c r="C16" s="229"/>
    </row>
    <row r="17" spans="1:3" ht="17.100000000000001" customHeight="1">
      <c r="A17" s="227" t="s">
        <v>228</v>
      </c>
      <c r="B17" s="228"/>
      <c r="C17" s="229"/>
    </row>
    <row r="18" spans="1:3" ht="17.100000000000001" customHeight="1">
      <c r="A18" s="227" t="s">
        <v>529</v>
      </c>
      <c r="B18" s="228"/>
      <c r="C18" s="229"/>
    </row>
    <row r="19" spans="1:3" ht="17.100000000000001" customHeight="1">
      <c r="A19" s="227" t="s">
        <v>215</v>
      </c>
      <c r="B19" s="228"/>
      <c r="C19" s="229"/>
    </row>
    <row r="20" spans="1:3" ht="45" customHeight="1">
      <c r="A20" s="294" t="s">
        <v>234</v>
      </c>
      <c r="B20" s="228"/>
      <c r="C20" s="229"/>
    </row>
    <row r="21" spans="1:3" ht="17.100000000000001" customHeight="1">
      <c r="A21" s="89" t="s">
        <v>19</v>
      </c>
      <c r="B21" s="233">
        <f>SUM(B7:B20)</f>
        <v>0</v>
      </c>
      <c r="C21" s="234"/>
    </row>
    <row r="22" spans="1:3" ht="17.100000000000001" customHeight="1">
      <c r="A22" s="235" t="s">
        <v>25</v>
      </c>
      <c r="B22" s="236"/>
      <c r="C22" s="237"/>
    </row>
    <row r="23" spans="1:3" ht="17.100000000000001" customHeight="1">
      <c r="A23" s="238"/>
      <c r="B23" s="239"/>
      <c r="C23" s="240"/>
    </row>
    <row r="24" spans="1:3" ht="17.100000000000001" customHeight="1">
      <c r="A24" s="89" t="s">
        <v>19</v>
      </c>
      <c r="B24" s="233">
        <f>SUM(B22:B23)</f>
        <v>0</v>
      </c>
      <c r="C24" s="234"/>
    </row>
    <row r="25" spans="1:3" ht="17.100000000000001" customHeight="1">
      <c r="A25" s="241" t="s">
        <v>149</v>
      </c>
      <c r="B25" s="242">
        <f>SUM(B21,B24)</f>
        <v>0</v>
      </c>
      <c r="C25" s="243"/>
    </row>
    <row r="26" spans="1:3" ht="17.100000000000001" customHeight="1">
      <c r="A26" s="244" t="s">
        <v>269</v>
      </c>
      <c r="B26" s="245"/>
      <c r="C26" s="246"/>
    </row>
    <row r="27" spans="1:3" ht="17.100000000000001" customHeight="1">
      <c r="A27" s="244" t="s">
        <v>24</v>
      </c>
      <c r="B27" s="245"/>
      <c r="C27" s="246"/>
    </row>
    <row r="28" spans="1:3" ht="17.100000000000001" customHeight="1">
      <c r="A28" s="247"/>
      <c r="B28" s="245"/>
      <c r="C28" s="246"/>
    </row>
    <row r="29" spans="1:3" ht="17.100000000000001" customHeight="1">
      <c r="A29" s="244" t="s">
        <v>23</v>
      </c>
      <c r="B29" s="245"/>
      <c r="C29" s="245"/>
    </row>
    <row r="30" spans="1:3" ht="21.75" customHeight="1">
      <c r="A30" s="248" t="s">
        <v>22</v>
      </c>
      <c r="B30" s="249" t="s">
        <v>21</v>
      </c>
      <c r="C30" s="218" t="s">
        <v>150</v>
      </c>
    </row>
    <row r="31" spans="1:3">
      <c r="A31" s="250"/>
      <c r="B31" s="251" t="s">
        <v>7</v>
      </c>
      <c r="C31" s="218"/>
    </row>
    <row r="32" spans="1:3" ht="16.5" customHeight="1">
      <c r="A32" s="255" t="s">
        <v>45</v>
      </c>
      <c r="B32" s="256"/>
      <c r="C32" s="257"/>
    </row>
    <row r="33" spans="1:3" ht="16.5" customHeight="1">
      <c r="A33" s="258" t="s">
        <v>19</v>
      </c>
      <c r="B33" s="242">
        <f>SUM(B32)</f>
        <v>0</v>
      </c>
      <c r="C33" s="259"/>
    </row>
    <row r="34" spans="1:3" ht="17.100000000000001" customHeight="1">
      <c r="A34" s="244"/>
      <c r="B34" s="245"/>
      <c r="C34" s="246"/>
    </row>
  </sheetData>
  <phoneticPr fontId="3"/>
  <printOptions horizontalCentered="1"/>
  <pageMargins left="0.70866141732283472" right="0.70866141732283472" top="0.55118110236220474" bottom="0.55118110236220474" header="0.31496062992125984" footer="0.31496062992125984"/>
  <pageSetup paperSize="9" scale="85"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52"/>
  <sheetViews>
    <sheetView view="pageBreakPreview" topLeftCell="A4" zoomScaleNormal="100" zoomScaleSheetLayoutView="100" workbookViewId="0">
      <selection activeCell="F71" sqref="F71"/>
    </sheetView>
  </sheetViews>
  <sheetFormatPr defaultColWidth="9" defaultRowHeight="14.25"/>
  <cols>
    <col min="1" max="1" width="87.875" style="209" customWidth="1"/>
    <col min="2" max="16384" width="9" style="209"/>
  </cols>
  <sheetData>
    <row r="1" spans="1:1">
      <c r="A1" s="103" t="s">
        <v>476</v>
      </c>
    </row>
    <row r="3" spans="1:1">
      <c r="A3" s="104" t="s">
        <v>668</v>
      </c>
    </row>
    <row r="5" spans="1:1" ht="19.5" customHeight="1">
      <c r="A5" s="210" t="s">
        <v>204</v>
      </c>
    </row>
    <row r="6" spans="1:1">
      <c r="A6" s="103" t="s">
        <v>146</v>
      </c>
    </row>
    <row r="7" spans="1:1" ht="23.25" customHeight="1">
      <c r="A7" s="211" t="s">
        <v>155</v>
      </c>
    </row>
    <row r="8" spans="1:1" ht="14.25" customHeight="1">
      <c r="A8" s="850"/>
    </row>
    <row r="9" spans="1:1" ht="13.5" customHeight="1">
      <c r="A9" s="851"/>
    </row>
    <row r="10" spans="1:1" ht="13.5" customHeight="1">
      <c r="A10" s="851"/>
    </row>
    <row r="11" spans="1:1" ht="13.5" customHeight="1">
      <c r="A11" s="851"/>
    </row>
    <row r="12" spans="1:1" ht="13.5" customHeight="1">
      <c r="A12" s="851"/>
    </row>
    <row r="13" spans="1:1">
      <c r="A13" s="851"/>
    </row>
    <row r="14" spans="1:1">
      <c r="A14" s="851"/>
    </row>
    <row r="15" spans="1:1">
      <c r="A15" s="851"/>
    </row>
    <row r="16" spans="1:1">
      <c r="A16" s="851"/>
    </row>
    <row r="17" spans="1:1">
      <c r="A17" s="851"/>
    </row>
    <row r="18" spans="1:1">
      <c r="A18" s="851"/>
    </row>
    <row r="19" spans="1:1">
      <c r="A19" s="851"/>
    </row>
    <row r="20" spans="1:1">
      <c r="A20" s="851"/>
    </row>
    <row r="21" spans="1:1">
      <c r="A21" s="851"/>
    </row>
    <row r="22" spans="1:1">
      <c r="A22" s="851"/>
    </row>
    <row r="23" spans="1:1">
      <c r="A23" s="851"/>
    </row>
    <row r="24" spans="1:1">
      <c r="A24" s="851"/>
    </row>
    <row r="25" spans="1:1">
      <c r="A25" s="851"/>
    </row>
    <row r="26" spans="1:1">
      <c r="A26" s="851"/>
    </row>
    <row r="27" spans="1:1">
      <c r="A27" s="851"/>
    </row>
    <row r="28" spans="1:1">
      <c r="A28" s="851"/>
    </row>
    <row r="29" spans="1:1">
      <c r="A29" s="851"/>
    </row>
    <row r="30" spans="1:1">
      <c r="A30" s="851"/>
    </row>
    <row r="31" spans="1:1">
      <c r="A31" s="851"/>
    </row>
    <row r="32" spans="1:1">
      <c r="A32" s="851"/>
    </row>
    <row r="33" spans="1:1">
      <c r="A33" s="851"/>
    </row>
    <row r="34" spans="1:1">
      <c r="A34" s="851"/>
    </row>
    <row r="35" spans="1:1">
      <c r="A35" s="851"/>
    </row>
    <row r="36" spans="1:1">
      <c r="A36" s="851"/>
    </row>
    <row r="37" spans="1:1">
      <c r="A37" s="851"/>
    </row>
    <row r="38" spans="1:1">
      <c r="A38" s="851"/>
    </row>
    <row r="39" spans="1:1">
      <c r="A39" s="851"/>
    </row>
    <row r="40" spans="1:1">
      <c r="A40" s="851"/>
    </row>
    <row r="41" spans="1:1">
      <c r="A41" s="851"/>
    </row>
    <row r="42" spans="1:1">
      <c r="A42" s="851"/>
    </row>
    <row r="43" spans="1:1">
      <c r="A43" s="851"/>
    </row>
    <row r="44" spans="1:1">
      <c r="A44" s="851"/>
    </row>
    <row r="45" spans="1:1">
      <c r="A45" s="851"/>
    </row>
    <row r="46" spans="1:1">
      <c r="A46" s="851"/>
    </row>
    <row r="47" spans="1:1">
      <c r="A47" s="851"/>
    </row>
    <row r="48" spans="1:1">
      <c r="A48" s="851"/>
    </row>
    <row r="49" spans="1:1">
      <c r="A49" s="851"/>
    </row>
    <row r="50" spans="1:1">
      <c r="A50" s="851"/>
    </row>
    <row r="51" spans="1:1">
      <c r="A51" s="851"/>
    </row>
    <row r="52" spans="1:1">
      <c r="A52" s="852"/>
    </row>
  </sheetData>
  <mergeCells count="1">
    <mergeCell ref="A8:A52"/>
  </mergeCells>
  <phoneticPr fontId="3"/>
  <printOptions horizontalCentered="1"/>
  <pageMargins left="0.9055118110236221" right="0.51181102362204722" top="0.74803149606299213" bottom="0.74803149606299213" header="0.31496062992125984" footer="0.31496062992125984"/>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33"/>
  <sheetViews>
    <sheetView view="pageBreakPreview" topLeftCell="A7" zoomScaleNormal="100" zoomScaleSheetLayoutView="100" workbookViewId="0">
      <selection activeCell="F71" sqref="F71"/>
    </sheetView>
  </sheetViews>
  <sheetFormatPr defaultColWidth="9" defaultRowHeight="13.5"/>
  <cols>
    <col min="1" max="2" width="17.625" style="175" customWidth="1"/>
    <col min="3" max="3" width="45.75" style="175" customWidth="1"/>
    <col min="4" max="16384" width="9" style="175"/>
  </cols>
  <sheetData>
    <row r="1" spans="1:3">
      <c r="A1" s="175" t="s">
        <v>182</v>
      </c>
      <c r="B1" s="191"/>
      <c r="C1" s="191"/>
    </row>
    <row r="3" spans="1:3">
      <c r="C3" s="214" t="str">
        <f>'別紙 ６(1)'!A5</f>
        <v>◯◯法人◯◯</v>
      </c>
    </row>
    <row r="4" spans="1:3">
      <c r="A4" s="175" t="s">
        <v>335</v>
      </c>
    </row>
    <row r="5" spans="1:3" ht="17.100000000000001" customHeight="1">
      <c r="A5" s="89" t="s">
        <v>22</v>
      </c>
      <c r="B5" s="89" t="s">
        <v>28</v>
      </c>
      <c r="C5" s="89" t="s">
        <v>31</v>
      </c>
    </row>
    <row r="6" spans="1:3" ht="17.100000000000001" customHeight="1">
      <c r="A6" s="224"/>
      <c r="B6" s="225" t="s">
        <v>27</v>
      </c>
      <c r="C6" s="281"/>
    </row>
    <row r="7" spans="1:3" ht="17.100000000000001" customHeight="1">
      <c r="A7" s="227" t="s">
        <v>233</v>
      </c>
      <c r="B7" s="228"/>
      <c r="C7" s="282"/>
    </row>
    <row r="8" spans="1:3" ht="17.100000000000001" customHeight="1">
      <c r="A8" s="227" t="s">
        <v>222</v>
      </c>
      <c r="B8" s="228"/>
      <c r="C8" s="282"/>
    </row>
    <row r="9" spans="1:3" ht="17.100000000000001" customHeight="1">
      <c r="A9" s="170" t="s">
        <v>223</v>
      </c>
      <c r="B9" s="228"/>
      <c r="C9" s="282"/>
    </row>
    <row r="10" spans="1:3" ht="17.100000000000001" customHeight="1">
      <c r="A10" s="170" t="s">
        <v>224</v>
      </c>
      <c r="B10" s="228"/>
      <c r="C10" s="282"/>
    </row>
    <row r="11" spans="1:3" ht="17.100000000000001" customHeight="1">
      <c r="A11" s="170" t="s">
        <v>38</v>
      </c>
      <c r="B11" s="228"/>
      <c r="C11" s="282"/>
    </row>
    <row r="12" spans="1:3" ht="17.100000000000001" customHeight="1">
      <c r="A12" s="170" t="s">
        <v>258</v>
      </c>
      <c r="B12" s="228"/>
      <c r="C12" s="282"/>
    </row>
    <row r="13" spans="1:3" ht="17.100000000000001" customHeight="1">
      <c r="A13" s="170" t="s">
        <v>225</v>
      </c>
      <c r="B13" s="228"/>
      <c r="C13" s="282"/>
    </row>
    <row r="14" spans="1:3" ht="17.100000000000001" customHeight="1">
      <c r="A14" s="227" t="s">
        <v>226</v>
      </c>
      <c r="B14" s="228"/>
      <c r="C14" s="282"/>
    </row>
    <row r="15" spans="1:3" ht="17.100000000000001" customHeight="1">
      <c r="A15" s="227" t="s">
        <v>30</v>
      </c>
      <c r="B15" s="228"/>
      <c r="C15" s="282"/>
    </row>
    <row r="16" spans="1:3" ht="17.100000000000001" customHeight="1">
      <c r="A16" s="227" t="s">
        <v>228</v>
      </c>
      <c r="B16" s="228"/>
      <c r="C16" s="282"/>
    </row>
    <row r="17" spans="1:3" ht="17.100000000000001" customHeight="1">
      <c r="A17" s="230" t="s">
        <v>215</v>
      </c>
      <c r="B17" s="228"/>
      <c r="C17" s="282"/>
    </row>
    <row r="18" spans="1:3" ht="17.100000000000001" customHeight="1">
      <c r="A18" s="230" t="s">
        <v>220</v>
      </c>
      <c r="B18" s="228"/>
      <c r="C18" s="282"/>
    </row>
    <row r="19" spans="1:3" ht="17.100000000000001" customHeight="1">
      <c r="A19" s="230" t="s">
        <v>227</v>
      </c>
      <c r="B19" s="228"/>
      <c r="C19" s="282"/>
    </row>
    <row r="20" spans="1:3" ht="40.5">
      <c r="A20" s="283" t="s">
        <v>234</v>
      </c>
      <c r="B20" s="239"/>
      <c r="C20" s="284"/>
    </row>
    <row r="21" spans="1:3" ht="17.100000000000001" customHeight="1">
      <c r="A21" s="241" t="s">
        <v>19</v>
      </c>
      <c r="B21" s="242">
        <f>SUM(B7:B20)</f>
        <v>0</v>
      </c>
      <c r="C21" s="285"/>
    </row>
    <row r="22" spans="1:3" s="221" customFormat="1" ht="17.100000000000001" customHeight="1">
      <c r="A22" s="235" t="s">
        <v>25</v>
      </c>
      <c r="B22" s="236"/>
      <c r="C22" s="237"/>
    </row>
    <row r="23" spans="1:3" s="221" customFormat="1" ht="17.100000000000001" customHeight="1">
      <c r="A23" s="238"/>
      <c r="B23" s="239"/>
      <c r="C23" s="240"/>
    </row>
    <row r="24" spans="1:3" s="221" customFormat="1" ht="17.100000000000001" customHeight="1">
      <c r="A24" s="89" t="s">
        <v>19</v>
      </c>
      <c r="B24" s="233">
        <f>SUM(B22:B23)</f>
        <v>0</v>
      </c>
      <c r="C24" s="234"/>
    </row>
    <row r="25" spans="1:3" s="221" customFormat="1" ht="17.100000000000001" customHeight="1">
      <c r="A25" s="241" t="s">
        <v>149</v>
      </c>
      <c r="B25" s="242">
        <f>SUM(B21,B24)</f>
        <v>0</v>
      </c>
      <c r="C25" s="243"/>
    </row>
    <row r="26" spans="1:3" ht="17.100000000000001" customHeight="1">
      <c r="A26" s="244" t="s">
        <v>271</v>
      </c>
      <c r="B26" s="245"/>
      <c r="C26" s="286"/>
    </row>
    <row r="27" spans="1:3" ht="17.100000000000001" customHeight="1">
      <c r="A27" s="244" t="s">
        <v>352</v>
      </c>
      <c r="B27" s="245"/>
      <c r="C27" s="286"/>
    </row>
    <row r="28" spans="1:3" ht="17.100000000000001" customHeight="1">
      <c r="A28" s="244"/>
      <c r="B28" s="245"/>
      <c r="C28" s="286"/>
    </row>
    <row r="29" spans="1:3" ht="17.100000000000001" customHeight="1">
      <c r="A29" s="244" t="s">
        <v>23</v>
      </c>
      <c r="B29" s="245"/>
      <c r="C29" s="245"/>
    </row>
    <row r="30" spans="1:3" ht="17.100000000000001" customHeight="1">
      <c r="A30" s="250" t="s">
        <v>22</v>
      </c>
      <c r="B30" s="287" t="s">
        <v>21</v>
      </c>
      <c r="C30" s="213" t="s">
        <v>150</v>
      </c>
    </row>
    <row r="31" spans="1:3" ht="17.100000000000001" customHeight="1">
      <c r="A31" s="250"/>
      <c r="B31" s="251" t="s">
        <v>7</v>
      </c>
      <c r="C31" s="288"/>
    </row>
    <row r="32" spans="1:3" ht="17.100000000000001" customHeight="1">
      <c r="A32" s="289" t="s">
        <v>45</v>
      </c>
      <c r="B32" s="239"/>
      <c r="C32" s="290"/>
    </row>
    <row r="33" spans="1:3" ht="17.100000000000001" customHeight="1">
      <c r="A33" s="258" t="s">
        <v>19</v>
      </c>
      <c r="B33" s="242">
        <f>SUM(B32)</f>
        <v>0</v>
      </c>
      <c r="C33" s="291"/>
    </row>
  </sheetData>
  <phoneticPr fontId="3"/>
  <printOptions horizontalCentered="1"/>
  <pageMargins left="0.70866141732283472" right="0.70866141732283472" top="0.74803149606299213" bottom="0.74803149606299213" header="0.31496062992125984" footer="0.31496062992125984"/>
  <pageSetup paperSize="9" scale="98"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18"/>
  <sheetViews>
    <sheetView view="pageBreakPreview" topLeftCell="A4" zoomScale="90" zoomScaleNormal="100" zoomScaleSheetLayoutView="90" workbookViewId="0">
      <selection activeCell="F71" sqref="F71"/>
    </sheetView>
  </sheetViews>
  <sheetFormatPr defaultColWidth="9" defaultRowHeight="13.5"/>
  <cols>
    <col min="1" max="1" width="3.125" style="221" customWidth="1"/>
    <col min="2" max="2" width="3.125" style="221" bestFit="1" customWidth="1"/>
    <col min="3" max="3" width="3.125" style="221" customWidth="1"/>
    <col min="4" max="4" width="21.125" style="221" customWidth="1"/>
    <col min="5" max="15" width="12.625" style="221" customWidth="1"/>
    <col min="16" max="16384" width="9" style="221"/>
  </cols>
  <sheetData>
    <row r="1" spans="1:15">
      <c r="A1" s="221" t="s">
        <v>409</v>
      </c>
    </row>
    <row r="3" spans="1:15" ht="14.25">
      <c r="A3" s="322" t="s">
        <v>353</v>
      </c>
      <c r="B3" s="323"/>
      <c r="C3" s="323"/>
      <c r="D3" s="323"/>
      <c r="E3" s="323"/>
      <c r="F3" s="323"/>
      <c r="G3" s="323"/>
      <c r="H3" s="323"/>
      <c r="I3" s="323"/>
      <c r="J3" s="323"/>
      <c r="K3" s="323"/>
      <c r="L3" s="323"/>
      <c r="M3" s="323"/>
      <c r="N3" s="323"/>
      <c r="O3" s="323"/>
    </row>
    <row r="4" spans="1:15">
      <c r="A4" s="175"/>
      <c r="J4" s="247"/>
      <c r="K4" s="247"/>
      <c r="L4" s="246"/>
      <c r="M4" s="247" t="s">
        <v>354</v>
      </c>
      <c r="N4" s="854"/>
      <c r="O4" s="854"/>
    </row>
    <row r="5" spans="1:15">
      <c r="L5" s="223"/>
      <c r="O5" s="223"/>
    </row>
    <row r="6" spans="1:15" ht="72" customHeight="1">
      <c r="A6" s="853" t="s">
        <v>355</v>
      </c>
      <c r="B6" s="853"/>
      <c r="C6" s="853"/>
      <c r="D6" s="853"/>
      <c r="E6" s="324" t="s">
        <v>356</v>
      </c>
      <c r="F6" s="324" t="s">
        <v>357</v>
      </c>
      <c r="G6" s="324" t="s">
        <v>358</v>
      </c>
      <c r="H6" s="324" t="s">
        <v>359</v>
      </c>
      <c r="I6" s="324" t="s">
        <v>360</v>
      </c>
      <c r="J6" s="324" t="s">
        <v>361</v>
      </c>
      <c r="K6" s="324" t="s">
        <v>362</v>
      </c>
      <c r="L6" s="324" t="s">
        <v>363</v>
      </c>
      <c r="M6" s="324" t="s">
        <v>364</v>
      </c>
      <c r="N6" s="324" t="s">
        <v>365</v>
      </c>
      <c r="O6" s="324" t="s">
        <v>366</v>
      </c>
    </row>
    <row r="7" spans="1:15">
      <c r="A7" s="853"/>
      <c r="B7" s="853"/>
      <c r="C7" s="853"/>
      <c r="D7" s="853"/>
      <c r="E7" s="325" t="s">
        <v>367</v>
      </c>
      <c r="F7" s="325" t="s">
        <v>368</v>
      </c>
      <c r="G7" s="325" t="s">
        <v>369</v>
      </c>
      <c r="H7" s="325" t="s">
        <v>370</v>
      </c>
      <c r="I7" s="325" t="s">
        <v>371</v>
      </c>
      <c r="J7" s="325" t="s">
        <v>372</v>
      </c>
      <c r="K7" s="325" t="s">
        <v>373</v>
      </c>
      <c r="L7" s="325" t="s">
        <v>374</v>
      </c>
      <c r="M7" s="325" t="s">
        <v>375</v>
      </c>
      <c r="N7" s="325" t="s">
        <v>376</v>
      </c>
      <c r="O7" s="325" t="s">
        <v>377</v>
      </c>
    </row>
    <row r="8" spans="1:15">
      <c r="A8" s="855"/>
      <c r="B8" s="856"/>
      <c r="C8" s="857"/>
      <c r="D8" s="858"/>
      <c r="E8" s="326" t="s">
        <v>378</v>
      </c>
      <c r="F8" s="326" t="s">
        <v>378</v>
      </c>
      <c r="G8" s="326" t="s">
        <v>378</v>
      </c>
      <c r="H8" s="326" t="s">
        <v>378</v>
      </c>
      <c r="I8" s="326" t="s">
        <v>378</v>
      </c>
      <c r="J8" s="326" t="s">
        <v>378</v>
      </c>
      <c r="K8" s="326" t="s">
        <v>378</v>
      </c>
      <c r="L8" s="326" t="s">
        <v>378</v>
      </c>
      <c r="M8" s="326" t="s">
        <v>378</v>
      </c>
      <c r="N8" s="326" t="s">
        <v>378</v>
      </c>
      <c r="O8" s="326" t="s">
        <v>378</v>
      </c>
    </row>
    <row r="9" spans="1:15" ht="37.5" customHeight="1">
      <c r="A9" s="859" t="s">
        <v>379</v>
      </c>
      <c r="B9" s="859" t="s">
        <v>380</v>
      </c>
      <c r="C9" s="327" t="s">
        <v>381</v>
      </c>
      <c r="D9" s="328"/>
      <c r="E9" s="371">
        <f>SUM(E10:E15)</f>
        <v>0</v>
      </c>
      <c r="F9" s="371">
        <f t="shared" ref="F9:N9" si="0">SUM(F10:F15)</f>
        <v>0</v>
      </c>
      <c r="G9" s="371">
        <f t="shared" si="0"/>
        <v>0</v>
      </c>
      <c r="H9" s="371">
        <f t="shared" si="0"/>
        <v>0</v>
      </c>
      <c r="I9" s="371">
        <f>SUM(I10:I15)</f>
        <v>0</v>
      </c>
      <c r="J9" s="371">
        <f t="shared" si="0"/>
        <v>0</v>
      </c>
      <c r="K9" s="371">
        <f t="shared" si="0"/>
        <v>0</v>
      </c>
      <c r="L9" s="371">
        <f t="shared" si="0"/>
        <v>0</v>
      </c>
      <c r="M9" s="371">
        <f t="shared" si="0"/>
        <v>0</v>
      </c>
      <c r="N9" s="371">
        <f t="shared" si="0"/>
        <v>0</v>
      </c>
      <c r="O9" s="371">
        <f t="shared" ref="O9:O15" si="1">N9-L9</f>
        <v>0</v>
      </c>
    </row>
    <row r="10" spans="1:15" ht="44.25" customHeight="1">
      <c r="A10" s="859"/>
      <c r="B10" s="859"/>
      <c r="C10" s="329"/>
      <c r="D10" s="330" t="s">
        <v>44</v>
      </c>
      <c r="E10" s="370"/>
      <c r="F10" s="370"/>
      <c r="G10" s="331">
        <f t="shared" ref="G10:G15" si="2">E10-F10</f>
        <v>0</v>
      </c>
      <c r="H10" s="370"/>
      <c r="I10" s="331" t="str">
        <f>IF($E10="","",VLOOKUP($D10,事業リスト!$D$3:$G$21,4,))</f>
        <v/>
      </c>
      <c r="J10" s="331">
        <f t="shared" ref="J10:J15" si="3">MIN(H10,I10)</f>
        <v>0</v>
      </c>
      <c r="K10" s="331">
        <f t="shared" ref="K10:K15" si="4">MIN(G10,J10)</f>
        <v>0</v>
      </c>
      <c r="L10" s="331">
        <f>MIN(ROUNDDOWN($K10*1/2,-3),$M10)</f>
        <v>0</v>
      </c>
      <c r="M10" s="370"/>
      <c r="N10" s="370"/>
      <c r="O10" s="331">
        <f t="shared" si="1"/>
        <v>0</v>
      </c>
    </row>
    <row r="11" spans="1:15" ht="44.25" customHeight="1">
      <c r="A11" s="859"/>
      <c r="B11" s="859"/>
      <c r="C11" s="329"/>
      <c r="D11" s="328" t="s">
        <v>43</v>
      </c>
      <c r="E11" s="370"/>
      <c r="F11" s="370"/>
      <c r="G11" s="331">
        <f t="shared" si="2"/>
        <v>0</v>
      </c>
      <c r="H11" s="370"/>
      <c r="I11" s="331" t="str">
        <f>IF($E11="","",VLOOKUP($D11,事業リスト!$D$3:$G$21,4,))</f>
        <v/>
      </c>
      <c r="J11" s="331">
        <f t="shared" si="3"/>
        <v>0</v>
      </c>
      <c r="K11" s="331">
        <f t="shared" si="4"/>
        <v>0</v>
      </c>
      <c r="L11" s="331">
        <f t="shared" ref="L11:L15" si="5">MIN(ROUNDDOWN($K11*1/2,-3),$M11)</f>
        <v>0</v>
      </c>
      <c r="M11" s="370"/>
      <c r="N11" s="370"/>
      <c r="O11" s="331">
        <f t="shared" si="1"/>
        <v>0</v>
      </c>
    </row>
    <row r="12" spans="1:15" ht="44.25" customHeight="1">
      <c r="A12" s="859"/>
      <c r="B12" s="859"/>
      <c r="C12" s="329"/>
      <c r="D12" s="328" t="s">
        <v>42</v>
      </c>
      <c r="E12" s="370"/>
      <c r="F12" s="370"/>
      <c r="G12" s="331">
        <f t="shared" si="2"/>
        <v>0</v>
      </c>
      <c r="H12" s="370"/>
      <c r="I12" s="331" t="str">
        <f>IF($E12="","",VLOOKUP($D12,事業リスト!$D$3:$G$21,4,))</f>
        <v/>
      </c>
      <c r="J12" s="331">
        <f t="shared" si="3"/>
        <v>0</v>
      </c>
      <c r="K12" s="331">
        <f t="shared" si="4"/>
        <v>0</v>
      </c>
      <c r="L12" s="331">
        <f t="shared" si="5"/>
        <v>0</v>
      </c>
      <c r="M12" s="370"/>
      <c r="N12" s="370"/>
      <c r="O12" s="331">
        <f t="shared" si="1"/>
        <v>0</v>
      </c>
    </row>
    <row r="13" spans="1:15" ht="44.25" customHeight="1">
      <c r="A13" s="859"/>
      <c r="B13" s="859"/>
      <c r="C13" s="329"/>
      <c r="D13" s="328" t="s">
        <v>41</v>
      </c>
      <c r="E13" s="370"/>
      <c r="F13" s="370"/>
      <c r="G13" s="331">
        <f t="shared" si="2"/>
        <v>0</v>
      </c>
      <c r="H13" s="370"/>
      <c r="I13" s="331" t="str">
        <f>IF($E13="","",VLOOKUP($D13,事業リスト!$D$3:$G$21,4,))</f>
        <v/>
      </c>
      <c r="J13" s="331">
        <f t="shared" si="3"/>
        <v>0</v>
      </c>
      <c r="K13" s="331">
        <f t="shared" si="4"/>
        <v>0</v>
      </c>
      <c r="L13" s="331">
        <f t="shared" si="5"/>
        <v>0</v>
      </c>
      <c r="M13" s="370"/>
      <c r="N13" s="370"/>
      <c r="O13" s="331">
        <f t="shared" si="1"/>
        <v>0</v>
      </c>
    </row>
    <row r="14" spans="1:15" ht="44.25" customHeight="1">
      <c r="A14" s="859"/>
      <c r="B14" s="859"/>
      <c r="C14" s="329"/>
      <c r="D14" s="328" t="s">
        <v>40</v>
      </c>
      <c r="E14" s="370"/>
      <c r="F14" s="370"/>
      <c r="G14" s="331">
        <f t="shared" si="2"/>
        <v>0</v>
      </c>
      <c r="H14" s="370"/>
      <c r="I14" s="331" t="str">
        <f>IF($E14="","",VLOOKUP($D14,事業リスト!$D$3:$G$21,4,))</f>
        <v/>
      </c>
      <c r="J14" s="331">
        <f t="shared" si="3"/>
        <v>0</v>
      </c>
      <c r="K14" s="331">
        <f t="shared" si="4"/>
        <v>0</v>
      </c>
      <c r="L14" s="331">
        <f t="shared" si="5"/>
        <v>0</v>
      </c>
      <c r="M14" s="370"/>
      <c r="N14" s="370"/>
      <c r="O14" s="331">
        <f t="shared" si="1"/>
        <v>0</v>
      </c>
    </row>
    <row r="15" spans="1:15" ht="44.25" customHeight="1">
      <c r="A15" s="859"/>
      <c r="B15" s="859"/>
      <c r="C15" s="332"/>
      <c r="D15" s="328" t="s">
        <v>39</v>
      </c>
      <c r="E15" s="370"/>
      <c r="F15" s="370"/>
      <c r="G15" s="331">
        <f t="shared" si="2"/>
        <v>0</v>
      </c>
      <c r="H15" s="370"/>
      <c r="I15" s="331" t="str">
        <f>IF($E15="","",VLOOKUP($D15,事業リスト!$D$3:$G$21,4,))</f>
        <v/>
      </c>
      <c r="J15" s="331">
        <f t="shared" si="3"/>
        <v>0</v>
      </c>
      <c r="K15" s="331">
        <f t="shared" si="4"/>
        <v>0</v>
      </c>
      <c r="L15" s="331">
        <f t="shared" si="5"/>
        <v>0</v>
      </c>
      <c r="M15" s="370"/>
      <c r="N15" s="370"/>
      <c r="O15" s="331">
        <f t="shared" si="1"/>
        <v>0</v>
      </c>
    </row>
    <row r="16" spans="1:15" ht="36" customHeight="1">
      <c r="A16" s="853" t="s">
        <v>382</v>
      </c>
      <c r="B16" s="853"/>
      <c r="C16" s="853"/>
      <c r="D16" s="853"/>
      <c r="E16" s="331">
        <f>E9</f>
        <v>0</v>
      </c>
      <c r="F16" s="331">
        <f t="shared" ref="F16:O16" si="6">F9</f>
        <v>0</v>
      </c>
      <c r="G16" s="331">
        <f t="shared" si="6"/>
        <v>0</v>
      </c>
      <c r="H16" s="331">
        <f t="shared" si="6"/>
        <v>0</v>
      </c>
      <c r="I16" s="331">
        <f t="shared" si="6"/>
        <v>0</v>
      </c>
      <c r="J16" s="331">
        <f t="shared" si="6"/>
        <v>0</v>
      </c>
      <c r="K16" s="331">
        <f t="shared" si="6"/>
        <v>0</v>
      </c>
      <c r="L16" s="331">
        <f t="shared" si="6"/>
        <v>0</v>
      </c>
      <c r="M16" s="331">
        <f t="shared" si="6"/>
        <v>0</v>
      </c>
      <c r="N16" s="331">
        <f t="shared" si="6"/>
        <v>0</v>
      </c>
      <c r="O16" s="331">
        <f t="shared" si="6"/>
        <v>0</v>
      </c>
    </row>
    <row r="17" spans="1:15">
      <c r="A17" s="333" t="s">
        <v>383</v>
      </c>
      <c r="E17" s="72"/>
      <c r="F17" s="72"/>
      <c r="G17" s="72"/>
      <c r="H17" s="72"/>
      <c r="I17" s="72"/>
      <c r="J17" s="72"/>
      <c r="K17" s="72"/>
      <c r="L17" s="72"/>
      <c r="M17" s="72"/>
      <c r="N17" s="72"/>
      <c r="O17" s="72"/>
    </row>
    <row r="18" spans="1:15">
      <c r="E18" s="72"/>
      <c r="F18" s="72"/>
      <c r="G18" s="72"/>
      <c r="H18" s="72"/>
      <c r="I18" s="72"/>
      <c r="J18" s="72"/>
      <c r="K18" s="72"/>
      <c r="L18" s="72"/>
      <c r="M18" s="72"/>
      <c r="N18" s="72"/>
      <c r="O18" s="72"/>
    </row>
  </sheetData>
  <mergeCells count="6">
    <mergeCell ref="A16:D16"/>
    <mergeCell ref="N4:O4"/>
    <mergeCell ref="A6:D7"/>
    <mergeCell ref="A8:D8"/>
    <mergeCell ref="A9:A15"/>
    <mergeCell ref="B9:B15"/>
  </mergeCells>
  <phoneticPr fontId="3"/>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46"/>
  <sheetViews>
    <sheetView view="pageBreakPreview" zoomScaleNormal="100" zoomScaleSheetLayoutView="100" workbookViewId="0">
      <selection activeCell="F71" sqref="F71"/>
    </sheetView>
  </sheetViews>
  <sheetFormatPr defaultColWidth="9" defaultRowHeight="14.25"/>
  <cols>
    <col min="1" max="3" width="3.75" style="113" customWidth="1"/>
    <col min="4" max="4" width="16.875" style="113" customWidth="1"/>
    <col min="5" max="5" width="11.25" style="113" customWidth="1"/>
    <col min="6" max="6" width="12.375" style="113" customWidth="1"/>
    <col min="7" max="7" width="10.625" style="113" customWidth="1"/>
    <col min="8" max="8" width="20.375" style="113" customWidth="1"/>
    <col min="9" max="9" width="10.625" style="113" customWidth="1"/>
    <col min="10" max="16384" width="9" style="113"/>
  </cols>
  <sheetData>
    <row r="1" spans="1:9">
      <c r="A1" s="112" t="s">
        <v>477</v>
      </c>
      <c r="B1" s="20"/>
      <c r="C1" s="20"/>
      <c r="D1" s="20"/>
      <c r="E1" s="20"/>
      <c r="F1" s="20"/>
      <c r="G1" s="20"/>
      <c r="H1" s="20"/>
      <c r="I1" s="20"/>
    </row>
    <row r="2" spans="1:9">
      <c r="A2" s="114" t="s">
        <v>44</v>
      </c>
      <c r="B2" s="19"/>
      <c r="C2" s="19"/>
      <c r="D2" s="19"/>
      <c r="E2" s="19"/>
      <c r="F2" s="19"/>
      <c r="G2" s="19"/>
      <c r="H2" s="19"/>
      <c r="I2" s="19"/>
    </row>
    <row r="3" spans="1:9">
      <c r="A3" s="115"/>
      <c r="B3" s="115"/>
      <c r="C3" s="115"/>
      <c r="D3" s="115"/>
      <c r="E3" s="115"/>
      <c r="F3" s="115"/>
      <c r="G3" s="115"/>
      <c r="H3" s="115"/>
      <c r="I3" s="115"/>
    </row>
    <row r="4" spans="1:9" ht="14.25" customHeight="1">
      <c r="A4" s="115"/>
      <c r="B4" s="115"/>
      <c r="C4" s="115"/>
      <c r="D4" s="115"/>
      <c r="E4" s="115"/>
      <c r="F4" s="115"/>
      <c r="H4" s="116"/>
      <c r="I4" s="117" t="s">
        <v>166</v>
      </c>
    </row>
    <row r="5" spans="1:9">
      <c r="A5" s="113" t="s">
        <v>146</v>
      </c>
      <c r="H5" s="876"/>
      <c r="I5" s="876"/>
    </row>
    <row r="6" spans="1:9">
      <c r="A6" s="113" t="s">
        <v>47</v>
      </c>
    </row>
    <row r="7" spans="1:9" ht="20.25" customHeight="1">
      <c r="A7" s="869" t="s">
        <v>167</v>
      </c>
      <c r="B7" s="869"/>
      <c r="C7" s="869"/>
      <c r="D7" s="869"/>
      <c r="E7" s="875"/>
      <c r="F7" s="875"/>
      <c r="G7" s="875"/>
      <c r="H7" s="875"/>
      <c r="I7" s="875"/>
    </row>
    <row r="8" spans="1:9" ht="20.25" customHeight="1">
      <c r="A8" s="869" t="s">
        <v>168</v>
      </c>
      <c r="B8" s="869"/>
      <c r="C8" s="869"/>
      <c r="D8" s="869"/>
      <c r="E8" s="875"/>
      <c r="F8" s="875"/>
      <c r="G8" s="875"/>
      <c r="H8" s="875"/>
      <c r="I8" s="875"/>
    </row>
    <row r="9" spans="1:9" ht="20.25" customHeight="1">
      <c r="A9" s="869" t="s">
        <v>169</v>
      </c>
      <c r="B9" s="869"/>
      <c r="C9" s="869"/>
      <c r="D9" s="869"/>
      <c r="E9" s="875"/>
      <c r="F9" s="875"/>
      <c r="G9" s="875"/>
      <c r="H9" s="875"/>
      <c r="I9" s="875"/>
    </row>
    <row r="10" spans="1:9" ht="20.25" customHeight="1">
      <c r="A10" s="869" t="s">
        <v>174</v>
      </c>
      <c r="B10" s="869"/>
      <c r="C10" s="869"/>
      <c r="D10" s="869"/>
      <c r="E10" s="870"/>
      <c r="F10" s="871"/>
      <c r="G10" s="871"/>
      <c r="H10" s="871"/>
      <c r="I10" s="872"/>
    </row>
    <row r="11" spans="1:9" ht="20.25" customHeight="1">
      <c r="A11" s="869" t="s">
        <v>170</v>
      </c>
      <c r="B11" s="869"/>
      <c r="C11" s="869"/>
      <c r="D11" s="869"/>
      <c r="E11" s="873"/>
      <c r="F11" s="873"/>
      <c r="G11" s="874"/>
      <c r="H11" s="874"/>
      <c r="I11" s="874"/>
    </row>
    <row r="12" spans="1:9" ht="20.25" customHeight="1">
      <c r="A12" s="869" t="s">
        <v>171</v>
      </c>
      <c r="B12" s="869"/>
      <c r="C12" s="869"/>
      <c r="D12" s="869"/>
      <c r="E12" s="875"/>
      <c r="F12" s="875"/>
      <c r="G12" s="875"/>
      <c r="H12" s="869" t="s">
        <v>172</v>
      </c>
      <c r="I12" s="118"/>
    </row>
    <row r="13" spans="1:9" ht="20.25" customHeight="1">
      <c r="A13" s="869"/>
      <c r="B13" s="869"/>
      <c r="C13" s="869"/>
      <c r="D13" s="869"/>
      <c r="E13" s="875"/>
      <c r="F13" s="875"/>
      <c r="G13" s="875"/>
      <c r="H13" s="869"/>
      <c r="I13" s="118"/>
    </row>
    <row r="14" spans="1:9" ht="20.25" customHeight="1">
      <c r="A14" s="869"/>
      <c r="B14" s="869"/>
      <c r="C14" s="869"/>
      <c r="D14" s="869"/>
      <c r="E14" s="875"/>
      <c r="F14" s="875"/>
      <c r="G14" s="875"/>
      <c r="H14" s="869"/>
      <c r="I14" s="118"/>
    </row>
    <row r="15" spans="1:9">
      <c r="A15" s="119"/>
      <c r="B15" s="120"/>
      <c r="C15" s="120"/>
      <c r="D15" s="120"/>
      <c r="E15" s="120"/>
      <c r="F15" s="120"/>
      <c r="G15" s="121"/>
      <c r="H15" s="120"/>
      <c r="I15" s="122"/>
    </row>
    <row r="16" spans="1:9">
      <c r="A16" s="123" t="s">
        <v>296</v>
      </c>
      <c r="B16" s="124"/>
      <c r="C16" s="124"/>
      <c r="D16" s="124"/>
      <c r="E16" s="124"/>
      <c r="F16" s="124"/>
      <c r="G16" s="124"/>
      <c r="H16" s="124"/>
      <c r="I16" s="125"/>
    </row>
    <row r="17" spans="1:9" ht="33.75" customHeight="1">
      <c r="A17" s="860"/>
      <c r="B17" s="861"/>
      <c r="C17" s="861"/>
      <c r="D17" s="861"/>
      <c r="E17" s="861"/>
      <c r="F17" s="861"/>
      <c r="G17" s="861"/>
      <c r="H17" s="861"/>
      <c r="I17" s="862"/>
    </row>
    <row r="18" spans="1:9">
      <c r="A18" s="863"/>
      <c r="B18" s="864"/>
      <c r="C18" s="864"/>
      <c r="D18" s="864"/>
      <c r="E18" s="864"/>
      <c r="F18" s="864"/>
      <c r="G18" s="864"/>
      <c r="H18" s="864"/>
      <c r="I18" s="865"/>
    </row>
    <row r="19" spans="1:9">
      <c r="A19" s="863"/>
      <c r="B19" s="864"/>
      <c r="C19" s="864"/>
      <c r="D19" s="864"/>
      <c r="E19" s="864"/>
      <c r="F19" s="864"/>
      <c r="G19" s="864"/>
      <c r="H19" s="864"/>
      <c r="I19" s="865"/>
    </row>
    <row r="20" spans="1:9">
      <c r="A20" s="863"/>
      <c r="B20" s="864"/>
      <c r="C20" s="864"/>
      <c r="D20" s="864"/>
      <c r="E20" s="864"/>
      <c r="F20" s="864"/>
      <c r="G20" s="864"/>
      <c r="H20" s="864"/>
      <c r="I20" s="865"/>
    </row>
    <row r="21" spans="1:9">
      <c r="A21" s="863"/>
      <c r="B21" s="864"/>
      <c r="C21" s="864"/>
      <c r="D21" s="864"/>
      <c r="E21" s="864"/>
      <c r="F21" s="864"/>
      <c r="G21" s="864"/>
      <c r="H21" s="864"/>
      <c r="I21" s="865"/>
    </row>
    <row r="22" spans="1:9">
      <c r="A22" s="863"/>
      <c r="B22" s="864"/>
      <c r="C22" s="864"/>
      <c r="D22" s="864"/>
      <c r="E22" s="864"/>
      <c r="F22" s="864"/>
      <c r="G22" s="864"/>
      <c r="H22" s="864"/>
      <c r="I22" s="865"/>
    </row>
    <row r="23" spans="1:9">
      <c r="A23" s="863"/>
      <c r="B23" s="864"/>
      <c r="C23" s="864"/>
      <c r="D23" s="864"/>
      <c r="E23" s="864"/>
      <c r="F23" s="864"/>
      <c r="G23" s="864"/>
      <c r="H23" s="864"/>
      <c r="I23" s="865"/>
    </row>
    <row r="24" spans="1:9">
      <c r="A24" s="863"/>
      <c r="B24" s="864"/>
      <c r="C24" s="864"/>
      <c r="D24" s="864"/>
      <c r="E24" s="864"/>
      <c r="F24" s="864"/>
      <c r="G24" s="864"/>
      <c r="H24" s="864"/>
      <c r="I24" s="865"/>
    </row>
    <row r="25" spans="1:9">
      <c r="A25" s="863"/>
      <c r="B25" s="864"/>
      <c r="C25" s="864"/>
      <c r="D25" s="864"/>
      <c r="E25" s="864"/>
      <c r="F25" s="864"/>
      <c r="G25" s="864"/>
      <c r="H25" s="864"/>
      <c r="I25" s="865"/>
    </row>
    <row r="26" spans="1:9">
      <c r="A26" s="863"/>
      <c r="B26" s="864"/>
      <c r="C26" s="864"/>
      <c r="D26" s="864"/>
      <c r="E26" s="864"/>
      <c r="F26" s="864"/>
      <c r="G26" s="864"/>
      <c r="H26" s="864"/>
      <c r="I26" s="865"/>
    </row>
    <row r="27" spans="1:9">
      <c r="A27" s="863"/>
      <c r="B27" s="864"/>
      <c r="C27" s="864"/>
      <c r="D27" s="864"/>
      <c r="E27" s="864"/>
      <c r="F27" s="864"/>
      <c r="G27" s="864"/>
      <c r="H27" s="864"/>
      <c r="I27" s="865"/>
    </row>
    <row r="28" spans="1:9">
      <c r="A28" s="863"/>
      <c r="B28" s="864"/>
      <c r="C28" s="864"/>
      <c r="D28" s="864"/>
      <c r="E28" s="864"/>
      <c r="F28" s="864"/>
      <c r="G28" s="864"/>
      <c r="H28" s="864"/>
      <c r="I28" s="865"/>
    </row>
    <row r="29" spans="1:9">
      <c r="A29" s="863"/>
      <c r="B29" s="864"/>
      <c r="C29" s="864"/>
      <c r="D29" s="864"/>
      <c r="E29" s="864"/>
      <c r="F29" s="864"/>
      <c r="G29" s="864"/>
      <c r="H29" s="864"/>
      <c r="I29" s="865"/>
    </row>
    <row r="30" spans="1:9">
      <c r="A30" s="863"/>
      <c r="B30" s="864"/>
      <c r="C30" s="864"/>
      <c r="D30" s="864"/>
      <c r="E30" s="864"/>
      <c r="F30" s="864"/>
      <c r="G30" s="864"/>
      <c r="H30" s="864"/>
      <c r="I30" s="865"/>
    </row>
    <row r="31" spans="1:9">
      <c r="A31" s="863"/>
      <c r="B31" s="864"/>
      <c r="C31" s="864"/>
      <c r="D31" s="864"/>
      <c r="E31" s="864"/>
      <c r="F31" s="864"/>
      <c r="G31" s="864"/>
      <c r="H31" s="864"/>
      <c r="I31" s="865"/>
    </row>
    <row r="32" spans="1:9">
      <c r="A32" s="863"/>
      <c r="B32" s="864"/>
      <c r="C32" s="864"/>
      <c r="D32" s="864"/>
      <c r="E32" s="864"/>
      <c r="F32" s="864"/>
      <c r="G32" s="864"/>
      <c r="H32" s="864"/>
      <c r="I32" s="865"/>
    </row>
    <row r="33" spans="1:9">
      <c r="A33" s="863"/>
      <c r="B33" s="864"/>
      <c r="C33" s="864"/>
      <c r="D33" s="864"/>
      <c r="E33" s="864"/>
      <c r="F33" s="864"/>
      <c r="G33" s="864"/>
      <c r="H33" s="864"/>
      <c r="I33" s="865"/>
    </row>
    <row r="34" spans="1:9">
      <c r="A34" s="863"/>
      <c r="B34" s="864"/>
      <c r="C34" s="864"/>
      <c r="D34" s="864"/>
      <c r="E34" s="864"/>
      <c r="F34" s="864"/>
      <c r="G34" s="864"/>
      <c r="H34" s="864"/>
      <c r="I34" s="865"/>
    </row>
    <row r="35" spans="1:9">
      <c r="A35" s="863"/>
      <c r="B35" s="864"/>
      <c r="C35" s="864"/>
      <c r="D35" s="864"/>
      <c r="E35" s="864"/>
      <c r="F35" s="864"/>
      <c r="G35" s="864"/>
      <c r="H35" s="864"/>
      <c r="I35" s="865"/>
    </row>
    <row r="36" spans="1:9">
      <c r="A36" s="863"/>
      <c r="B36" s="864"/>
      <c r="C36" s="864"/>
      <c r="D36" s="864"/>
      <c r="E36" s="864"/>
      <c r="F36" s="864"/>
      <c r="G36" s="864"/>
      <c r="H36" s="864"/>
      <c r="I36" s="865"/>
    </row>
    <row r="37" spans="1:9">
      <c r="A37" s="863"/>
      <c r="B37" s="864"/>
      <c r="C37" s="864"/>
      <c r="D37" s="864"/>
      <c r="E37" s="864"/>
      <c r="F37" s="864"/>
      <c r="G37" s="864"/>
      <c r="H37" s="864"/>
      <c r="I37" s="865"/>
    </row>
    <row r="38" spans="1:9">
      <c r="A38" s="863"/>
      <c r="B38" s="864"/>
      <c r="C38" s="864"/>
      <c r="D38" s="864"/>
      <c r="E38" s="864"/>
      <c r="F38" s="864"/>
      <c r="G38" s="864"/>
      <c r="H38" s="864"/>
      <c r="I38" s="865"/>
    </row>
    <row r="39" spans="1:9">
      <c r="A39" s="863"/>
      <c r="B39" s="864"/>
      <c r="C39" s="864"/>
      <c r="D39" s="864"/>
      <c r="E39" s="864"/>
      <c r="F39" s="864"/>
      <c r="G39" s="864"/>
      <c r="H39" s="864"/>
      <c r="I39" s="865"/>
    </row>
    <row r="40" spans="1:9">
      <c r="A40" s="863"/>
      <c r="B40" s="864"/>
      <c r="C40" s="864"/>
      <c r="D40" s="864"/>
      <c r="E40" s="864"/>
      <c r="F40" s="864"/>
      <c r="G40" s="864"/>
      <c r="H40" s="864"/>
      <c r="I40" s="865"/>
    </row>
    <row r="41" spans="1:9">
      <c r="A41" s="863"/>
      <c r="B41" s="864"/>
      <c r="C41" s="864"/>
      <c r="D41" s="864"/>
      <c r="E41" s="864"/>
      <c r="F41" s="864"/>
      <c r="G41" s="864"/>
      <c r="H41" s="864"/>
      <c r="I41" s="865"/>
    </row>
    <row r="42" spans="1:9">
      <c r="A42" s="863"/>
      <c r="B42" s="864"/>
      <c r="C42" s="864"/>
      <c r="D42" s="864"/>
      <c r="E42" s="864"/>
      <c r="F42" s="864"/>
      <c r="G42" s="864"/>
      <c r="H42" s="864"/>
      <c r="I42" s="865"/>
    </row>
    <row r="43" spans="1:9">
      <c r="A43" s="863"/>
      <c r="B43" s="864"/>
      <c r="C43" s="864"/>
      <c r="D43" s="864"/>
      <c r="E43" s="864"/>
      <c r="F43" s="864"/>
      <c r="G43" s="864"/>
      <c r="H43" s="864"/>
      <c r="I43" s="865"/>
    </row>
    <row r="44" spans="1:9">
      <c r="A44" s="863"/>
      <c r="B44" s="864"/>
      <c r="C44" s="864"/>
      <c r="D44" s="864"/>
      <c r="E44" s="864"/>
      <c r="F44" s="864"/>
      <c r="G44" s="864"/>
      <c r="H44" s="864"/>
      <c r="I44" s="865"/>
    </row>
    <row r="45" spans="1:9" ht="18" customHeight="1">
      <c r="A45" s="866"/>
      <c r="B45" s="867"/>
      <c r="C45" s="867"/>
      <c r="D45" s="867"/>
      <c r="E45" s="867"/>
      <c r="F45" s="867"/>
      <c r="G45" s="867"/>
      <c r="H45" s="867"/>
      <c r="I45" s="868"/>
    </row>
    <row r="46" spans="1:9">
      <c r="A46" s="113" t="s">
        <v>173</v>
      </c>
    </row>
  </sheetData>
  <mergeCells count="18">
    <mergeCell ref="A9:D9"/>
    <mergeCell ref="E9:I9"/>
    <mergeCell ref="H5:I5"/>
    <mergeCell ref="A7:D7"/>
    <mergeCell ref="E7:I7"/>
    <mergeCell ref="A8:D8"/>
    <mergeCell ref="E8:I8"/>
    <mergeCell ref="A17:I45"/>
    <mergeCell ref="A10:D10"/>
    <mergeCell ref="E10:I10"/>
    <mergeCell ref="A11:D11"/>
    <mergeCell ref="E11:F11"/>
    <mergeCell ref="G11:I11"/>
    <mergeCell ref="A12:D14"/>
    <mergeCell ref="E12:G12"/>
    <mergeCell ref="H12:H14"/>
    <mergeCell ref="E13:G13"/>
    <mergeCell ref="E14:G14"/>
  </mergeCells>
  <phoneticPr fontId="3"/>
  <dataValidations count="1">
    <dataValidation type="list" allowBlank="1" showInputMessage="1" showErrorMessage="1" sqref="I12:I14">
      <formula1>"常勤,非常勤"</formula1>
    </dataValidation>
  </dataValidations>
  <pageMargins left="0.70866141732283472" right="0.70866141732283472" top="0.74803149606299213" bottom="0.74803149606299213" header="0.31496062992125984" footer="0.31496062992125984"/>
  <pageSetup paperSize="9" scale="79" orientation="portrait" blackAndWhite="1" r:id="rId1"/>
  <colBreaks count="1" manualBreakCount="1">
    <brk id="9" max="5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30"/>
  <sheetViews>
    <sheetView view="pageBreakPreview" zoomScaleNormal="100" zoomScaleSheetLayoutView="100" workbookViewId="0">
      <selection activeCell="F71" sqref="F71"/>
    </sheetView>
  </sheetViews>
  <sheetFormatPr defaultColWidth="9" defaultRowHeight="13.5"/>
  <cols>
    <col min="1" max="1" width="19.5" style="221" customWidth="1"/>
    <col min="2" max="2" width="17.625" style="221" customWidth="1"/>
    <col min="3" max="3" width="53.375" style="221" customWidth="1"/>
    <col min="4" max="16384" width="9" style="221"/>
  </cols>
  <sheetData>
    <row r="1" spans="1:3" ht="14.25">
      <c r="A1" s="138" t="s">
        <v>156</v>
      </c>
      <c r="B1" s="220"/>
      <c r="C1" s="220"/>
    </row>
    <row r="3" spans="1:3">
      <c r="C3" s="222" t="str">
        <f>'別紙7－①（1）'!I4</f>
        <v>◯◯市</v>
      </c>
    </row>
    <row r="4" spans="1:3">
      <c r="A4" s="221" t="s">
        <v>29</v>
      </c>
      <c r="C4" s="223"/>
    </row>
    <row r="5" spans="1:3" ht="17.100000000000001" customHeight="1">
      <c r="A5" s="89" t="s">
        <v>22</v>
      </c>
      <c r="B5" s="89" t="s">
        <v>28</v>
      </c>
      <c r="C5" s="89" t="s">
        <v>31</v>
      </c>
    </row>
    <row r="6" spans="1:3" ht="17.100000000000001" customHeight="1">
      <c r="A6" s="224"/>
      <c r="B6" s="225" t="s">
        <v>27</v>
      </c>
      <c r="C6" s="226"/>
    </row>
    <row r="7" spans="1:3" ht="17.100000000000001" customHeight="1">
      <c r="A7" s="227" t="s">
        <v>233</v>
      </c>
      <c r="B7" s="228"/>
      <c r="C7" s="229"/>
    </row>
    <row r="8" spans="1:3" ht="17.100000000000001" customHeight="1">
      <c r="A8" s="227" t="s">
        <v>222</v>
      </c>
      <c r="B8" s="228"/>
      <c r="C8" s="229"/>
    </row>
    <row r="9" spans="1:3" ht="17.100000000000001" customHeight="1">
      <c r="A9" s="227" t="s">
        <v>223</v>
      </c>
      <c r="B9" s="228"/>
      <c r="C9" s="229"/>
    </row>
    <row r="10" spans="1:3" ht="17.100000000000001" customHeight="1">
      <c r="A10" s="227" t="s">
        <v>224</v>
      </c>
      <c r="B10" s="228"/>
      <c r="C10" s="229"/>
    </row>
    <row r="11" spans="1:3" ht="17.100000000000001" customHeight="1">
      <c r="A11" s="227" t="s">
        <v>38</v>
      </c>
      <c r="B11" s="228"/>
      <c r="C11" s="229"/>
    </row>
    <row r="12" spans="1:3" ht="17.100000000000001" customHeight="1">
      <c r="A12" s="227" t="s">
        <v>225</v>
      </c>
      <c r="B12" s="228"/>
      <c r="C12" s="229"/>
    </row>
    <row r="13" spans="1:3" ht="17.100000000000001" customHeight="1">
      <c r="A13" s="227" t="s">
        <v>226</v>
      </c>
      <c r="B13" s="228"/>
      <c r="C13" s="229"/>
    </row>
    <row r="14" spans="1:3" ht="17.100000000000001" customHeight="1">
      <c r="A14" s="227" t="s">
        <v>30</v>
      </c>
      <c r="B14" s="228"/>
      <c r="C14" s="229"/>
    </row>
    <row r="15" spans="1:3" ht="17.100000000000001" customHeight="1">
      <c r="A15" s="227" t="s">
        <v>228</v>
      </c>
      <c r="B15" s="228"/>
      <c r="C15" s="229"/>
    </row>
    <row r="16" spans="1:3" ht="17.100000000000001" customHeight="1">
      <c r="A16" s="227" t="s">
        <v>215</v>
      </c>
      <c r="B16" s="228"/>
      <c r="C16" s="229"/>
    </row>
    <row r="17" spans="1:3" ht="17.100000000000001" customHeight="1">
      <c r="A17" s="89" t="s">
        <v>19</v>
      </c>
      <c r="B17" s="233">
        <f>SUM(B7:B16)</f>
        <v>0</v>
      </c>
      <c r="C17" s="234"/>
    </row>
    <row r="18" spans="1:3" ht="17.100000000000001" customHeight="1">
      <c r="A18" s="235" t="s">
        <v>25</v>
      </c>
      <c r="B18" s="236"/>
      <c r="C18" s="237"/>
    </row>
    <row r="19" spans="1:3" ht="17.100000000000001" customHeight="1">
      <c r="A19" s="238"/>
      <c r="B19" s="239"/>
      <c r="C19" s="240"/>
    </row>
    <row r="20" spans="1:3" ht="17.100000000000001" customHeight="1">
      <c r="A20" s="89" t="s">
        <v>19</v>
      </c>
      <c r="B20" s="233">
        <f>SUM(B18:B19)</f>
        <v>0</v>
      </c>
      <c r="C20" s="234"/>
    </row>
    <row r="21" spans="1:3" ht="17.100000000000001" customHeight="1">
      <c r="A21" s="241" t="s">
        <v>149</v>
      </c>
      <c r="B21" s="242">
        <f>SUM(B17,B20)</f>
        <v>0</v>
      </c>
      <c r="C21" s="243"/>
    </row>
    <row r="22" spans="1:3" ht="17.100000000000001" customHeight="1">
      <c r="A22" s="244" t="s">
        <v>328</v>
      </c>
      <c r="B22" s="245"/>
      <c r="C22" s="246"/>
    </row>
    <row r="23" spans="1:3" ht="17.100000000000001" customHeight="1">
      <c r="A23" s="244"/>
      <c r="B23" s="245"/>
      <c r="C23" s="246"/>
    </row>
    <row r="24" spans="1:3" ht="17.100000000000001" customHeight="1">
      <c r="A24" s="247"/>
      <c r="B24" s="245"/>
      <c r="C24" s="246"/>
    </row>
    <row r="25" spans="1:3" ht="17.100000000000001" customHeight="1">
      <c r="A25" s="244" t="s">
        <v>23</v>
      </c>
      <c r="B25" s="245"/>
      <c r="C25" s="245"/>
    </row>
    <row r="26" spans="1:3" ht="21.75" customHeight="1">
      <c r="A26" s="248" t="s">
        <v>22</v>
      </c>
      <c r="B26" s="249" t="s">
        <v>175</v>
      </c>
      <c r="C26" s="98" t="s">
        <v>150</v>
      </c>
    </row>
    <row r="27" spans="1:3">
      <c r="A27" s="250"/>
      <c r="B27" s="251" t="s">
        <v>7</v>
      </c>
      <c r="C27" s="141"/>
    </row>
    <row r="28" spans="1:3" ht="16.5" customHeight="1">
      <c r="A28" s="292" t="s">
        <v>45</v>
      </c>
      <c r="B28" s="239"/>
      <c r="C28" s="254"/>
    </row>
    <row r="29" spans="1:3" ht="16.5" customHeight="1">
      <c r="A29" s="258" t="s">
        <v>19</v>
      </c>
      <c r="B29" s="242">
        <f>SUM(B28)</f>
        <v>0</v>
      </c>
      <c r="C29" s="259"/>
    </row>
    <row r="30" spans="1:3" ht="17.100000000000001" customHeight="1">
      <c r="A30" s="244"/>
      <c r="B30" s="245"/>
      <c r="C30" s="246"/>
    </row>
  </sheetData>
  <phoneticPr fontId="3"/>
  <printOptions horizontalCentered="1"/>
  <pageMargins left="0.70866141732283472" right="0.70866141732283472" top="0.55118110236220474" bottom="0.55118110236220474" header="0.31496062992125984" footer="0.31496062992125984"/>
  <pageSetup paperSize="9" scale="96"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31"/>
  <sheetViews>
    <sheetView view="pageBreakPreview" zoomScaleNormal="100" zoomScaleSheetLayoutView="100" workbookViewId="0">
      <selection activeCell="I9" sqref="I9"/>
    </sheetView>
  </sheetViews>
  <sheetFormatPr defaultColWidth="9" defaultRowHeight="14.25"/>
  <cols>
    <col min="1" max="7" width="9" style="64"/>
    <col min="8" max="8" width="14" style="64" customWidth="1"/>
    <col min="9" max="9" width="24.125" style="64" customWidth="1"/>
    <col min="10" max="16384" width="9" style="64"/>
  </cols>
  <sheetData>
    <row r="1" spans="1:9">
      <c r="A1" s="64" t="s">
        <v>207</v>
      </c>
    </row>
    <row r="2" spans="1:9">
      <c r="H2" s="754" t="s">
        <v>99</v>
      </c>
      <c r="I2" s="754"/>
    </row>
    <row r="3" spans="1:9">
      <c r="H3" s="755" t="s">
        <v>100</v>
      </c>
      <c r="I3" s="756"/>
    </row>
    <row r="6" spans="1:9">
      <c r="A6" s="64" t="s">
        <v>10</v>
      </c>
    </row>
    <row r="9" spans="1:9">
      <c r="E9" s="754" t="s">
        <v>298</v>
      </c>
      <c r="F9" s="754"/>
      <c r="G9" s="754"/>
      <c r="H9" s="754"/>
    </row>
    <row r="10" spans="1:9">
      <c r="E10" s="754"/>
      <c r="F10" s="754"/>
      <c r="G10" s="754"/>
      <c r="H10" s="754"/>
    </row>
    <row r="14" spans="1:9">
      <c r="A14" s="65" t="s">
        <v>101</v>
      </c>
      <c r="B14" s="65"/>
      <c r="C14" s="66" t="s">
        <v>338</v>
      </c>
      <c r="D14" s="64" t="s">
        <v>134</v>
      </c>
      <c r="E14" s="65"/>
      <c r="F14" s="65"/>
      <c r="G14" s="65"/>
      <c r="H14" s="65"/>
      <c r="I14" s="65"/>
    </row>
    <row r="17" spans="1:9" ht="15.75" customHeight="1"/>
    <row r="18" spans="1:9" ht="22.5" customHeight="1">
      <c r="A18" s="64" t="s">
        <v>295</v>
      </c>
    </row>
    <row r="19" spans="1:9" ht="17.25" customHeight="1"/>
    <row r="20" spans="1:9" ht="13.5" customHeight="1"/>
    <row r="21" spans="1:9">
      <c r="A21" s="64" t="s">
        <v>135</v>
      </c>
      <c r="D21" s="757">
        <f>別紙１!M26</f>
        <v>0</v>
      </c>
      <c r="E21" s="757"/>
    </row>
    <row r="23" spans="1:9">
      <c r="A23" s="64" t="s">
        <v>136</v>
      </c>
      <c r="I23" s="67" t="s">
        <v>102</v>
      </c>
    </row>
    <row r="25" spans="1:9">
      <c r="A25" s="64" t="s">
        <v>208</v>
      </c>
    </row>
    <row r="26" spans="1:9" ht="14.25" customHeight="1">
      <c r="A26" s="758"/>
      <c r="B26" s="758"/>
      <c r="C26" s="758"/>
      <c r="D26" s="758"/>
      <c r="E26" s="758"/>
      <c r="F26" s="758"/>
      <c r="G26" s="758"/>
      <c r="H26" s="758"/>
      <c r="I26" s="67" t="str">
        <f>IFERROR(VLOOKUP(A26,事業リスト!D3:E27,2,FALSE),"")</f>
        <v/>
      </c>
    </row>
    <row r="27" spans="1:9">
      <c r="A27" s="334"/>
      <c r="B27" s="334"/>
      <c r="C27" s="334"/>
      <c r="D27" s="334"/>
      <c r="E27" s="334"/>
      <c r="F27" s="334"/>
      <c r="G27" s="334"/>
      <c r="H27" s="334"/>
    </row>
    <row r="28" spans="1:9">
      <c r="A28" s="64" t="s">
        <v>103</v>
      </c>
    </row>
    <row r="29" spans="1:9">
      <c r="A29" s="753" t="s">
        <v>309</v>
      </c>
      <c r="B29" s="753"/>
      <c r="C29" s="753"/>
      <c r="D29" s="753"/>
      <c r="E29" s="753"/>
      <c r="F29" s="753"/>
      <c r="G29" s="753"/>
      <c r="H29" s="753"/>
      <c r="I29" s="753"/>
    </row>
    <row r="30" spans="1:9">
      <c r="A30" s="753"/>
      <c r="B30" s="753"/>
      <c r="C30" s="753"/>
      <c r="D30" s="753"/>
      <c r="E30" s="753"/>
      <c r="F30" s="753"/>
      <c r="G30" s="753"/>
      <c r="H30" s="753"/>
      <c r="I30" s="753"/>
    </row>
    <row r="31" spans="1:9">
      <c r="A31" s="68"/>
    </row>
  </sheetData>
  <mergeCells count="6">
    <mergeCell ref="A29:I30"/>
    <mergeCell ref="H2:I2"/>
    <mergeCell ref="H3:I3"/>
    <mergeCell ref="E9:H10"/>
    <mergeCell ref="D21:E21"/>
    <mergeCell ref="A26:H26"/>
  </mergeCells>
  <phoneticPr fontId="3"/>
  <pageMargins left="0.70866141732283472" right="0.70866141732283472" top="0.74803149606299213" bottom="0.74803149606299213" header="0.31496062992125984" footer="0.31496062992125984"/>
  <pageSetup paperSize="9" scale="87" orientation="portrait" blackAndWhite="1"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事業リスト!$D$3:$D$27</xm:f>
          </x14:formula1>
          <xm:sqref>A26:H26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19"/>
  <sheetViews>
    <sheetView view="pageBreakPreview" zoomScaleNormal="100" zoomScaleSheetLayoutView="100" workbookViewId="0">
      <selection activeCell="F71" sqref="F71"/>
    </sheetView>
  </sheetViews>
  <sheetFormatPr defaultColWidth="9" defaultRowHeight="13.5"/>
  <cols>
    <col min="1" max="1" width="20.875" style="25" customWidth="1"/>
    <col min="2" max="2" width="61.75" style="25" customWidth="1"/>
    <col min="3" max="16384" width="9" style="127"/>
  </cols>
  <sheetData>
    <row r="1" spans="1:2" ht="14.25">
      <c r="A1" s="126" t="s">
        <v>478</v>
      </c>
      <c r="B1" s="29"/>
    </row>
    <row r="2" spans="1:2" ht="14.25">
      <c r="A2" s="128" t="s">
        <v>272</v>
      </c>
      <c r="B2" s="28"/>
    </row>
    <row r="3" spans="1:2" ht="14.25">
      <c r="A3" s="129"/>
      <c r="B3" s="28"/>
    </row>
    <row r="4" spans="1:2" ht="14.25">
      <c r="A4" s="126"/>
      <c r="B4" s="130" t="s">
        <v>176</v>
      </c>
    </row>
    <row r="5" spans="1:2" ht="14.25">
      <c r="A5" s="126" t="s">
        <v>146</v>
      </c>
    </row>
    <row r="6" spans="1:2" ht="14.25">
      <c r="A6" s="126" t="s">
        <v>177</v>
      </c>
    </row>
    <row r="7" spans="1:2" ht="14.25">
      <c r="A7" s="877" t="s">
        <v>178</v>
      </c>
      <c r="B7" s="131" t="s">
        <v>57</v>
      </c>
    </row>
    <row r="8" spans="1:2" ht="57" customHeight="1">
      <c r="A8" s="878"/>
      <c r="B8" s="132"/>
    </row>
    <row r="9" spans="1:2" ht="14.25">
      <c r="A9" s="878"/>
      <c r="B9" s="133" t="s">
        <v>56</v>
      </c>
    </row>
    <row r="10" spans="1:2" ht="57" customHeight="1">
      <c r="A10" s="878"/>
      <c r="B10" s="132"/>
    </row>
    <row r="11" spans="1:2" ht="14.25">
      <c r="A11" s="877" t="s">
        <v>55</v>
      </c>
      <c r="B11" s="131" t="s">
        <v>54</v>
      </c>
    </row>
    <row r="12" spans="1:2" ht="55.5" customHeight="1">
      <c r="A12" s="878"/>
      <c r="B12" s="132"/>
    </row>
    <row r="13" spans="1:2" ht="14.25">
      <c r="A13" s="878"/>
      <c r="B13" s="133" t="s">
        <v>53</v>
      </c>
    </row>
    <row r="14" spans="1:2" ht="57" customHeight="1">
      <c r="A14" s="878"/>
      <c r="B14" s="132"/>
    </row>
    <row r="15" spans="1:2" ht="14.25">
      <c r="A15" s="878" t="s">
        <v>273</v>
      </c>
      <c r="B15" s="133" t="s">
        <v>52</v>
      </c>
    </row>
    <row r="16" spans="1:2" ht="54" customHeight="1">
      <c r="A16" s="878"/>
      <c r="B16" s="132"/>
    </row>
    <row r="17" spans="1:2" ht="14.25">
      <c r="A17" s="878"/>
      <c r="B17" s="133" t="s">
        <v>51</v>
      </c>
    </row>
    <row r="18" spans="1:2" ht="57.75" customHeight="1">
      <c r="A18" s="878"/>
      <c r="B18" s="132"/>
    </row>
    <row r="19" spans="1:2" ht="143.25" customHeight="1">
      <c r="A19" s="134" t="s">
        <v>274</v>
      </c>
      <c r="B19" s="135"/>
    </row>
  </sheetData>
  <mergeCells count="3">
    <mergeCell ref="A7:A10"/>
    <mergeCell ref="A11:A14"/>
    <mergeCell ref="A15:A18"/>
  </mergeCells>
  <phoneticPr fontId="3"/>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16"/>
  <sheetViews>
    <sheetView view="pageBreakPreview" zoomScaleNormal="100" zoomScaleSheetLayoutView="100" workbookViewId="0">
      <selection activeCell="F71" sqref="F71"/>
    </sheetView>
  </sheetViews>
  <sheetFormatPr defaultRowHeight="13.5"/>
  <cols>
    <col min="1" max="1" width="20.875" style="25" customWidth="1"/>
    <col min="2" max="2" width="61.75" style="25" customWidth="1"/>
    <col min="3" max="256" width="9" style="127"/>
    <col min="257" max="257" width="20.875" style="127" customWidth="1"/>
    <col min="258" max="258" width="61.75" style="127" customWidth="1"/>
    <col min="259" max="512" width="9" style="127"/>
    <col min="513" max="513" width="20.875" style="127" customWidth="1"/>
    <col min="514" max="514" width="61.75" style="127" customWidth="1"/>
    <col min="515" max="768" width="9" style="127"/>
    <col min="769" max="769" width="20.875" style="127" customWidth="1"/>
    <col min="770" max="770" width="61.75" style="127" customWidth="1"/>
    <col min="771" max="1024" width="9" style="127"/>
    <col min="1025" max="1025" width="20.875" style="127" customWidth="1"/>
    <col min="1026" max="1026" width="61.75" style="127" customWidth="1"/>
    <col min="1027" max="1280" width="9" style="127"/>
    <col min="1281" max="1281" width="20.875" style="127" customWidth="1"/>
    <col min="1282" max="1282" width="61.75" style="127" customWidth="1"/>
    <col min="1283" max="1536" width="9" style="127"/>
    <col min="1537" max="1537" width="20.875" style="127" customWidth="1"/>
    <col min="1538" max="1538" width="61.75" style="127" customWidth="1"/>
    <col min="1539" max="1792" width="9" style="127"/>
    <col min="1793" max="1793" width="20.875" style="127" customWidth="1"/>
    <col min="1794" max="1794" width="61.75" style="127" customWidth="1"/>
    <col min="1795" max="2048" width="9" style="127"/>
    <col min="2049" max="2049" width="20.875" style="127" customWidth="1"/>
    <col min="2050" max="2050" width="61.75" style="127" customWidth="1"/>
    <col min="2051" max="2304" width="9" style="127"/>
    <col min="2305" max="2305" width="20.875" style="127" customWidth="1"/>
    <col min="2306" max="2306" width="61.75" style="127" customWidth="1"/>
    <col min="2307" max="2560" width="9" style="127"/>
    <col min="2561" max="2561" width="20.875" style="127" customWidth="1"/>
    <col min="2562" max="2562" width="61.75" style="127" customWidth="1"/>
    <col min="2563" max="2816" width="9" style="127"/>
    <col min="2817" max="2817" width="20.875" style="127" customWidth="1"/>
    <col min="2818" max="2818" width="61.75" style="127" customWidth="1"/>
    <col min="2819" max="3072" width="9" style="127"/>
    <col min="3073" max="3073" width="20.875" style="127" customWidth="1"/>
    <col min="3074" max="3074" width="61.75" style="127" customWidth="1"/>
    <col min="3075" max="3328" width="9" style="127"/>
    <col min="3329" max="3329" width="20.875" style="127" customWidth="1"/>
    <col min="3330" max="3330" width="61.75" style="127" customWidth="1"/>
    <col min="3331" max="3584" width="9" style="127"/>
    <col min="3585" max="3585" width="20.875" style="127" customWidth="1"/>
    <col min="3586" max="3586" width="61.75" style="127" customWidth="1"/>
    <col min="3587" max="3840" width="9" style="127"/>
    <col min="3841" max="3841" width="20.875" style="127" customWidth="1"/>
    <col min="3842" max="3842" width="61.75" style="127" customWidth="1"/>
    <col min="3843" max="4096" width="9" style="127"/>
    <col min="4097" max="4097" width="20.875" style="127" customWidth="1"/>
    <col min="4098" max="4098" width="61.75" style="127" customWidth="1"/>
    <col min="4099" max="4352" width="9" style="127"/>
    <col min="4353" max="4353" width="20.875" style="127" customWidth="1"/>
    <col min="4354" max="4354" width="61.75" style="127" customWidth="1"/>
    <col min="4355" max="4608" width="9" style="127"/>
    <col min="4609" max="4609" width="20.875" style="127" customWidth="1"/>
    <col min="4610" max="4610" width="61.75" style="127" customWidth="1"/>
    <col min="4611" max="4864" width="9" style="127"/>
    <col min="4865" max="4865" width="20.875" style="127" customWidth="1"/>
    <col min="4866" max="4866" width="61.75" style="127" customWidth="1"/>
    <col min="4867" max="5120" width="9" style="127"/>
    <col min="5121" max="5121" width="20.875" style="127" customWidth="1"/>
    <col min="5122" max="5122" width="61.75" style="127" customWidth="1"/>
    <col min="5123" max="5376" width="9" style="127"/>
    <col min="5377" max="5377" width="20.875" style="127" customWidth="1"/>
    <col min="5378" max="5378" width="61.75" style="127" customWidth="1"/>
    <col min="5379" max="5632" width="9" style="127"/>
    <col min="5633" max="5633" width="20.875" style="127" customWidth="1"/>
    <col min="5634" max="5634" width="61.75" style="127" customWidth="1"/>
    <col min="5635" max="5888" width="9" style="127"/>
    <col min="5889" max="5889" width="20.875" style="127" customWidth="1"/>
    <col min="5890" max="5890" width="61.75" style="127" customWidth="1"/>
    <col min="5891" max="6144" width="9" style="127"/>
    <col min="6145" max="6145" width="20.875" style="127" customWidth="1"/>
    <col min="6146" max="6146" width="61.75" style="127" customWidth="1"/>
    <col min="6147" max="6400" width="9" style="127"/>
    <col min="6401" max="6401" width="20.875" style="127" customWidth="1"/>
    <col min="6402" max="6402" width="61.75" style="127" customWidth="1"/>
    <col min="6403" max="6656" width="9" style="127"/>
    <col min="6657" max="6657" width="20.875" style="127" customWidth="1"/>
    <col min="6658" max="6658" width="61.75" style="127" customWidth="1"/>
    <col min="6659" max="6912" width="9" style="127"/>
    <col min="6913" max="6913" width="20.875" style="127" customWidth="1"/>
    <col min="6914" max="6914" width="61.75" style="127" customWidth="1"/>
    <col min="6915" max="7168" width="9" style="127"/>
    <col min="7169" max="7169" width="20.875" style="127" customWidth="1"/>
    <col min="7170" max="7170" width="61.75" style="127" customWidth="1"/>
    <col min="7171" max="7424" width="9" style="127"/>
    <col min="7425" max="7425" width="20.875" style="127" customWidth="1"/>
    <col min="7426" max="7426" width="61.75" style="127" customWidth="1"/>
    <col min="7427" max="7680" width="9" style="127"/>
    <col min="7681" max="7681" width="20.875" style="127" customWidth="1"/>
    <col min="7682" max="7682" width="61.75" style="127" customWidth="1"/>
    <col min="7683" max="7936" width="9" style="127"/>
    <col min="7937" max="7937" width="20.875" style="127" customWidth="1"/>
    <col min="7938" max="7938" width="61.75" style="127" customWidth="1"/>
    <col min="7939" max="8192" width="9" style="127"/>
    <col min="8193" max="8193" width="20.875" style="127" customWidth="1"/>
    <col min="8194" max="8194" width="61.75" style="127" customWidth="1"/>
    <col min="8195" max="8448" width="9" style="127"/>
    <col min="8449" max="8449" width="20.875" style="127" customWidth="1"/>
    <col min="8450" max="8450" width="61.75" style="127" customWidth="1"/>
    <col min="8451" max="8704" width="9" style="127"/>
    <col min="8705" max="8705" width="20.875" style="127" customWidth="1"/>
    <col min="8706" max="8706" width="61.75" style="127" customWidth="1"/>
    <col min="8707" max="8960" width="9" style="127"/>
    <col min="8961" max="8961" width="20.875" style="127" customWidth="1"/>
    <col min="8962" max="8962" width="61.75" style="127" customWidth="1"/>
    <col min="8963" max="9216" width="9" style="127"/>
    <col min="9217" max="9217" width="20.875" style="127" customWidth="1"/>
    <col min="9218" max="9218" width="61.75" style="127" customWidth="1"/>
    <col min="9219" max="9472" width="9" style="127"/>
    <col min="9473" max="9473" width="20.875" style="127" customWidth="1"/>
    <col min="9474" max="9474" width="61.75" style="127" customWidth="1"/>
    <col min="9475" max="9728" width="9" style="127"/>
    <col min="9729" max="9729" width="20.875" style="127" customWidth="1"/>
    <col min="9730" max="9730" width="61.75" style="127" customWidth="1"/>
    <col min="9731" max="9984" width="9" style="127"/>
    <col min="9985" max="9985" width="20.875" style="127" customWidth="1"/>
    <col min="9986" max="9986" width="61.75" style="127" customWidth="1"/>
    <col min="9987" max="10240" width="9" style="127"/>
    <col min="10241" max="10241" width="20.875" style="127" customWidth="1"/>
    <col min="10242" max="10242" width="61.75" style="127" customWidth="1"/>
    <col min="10243" max="10496" width="9" style="127"/>
    <col min="10497" max="10497" width="20.875" style="127" customWidth="1"/>
    <col min="10498" max="10498" width="61.75" style="127" customWidth="1"/>
    <col min="10499" max="10752" width="9" style="127"/>
    <col min="10753" max="10753" width="20.875" style="127" customWidth="1"/>
    <col min="10754" max="10754" width="61.75" style="127" customWidth="1"/>
    <col min="10755" max="11008" width="9" style="127"/>
    <col min="11009" max="11009" width="20.875" style="127" customWidth="1"/>
    <col min="11010" max="11010" width="61.75" style="127" customWidth="1"/>
    <col min="11011" max="11264" width="9" style="127"/>
    <col min="11265" max="11265" width="20.875" style="127" customWidth="1"/>
    <col min="11266" max="11266" width="61.75" style="127" customWidth="1"/>
    <col min="11267" max="11520" width="9" style="127"/>
    <col min="11521" max="11521" width="20.875" style="127" customWidth="1"/>
    <col min="11522" max="11522" width="61.75" style="127" customWidth="1"/>
    <col min="11523" max="11776" width="9" style="127"/>
    <col min="11777" max="11777" width="20.875" style="127" customWidth="1"/>
    <col min="11778" max="11778" width="61.75" style="127" customWidth="1"/>
    <col min="11779" max="12032" width="9" style="127"/>
    <col min="12033" max="12033" width="20.875" style="127" customWidth="1"/>
    <col min="12034" max="12034" width="61.75" style="127" customWidth="1"/>
    <col min="12035" max="12288" width="9" style="127"/>
    <col min="12289" max="12289" width="20.875" style="127" customWidth="1"/>
    <col min="12290" max="12290" width="61.75" style="127" customWidth="1"/>
    <col min="12291" max="12544" width="9" style="127"/>
    <col min="12545" max="12545" width="20.875" style="127" customWidth="1"/>
    <col min="12546" max="12546" width="61.75" style="127" customWidth="1"/>
    <col min="12547" max="12800" width="9" style="127"/>
    <col min="12801" max="12801" width="20.875" style="127" customWidth="1"/>
    <col min="12802" max="12802" width="61.75" style="127" customWidth="1"/>
    <col min="12803" max="13056" width="9" style="127"/>
    <col min="13057" max="13057" width="20.875" style="127" customWidth="1"/>
    <col min="13058" max="13058" width="61.75" style="127" customWidth="1"/>
    <col min="13059" max="13312" width="9" style="127"/>
    <col min="13313" max="13313" width="20.875" style="127" customWidth="1"/>
    <col min="13314" max="13314" width="61.75" style="127" customWidth="1"/>
    <col min="13315" max="13568" width="9" style="127"/>
    <col min="13569" max="13569" width="20.875" style="127" customWidth="1"/>
    <col min="13570" max="13570" width="61.75" style="127" customWidth="1"/>
    <col min="13571" max="13824" width="9" style="127"/>
    <col min="13825" max="13825" width="20.875" style="127" customWidth="1"/>
    <col min="13826" max="13826" width="61.75" style="127" customWidth="1"/>
    <col min="13827" max="14080" width="9" style="127"/>
    <col min="14081" max="14081" width="20.875" style="127" customWidth="1"/>
    <col min="14082" max="14082" width="61.75" style="127" customWidth="1"/>
    <col min="14083" max="14336" width="9" style="127"/>
    <col min="14337" max="14337" width="20.875" style="127" customWidth="1"/>
    <col min="14338" max="14338" width="61.75" style="127" customWidth="1"/>
    <col min="14339" max="14592" width="9" style="127"/>
    <col min="14593" max="14593" width="20.875" style="127" customWidth="1"/>
    <col min="14594" max="14594" width="61.75" style="127" customWidth="1"/>
    <col min="14595" max="14848" width="9" style="127"/>
    <col min="14849" max="14849" width="20.875" style="127" customWidth="1"/>
    <col min="14850" max="14850" width="61.75" style="127" customWidth="1"/>
    <col min="14851" max="15104" width="9" style="127"/>
    <col min="15105" max="15105" width="20.875" style="127" customWidth="1"/>
    <col min="15106" max="15106" width="61.75" style="127" customWidth="1"/>
    <col min="15107" max="15360" width="9" style="127"/>
    <col min="15361" max="15361" width="20.875" style="127" customWidth="1"/>
    <col min="15362" max="15362" width="61.75" style="127" customWidth="1"/>
    <col min="15363" max="15616" width="9" style="127"/>
    <col min="15617" max="15617" width="20.875" style="127" customWidth="1"/>
    <col min="15618" max="15618" width="61.75" style="127" customWidth="1"/>
    <col min="15619" max="15872" width="9" style="127"/>
    <col min="15873" max="15873" width="20.875" style="127" customWidth="1"/>
    <col min="15874" max="15874" width="61.75" style="127" customWidth="1"/>
    <col min="15875" max="16128" width="9" style="127"/>
    <col min="16129" max="16129" width="20.875" style="127" customWidth="1"/>
    <col min="16130" max="16130" width="61.75" style="127" customWidth="1"/>
    <col min="16131" max="16384" width="9" style="127"/>
  </cols>
  <sheetData>
    <row r="1" spans="1:2" ht="14.25">
      <c r="A1" s="26"/>
      <c r="B1" s="29"/>
    </row>
    <row r="2" spans="1:2" ht="14.25">
      <c r="A2" s="26"/>
      <c r="B2" s="136" t="str">
        <f>'別紙7－②（1）'!B4</f>
        <v>◯◯市</v>
      </c>
    </row>
    <row r="3" spans="1:2" ht="14.25">
      <c r="A3" s="126" t="s">
        <v>289</v>
      </c>
    </row>
    <row r="4" spans="1:2" ht="14.25">
      <c r="A4" s="879" t="s">
        <v>59</v>
      </c>
      <c r="B4" s="131" t="s">
        <v>57</v>
      </c>
    </row>
    <row r="5" spans="1:2" ht="57" customHeight="1">
      <c r="A5" s="880"/>
      <c r="B5" s="132"/>
    </row>
    <row r="6" spans="1:2" ht="14.25">
      <c r="A6" s="880"/>
      <c r="B6" s="133" t="s">
        <v>56</v>
      </c>
    </row>
    <row r="7" spans="1:2" ht="56.25" customHeight="1">
      <c r="A7" s="880"/>
      <c r="B7" s="132"/>
    </row>
    <row r="8" spans="1:2" ht="14.25">
      <c r="A8" s="879" t="s">
        <v>58</v>
      </c>
      <c r="B8" s="131" t="s">
        <v>384</v>
      </c>
    </row>
    <row r="9" spans="1:2" ht="57.75" customHeight="1">
      <c r="A9" s="880"/>
      <c r="B9" s="132"/>
    </row>
    <row r="10" spans="1:2" ht="14.25">
      <c r="A10" s="880"/>
      <c r="B10" s="133" t="s">
        <v>53</v>
      </c>
    </row>
    <row r="11" spans="1:2" ht="56.25" customHeight="1">
      <c r="A11" s="880"/>
      <c r="B11" s="132"/>
    </row>
    <row r="12" spans="1:2" ht="14.25">
      <c r="A12" s="879" t="s">
        <v>275</v>
      </c>
      <c r="B12" s="131" t="s">
        <v>52</v>
      </c>
    </row>
    <row r="13" spans="1:2" ht="56.25" customHeight="1">
      <c r="A13" s="880"/>
      <c r="B13" s="132"/>
    </row>
    <row r="14" spans="1:2" ht="14.25">
      <c r="A14" s="880"/>
      <c r="B14" s="133" t="s">
        <v>51</v>
      </c>
    </row>
    <row r="15" spans="1:2" ht="56.25" customHeight="1">
      <c r="A15" s="880"/>
      <c r="B15" s="132"/>
    </row>
    <row r="16" spans="1:2" ht="143.25" customHeight="1">
      <c r="A16" s="137" t="s">
        <v>274</v>
      </c>
      <c r="B16" s="135"/>
    </row>
  </sheetData>
  <mergeCells count="3">
    <mergeCell ref="A4:A7"/>
    <mergeCell ref="A8:A11"/>
    <mergeCell ref="A12:A15"/>
  </mergeCells>
  <phoneticPr fontId="3"/>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I41"/>
  <sheetViews>
    <sheetView view="pageBreakPreview" topLeftCell="A3" zoomScaleNormal="100" zoomScaleSheetLayoutView="100" workbookViewId="0">
      <selection activeCell="F71" sqref="F71"/>
    </sheetView>
  </sheetViews>
  <sheetFormatPr defaultColWidth="9" defaultRowHeight="13.5"/>
  <cols>
    <col min="1" max="2" width="17.625" style="1" customWidth="1"/>
    <col min="3" max="3" width="52.5" style="1" customWidth="1"/>
    <col min="4" max="16384" width="9" style="1"/>
  </cols>
  <sheetData>
    <row r="1" spans="1:9" ht="14.25">
      <c r="A1" s="138" t="s">
        <v>182</v>
      </c>
      <c r="B1" s="18"/>
      <c r="C1" s="18"/>
    </row>
    <row r="3" spans="1:9">
      <c r="C3" s="139" t="str">
        <f>'別紙7－②（1）'!B4</f>
        <v>◯◯市</v>
      </c>
    </row>
    <row r="4" spans="1:9">
      <c r="A4" s="221" t="s">
        <v>316</v>
      </c>
    </row>
    <row r="5" spans="1:9" ht="17.100000000000001" customHeight="1">
      <c r="A5" s="48" t="s">
        <v>22</v>
      </c>
      <c r="B5" s="48" t="s">
        <v>28</v>
      </c>
      <c r="C5" s="89" t="s">
        <v>31</v>
      </c>
      <c r="I5" s="17"/>
    </row>
    <row r="6" spans="1:9" ht="17.100000000000001" customHeight="1">
      <c r="A6" s="14"/>
      <c r="B6" s="51" t="s">
        <v>27</v>
      </c>
      <c r="C6" s="12"/>
    </row>
    <row r="7" spans="1:9" ht="17.100000000000001" customHeight="1">
      <c r="A7" s="24" t="s">
        <v>49</v>
      </c>
      <c r="B7" s="90"/>
      <c r="C7" s="91"/>
    </row>
    <row r="8" spans="1:9" ht="17.100000000000001" customHeight="1">
      <c r="A8" s="13" t="s">
        <v>224</v>
      </c>
      <c r="B8" s="90"/>
      <c r="C8" s="91"/>
    </row>
    <row r="9" spans="1:9" ht="17.100000000000001" customHeight="1">
      <c r="A9" s="13" t="s">
        <v>38</v>
      </c>
      <c r="B9" s="90"/>
      <c r="C9" s="91"/>
    </row>
    <row r="10" spans="1:9">
      <c r="A10" s="16" t="s">
        <v>225</v>
      </c>
      <c r="B10" s="90"/>
      <c r="C10" s="140"/>
    </row>
    <row r="11" spans="1:9">
      <c r="A11" s="14" t="s">
        <v>226</v>
      </c>
      <c r="B11" s="90"/>
      <c r="C11" s="140"/>
    </row>
    <row r="12" spans="1:9">
      <c r="A12" s="14" t="s">
        <v>30</v>
      </c>
      <c r="B12" s="90"/>
      <c r="C12" s="140"/>
    </row>
    <row r="13" spans="1:9" ht="17.100000000000001" customHeight="1">
      <c r="A13" s="14" t="s">
        <v>228</v>
      </c>
      <c r="B13" s="90"/>
      <c r="C13" s="91"/>
    </row>
    <row r="14" spans="1:9" ht="17.100000000000001" customHeight="1">
      <c r="A14" s="14" t="s">
        <v>227</v>
      </c>
      <c r="B14" s="90"/>
      <c r="C14" s="91"/>
    </row>
    <row r="15" spans="1:9" ht="40.5">
      <c r="A15" s="215" t="s">
        <v>329</v>
      </c>
      <c r="B15" s="90"/>
      <c r="C15" s="91"/>
    </row>
    <row r="16" spans="1:9" ht="17.100000000000001" customHeight="1">
      <c r="A16" s="14"/>
      <c r="B16" s="90"/>
      <c r="C16" s="91"/>
    </row>
    <row r="17" spans="1:3" ht="24">
      <c r="A17" s="23" t="s">
        <v>50</v>
      </c>
      <c r="B17" s="90"/>
      <c r="C17" s="91"/>
    </row>
    <row r="18" spans="1:3">
      <c r="A18" s="13" t="s">
        <v>224</v>
      </c>
      <c r="B18" s="90"/>
      <c r="C18" s="91"/>
    </row>
    <row r="19" spans="1:3" ht="17.100000000000001" customHeight="1">
      <c r="A19" s="13" t="s">
        <v>38</v>
      </c>
      <c r="B19" s="90"/>
      <c r="C19" s="91"/>
    </row>
    <row r="20" spans="1:3">
      <c r="A20" s="16" t="s">
        <v>225</v>
      </c>
      <c r="B20" s="90"/>
      <c r="C20" s="91"/>
    </row>
    <row r="21" spans="1:3" ht="17.100000000000001" customHeight="1">
      <c r="A21" s="14" t="s">
        <v>226</v>
      </c>
      <c r="B21" s="90"/>
      <c r="C21" s="91"/>
    </row>
    <row r="22" spans="1:3" ht="17.100000000000001" customHeight="1">
      <c r="A22" s="14" t="s">
        <v>30</v>
      </c>
      <c r="B22" s="90"/>
      <c r="C22" s="91"/>
    </row>
    <row r="23" spans="1:3" ht="17.100000000000001" customHeight="1">
      <c r="A23" s="14" t="s">
        <v>228</v>
      </c>
      <c r="B23" s="90"/>
      <c r="C23" s="91"/>
    </row>
    <row r="24" spans="1:3" ht="17.100000000000001" customHeight="1">
      <c r="A24" s="14" t="s">
        <v>227</v>
      </c>
      <c r="B24" s="90"/>
      <c r="C24" s="91"/>
    </row>
    <row r="25" spans="1:3" ht="40.5">
      <c r="A25" s="216" t="s">
        <v>329</v>
      </c>
      <c r="B25" s="90"/>
      <c r="C25" s="91"/>
    </row>
    <row r="26" spans="1:3" ht="17.100000000000001" customHeight="1">
      <c r="A26" s="48" t="s">
        <v>19</v>
      </c>
      <c r="B26" s="5">
        <f>SUM(B8:B25)</f>
        <v>0</v>
      </c>
      <c r="C26" s="11"/>
    </row>
    <row r="27" spans="1:3" ht="17.100000000000001" customHeight="1">
      <c r="A27" s="94" t="s">
        <v>25</v>
      </c>
      <c r="B27" s="95"/>
      <c r="C27" s="96"/>
    </row>
    <row r="28" spans="1:3" ht="17.100000000000001" customHeight="1">
      <c r="A28" s="97"/>
      <c r="B28" s="92"/>
      <c r="C28" s="93"/>
    </row>
    <row r="29" spans="1:3" ht="17.100000000000001" customHeight="1">
      <c r="A29" s="48" t="s">
        <v>19</v>
      </c>
      <c r="B29" s="9">
        <f>SUM(B27:B28)</f>
        <v>0</v>
      </c>
      <c r="C29" s="8"/>
    </row>
    <row r="30" spans="1:3" ht="17.100000000000001" customHeight="1">
      <c r="A30" s="47" t="s">
        <v>149</v>
      </c>
      <c r="B30" s="6">
        <f>SUM(B26,B29)</f>
        <v>0</v>
      </c>
      <c r="C30" s="7"/>
    </row>
    <row r="31" spans="1:3" ht="17.100000000000001" customHeight="1">
      <c r="A31" s="4" t="s">
        <v>314</v>
      </c>
      <c r="B31" s="3"/>
      <c r="C31" s="2"/>
    </row>
    <row r="32" spans="1:3" ht="17.100000000000001" customHeight="1">
      <c r="A32" s="4" t="s">
        <v>315</v>
      </c>
      <c r="B32" s="3"/>
      <c r="C32" s="2"/>
    </row>
    <row r="33" spans="1:3" ht="17.100000000000001" customHeight="1">
      <c r="A33" s="4" t="s">
        <v>180</v>
      </c>
      <c r="B33" s="3"/>
      <c r="C33" s="2"/>
    </row>
    <row r="34" spans="1:3" ht="17.100000000000001" customHeight="1">
      <c r="A34" s="4"/>
      <c r="B34" s="3"/>
      <c r="C34" s="2"/>
    </row>
    <row r="35" spans="1:3" ht="17.100000000000001" customHeight="1">
      <c r="A35" s="4" t="s">
        <v>23</v>
      </c>
      <c r="B35" s="3"/>
      <c r="C35" s="3"/>
    </row>
    <row r="36" spans="1:3" ht="17.100000000000001" customHeight="1">
      <c r="A36" s="49" t="s">
        <v>22</v>
      </c>
      <c r="B36" s="15" t="s">
        <v>21</v>
      </c>
      <c r="C36" s="218" t="s">
        <v>181</v>
      </c>
    </row>
    <row r="37" spans="1:3" ht="17.100000000000001" customHeight="1">
      <c r="A37" s="49"/>
      <c r="B37" s="10" t="s">
        <v>7</v>
      </c>
      <c r="C37" s="252"/>
    </row>
    <row r="38" spans="1:3" ht="17.100000000000001" customHeight="1">
      <c r="A38" s="142" t="s">
        <v>45</v>
      </c>
      <c r="B38" s="92">
        <v>0</v>
      </c>
      <c r="C38" s="99"/>
    </row>
    <row r="39" spans="1:3" ht="17.100000000000001" customHeight="1">
      <c r="A39" s="22" t="s">
        <v>49</v>
      </c>
      <c r="B39" s="143"/>
      <c r="C39" s="100"/>
    </row>
    <row r="40" spans="1:3" ht="24">
      <c r="A40" s="21" t="s">
        <v>48</v>
      </c>
      <c r="B40" s="143"/>
      <c r="C40" s="100"/>
    </row>
    <row r="41" spans="1:3" ht="17.100000000000001" customHeight="1">
      <c r="A41" s="50" t="s">
        <v>19</v>
      </c>
      <c r="B41" s="6">
        <f>SUM(B39:B40)</f>
        <v>0</v>
      </c>
      <c r="C41" s="101"/>
    </row>
  </sheetData>
  <phoneticPr fontId="3"/>
  <printOptions horizontalCentered="1"/>
  <pageMargins left="0.70866141732283472" right="0.70866141732283472" top="0.55118110236220474" bottom="0.55118110236220474" header="0.31496062992125984" footer="0.31496062992125984"/>
  <pageSetup paperSize="9" fitToHeight="0" orientation="portrait"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28"/>
  <sheetViews>
    <sheetView view="pageBreakPreview" zoomScaleNormal="100" zoomScaleSheetLayoutView="100" workbookViewId="0">
      <selection activeCell="F71" sqref="F71"/>
    </sheetView>
  </sheetViews>
  <sheetFormatPr defaultColWidth="9" defaultRowHeight="13.5"/>
  <cols>
    <col min="1" max="1" width="28.375" style="175" customWidth="1"/>
    <col min="2" max="2" width="17.625" style="175" customWidth="1"/>
    <col min="3" max="3" width="48.5" style="175" customWidth="1"/>
    <col min="4" max="16384" width="9" style="175"/>
  </cols>
  <sheetData>
    <row r="1" spans="1:3" ht="14.25">
      <c r="A1" s="138" t="s">
        <v>188</v>
      </c>
      <c r="B1" s="191"/>
      <c r="C1" s="191"/>
    </row>
    <row r="3" spans="1:3">
      <c r="C3" s="293" t="str">
        <f>'別紙７－③（1）'!J4</f>
        <v>事業者名：</v>
      </c>
    </row>
    <row r="4" spans="1:3">
      <c r="A4" s="221" t="s">
        <v>316</v>
      </c>
    </row>
    <row r="5" spans="1:3" ht="17.100000000000001" customHeight="1">
      <c r="A5" s="89" t="s">
        <v>22</v>
      </c>
      <c r="B5" s="89" t="s">
        <v>28</v>
      </c>
      <c r="C5" s="219" t="s">
        <v>31</v>
      </c>
    </row>
    <row r="6" spans="1:3" ht="17.100000000000001" customHeight="1">
      <c r="A6" s="224"/>
      <c r="B6" s="225" t="s">
        <v>27</v>
      </c>
      <c r="C6" s="281"/>
    </row>
    <row r="7" spans="1:3" ht="17.100000000000001" customHeight="1">
      <c r="A7" s="227" t="s">
        <v>224</v>
      </c>
      <c r="B7" s="228"/>
      <c r="C7" s="282"/>
    </row>
    <row r="8" spans="1:3" ht="17.100000000000001" customHeight="1">
      <c r="A8" s="227" t="s">
        <v>38</v>
      </c>
      <c r="B8" s="228"/>
      <c r="C8" s="282"/>
    </row>
    <row r="9" spans="1:3" ht="17.100000000000001" customHeight="1">
      <c r="A9" s="231" t="s">
        <v>225</v>
      </c>
      <c r="B9" s="228"/>
      <c r="C9" s="282"/>
    </row>
    <row r="10" spans="1:3" ht="17.100000000000001" customHeight="1">
      <c r="A10" s="170" t="s">
        <v>226</v>
      </c>
      <c r="B10" s="228"/>
      <c r="C10" s="282"/>
    </row>
    <row r="11" spans="1:3" ht="17.100000000000001" customHeight="1">
      <c r="A11" s="170" t="s">
        <v>30</v>
      </c>
      <c r="B11" s="228"/>
      <c r="C11" s="282"/>
    </row>
    <row r="12" spans="1:3" ht="17.100000000000001" customHeight="1">
      <c r="A12" s="170" t="s">
        <v>228</v>
      </c>
      <c r="B12" s="228"/>
      <c r="C12" s="282"/>
    </row>
    <row r="13" spans="1:3" ht="17.100000000000001" customHeight="1">
      <c r="A13" s="170" t="s">
        <v>227</v>
      </c>
      <c r="B13" s="228"/>
      <c r="C13" s="282"/>
    </row>
    <row r="14" spans="1:3" ht="27">
      <c r="A14" s="294" t="s">
        <v>234</v>
      </c>
      <c r="B14" s="228"/>
      <c r="C14" s="282"/>
    </row>
    <row r="15" spans="1:3" ht="17.100000000000001" customHeight="1">
      <c r="A15" s="89" t="s">
        <v>19</v>
      </c>
      <c r="B15" s="233">
        <f>SUM(B7:B14)</f>
        <v>0</v>
      </c>
      <c r="C15" s="295"/>
    </row>
    <row r="16" spans="1:3" s="221" customFormat="1" ht="17.100000000000001" customHeight="1">
      <c r="A16" s="235" t="s">
        <v>25</v>
      </c>
      <c r="B16" s="236"/>
      <c r="C16" s="237"/>
    </row>
    <row r="17" spans="1:3" s="221" customFormat="1" ht="17.100000000000001" customHeight="1">
      <c r="A17" s="238"/>
      <c r="B17" s="239"/>
      <c r="C17" s="240"/>
    </row>
    <row r="18" spans="1:3" s="221" customFormat="1" ht="17.100000000000001" customHeight="1">
      <c r="A18" s="89" t="s">
        <v>19</v>
      </c>
      <c r="B18" s="233">
        <f>SUM(B16:B17)</f>
        <v>0</v>
      </c>
      <c r="C18" s="234"/>
    </row>
    <row r="19" spans="1:3" s="221" customFormat="1" ht="17.100000000000001" customHeight="1">
      <c r="A19" s="241" t="s">
        <v>149</v>
      </c>
      <c r="B19" s="242">
        <f>SUM(B15,B18)</f>
        <v>0</v>
      </c>
      <c r="C19" s="243"/>
    </row>
    <row r="20" spans="1:3" ht="17.100000000000001" customHeight="1">
      <c r="A20" s="244" t="s">
        <v>317</v>
      </c>
      <c r="B20" s="245"/>
      <c r="C20" s="286"/>
    </row>
    <row r="21" spans="1:3" ht="17.100000000000001" customHeight="1">
      <c r="A21" s="244" t="s">
        <v>315</v>
      </c>
      <c r="B21" s="245"/>
      <c r="C21" s="286"/>
    </row>
    <row r="22" spans="1:3" ht="17.100000000000001" customHeight="1">
      <c r="A22" s="244" t="s">
        <v>179</v>
      </c>
      <c r="B22" s="245"/>
      <c r="C22" s="286"/>
    </row>
    <row r="23" spans="1:3" ht="17.100000000000001" customHeight="1">
      <c r="A23" s="244"/>
      <c r="B23" s="245"/>
      <c r="C23" s="286"/>
    </row>
    <row r="24" spans="1:3" ht="17.100000000000001" customHeight="1">
      <c r="A24" s="244" t="s">
        <v>23</v>
      </c>
      <c r="B24" s="245"/>
      <c r="C24" s="296"/>
    </row>
    <row r="25" spans="1:3" ht="17.100000000000001" customHeight="1">
      <c r="A25" s="250" t="s">
        <v>22</v>
      </c>
      <c r="B25" s="287" t="s">
        <v>189</v>
      </c>
      <c r="C25" s="177" t="s">
        <v>150</v>
      </c>
    </row>
    <row r="26" spans="1:3" ht="17.100000000000001" customHeight="1">
      <c r="A26" s="250"/>
      <c r="B26" s="251" t="s">
        <v>7</v>
      </c>
      <c r="C26" s="311"/>
    </row>
    <row r="27" spans="1:3" ht="17.100000000000001" customHeight="1">
      <c r="A27" s="289" t="s">
        <v>45</v>
      </c>
      <c r="B27" s="239"/>
      <c r="C27" s="297"/>
    </row>
    <row r="28" spans="1:3" ht="17.100000000000001" customHeight="1">
      <c r="A28" s="258" t="s">
        <v>19</v>
      </c>
      <c r="B28" s="242">
        <f>SUM(B27)</f>
        <v>0</v>
      </c>
      <c r="C28" s="298"/>
    </row>
  </sheetData>
  <phoneticPr fontId="3"/>
  <printOptions horizontalCentered="1"/>
  <pageMargins left="0.70866141732283472" right="0.70866141732283472" top="0.74803149606299213" bottom="0.74803149606299213" header="0.31496062992125984" footer="0.31496062992125984"/>
  <pageSetup paperSize="9" scale="85" orientation="portrait"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47"/>
  <sheetViews>
    <sheetView view="pageBreakPreview" zoomScaleNormal="100" zoomScaleSheetLayoutView="100" workbookViewId="0">
      <selection activeCell="F71" sqref="F71"/>
    </sheetView>
  </sheetViews>
  <sheetFormatPr defaultColWidth="9" defaultRowHeight="13.5"/>
  <cols>
    <col min="1" max="1" width="7.375" style="30" customWidth="1"/>
    <col min="2" max="2" width="11" style="30" customWidth="1"/>
    <col min="3" max="3" width="19.75" style="30" customWidth="1"/>
    <col min="4" max="4" width="10.125" style="30" customWidth="1"/>
    <col min="5" max="5" width="12.875" style="30" customWidth="1"/>
    <col min="6" max="6" width="10.125" style="30" customWidth="1"/>
    <col min="7" max="7" width="9.625" style="30" customWidth="1"/>
    <col min="8" max="8" width="27" style="30" customWidth="1"/>
    <col min="9" max="9" width="27.25" style="30" customWidth="1"/>
    <col min="10" max="10" width="17.75" style="30" customWidth="1"/>
    <col min="11" max="16384" width="9" style="30"/>
  </cols>
  <sheetData>
    <row r="1" spans="1:10">
      <c r="A1" s="38" t="s">
        <v>479</v>
      </c>
    </row>
    <row r="2" spans="1:10" ht="14.25">
      <c r="A2" s="144" t="s">
        <v>183</v>
      </c>
      <c r="B2" s="35"/>
      <c r="C2" s="35"/>
      <c r="D2" s="35"/>
      <c r="E2" s="35"/>
      <c r="F2" s="35"/>
      <c r="G2" s="35"/>
      <c r="H2" s="35"/>
      <c r="I2" s="35"/>
      <c r="J2" s="35"/>
    </row>
    <row r="3" spans="1:10" ht="13.5" customHeight="1">
      <c r="B3" s="34"/>
      <c r="C3" s="34"/>
      <c r="D3" s="34"/>
      <c r="E3" s="34"/>
      <c r="F3" s="34"/>
      <c r="G3" s="34"/>
      <c r="H3" s="34"/>
      <c r="I3" s="34"/>
      <c r="J3" s="34"/>
    </row>
    <row r="4" spans="1:10" ht="13.5" customHeight="1">
      <c r="B4" s="34"/>
      <c r="C4" s="34"/>
      <c r="D4" s="34"/>
      <c r="E4" s="34"/>
      <c r="F4" s="34"/>
      <c r="G4" s="34"/>
      <c r="H4" s="34"/>
      <c r="I4" s="33"/>
      <c r="J4" s="145" t="s">
        <v>184</v>
      </c>
    </row>
    <row r="5" spans="1:10" ht="13.5" customHeight="1">
      <c r="A5" s="38" t="s">
        <v>187</v>
      </c>
    </row>
    <row r="6" spans="1:10">
      <c r="A6" s="30" t="s">
        <v>185</v>
      </c>
    </row>
    <row r="7" spans="1:10">
      <c r="A7" s="902"/>
      <c r="B7" s="903"/>
      <c r="C7" s="903"/>
      <c r="D7" s="903"/>
      <c r="E7" s="903"/>
      <c r="F7" s="903"/>
      <c r="G7" s="903"/>
      <c r="H7" s="903"/>
      <c r="I7" s="903"/>
      <c r="J7" s="904"/>
    </row>
    <row r="8" spans="1:10">
      <c r="A8" s="881"/>
      <c r="B8" s="882"/>
      <c r="C8" s="882"/>
      <c r="D8" s="882"/>
      <c r="E8" s="882"/>
      <c r="F8" s="882"/>
      <c r="G8" s="882"/>
      <c r="H8" s="882"/>
      <c r="I8" s="882"/>
      <c r="J8" s="883"/>
    </row>
    <row r="9" spans="1:10">
      <c r="A9" s="881"/>
      <c r="B9" s="882"/>
      <c r="C9" s="882"/>
      <c r="D9" s="882"/>
      <c r="E9" s="882"/>
      <c r="F9" s="882"/>
      <c r="G9" s="882"/>
      <c r="H9" s="882"/>
      <c r="I9" s="882"/>
      <c r="J9" s="883"/>
    </row>
    <row r="10" spans="1:10">
      <c r="A10" s="881"/>
      <c r="B10" s="882"/>
      <c r="C10" s="882"/>
      <c r="D10" s="882"/>
      <c r="E10" s="882"/>
      <c r="F10" s="882"/>
      <c r="G10" s="882"/>
      <c r="H10" s="882"/>
      <c r="I10" s="882"/>
      <c r="J10" s="883"/>
    </row>
    <row r="11" spans="1:10">
      <c r="A11" s="881"/>
      <c r="B11" s="882"/>
      <c r="C11" s="882"/>
      <c r="D11" s="882"/>
      <c r="E11" s="882"/>
      <c r="F11" s="882"/>
      <c r="G11" s="882"/>
      <c r="H11" s="882"/>
      <c r="I11" s="882"/>
      <c r="J11" s="883"/>
    </row>
    <row r="12" spans="1:10">
      <c r="A12" s="881"/>
      <c r="B12" s="882"/>
      <c r="C12" s="882"/>
      <c r="D12" s="882"/>
      <c r="E12" s="882"/>
      <c r="F12" s="882"/>
      <c r="G12" s="882"/>
      <c r="H12" s="882"/>
      <c r="I12" s="882"/>
      <c r="J12" s="883"/>
    </row>
    <row r="13" spans="1:10">
      <c r="A13" s="881"/>
      <c r="B13" s="882"/>
      <c r="C13" s="882"/>
      <c r="D13" s="882"/>
      <c r="E13" s="882"/>
      <c r="F13" s="882"/>
      <c r="G13" s="882"/>
      <c r="H13" s="882"/>
      <c r="I13" s="882"/>
      <c r="J13" s="883"/>
    </row>
    <row r="14" spans="1:10">
      <c r="A14" s="889"/>
      <c r="B14" s="890"/>
      <c r="C14" s="890"/>
      <c r="D14" s="890"/>
      <c r="E14" s="890"/>
      <c r="F14" s="890"/>
      <c r="G14" s="890"/>
      <c r="H14" s="890"/>
      <c r="I14" s="890"/>
      <c r="J14" s="891"/>
    </row>
    <row r="15" spans="1:10">
      <c r="A15" s="30" t="s">
        <v>173</v>
      </c>
    </row>
    <row r="17" spans="1:10">
      <c r="A17" s="30" t="s">
        <v>73</v>
      </c>
    </row>
    <row r="18" spans="1:10" ht="27">
      <c r="A18" s="905" t="s">
        <v>72</v>
      </c>
      <c r="B18" s="906"/>
      <c r="C18" s="146" t="s">
        <v>71</v>
      </c>
      <c r="D18" s="147" t="s">
        <v>70</v>
      </c>
      <c r="E18" s="146" t="s">
        <v>69</v>
      </c>
      <c r="F18" s="147" t="s">
        <v>68</v>
      </c>
      <c r="G18" s="905" t="s">
        <v>186</v>
      </c>
      <c r="H18" s="906"/>
      <c r="I18" s="907"/>
      <c r="J18" s="148" t="s">
        <v>67</v>
      </c>
    </row>
    <row r="19" spans="1:10" ht="12.75" customHeight="1">
      <c r="A19" s="149"/>
      <c r="B19" s="150"/>
      <c r="C19" s="151"/>
      <c r="D19" s="152"/>
      <c r="E19" s="153"/>
      <c r="F19" s="152"/>
      <c r="G19" s="902"/>
      <c r="H19" s="903"/>
      <c r="I19" s="904"/>
      <c r="J19" s="154"/>
    </row>
    <row r="20" spans="1:10" ht="12.75" customHeight="1">
      <c r="A20" s="155"/>
      <c r="B20" s="156"/>
      <c r="C20" s="157"/>
      <c r="D20" s="158"/>
      <c r="E20" s="157"/>
      <c r="F20" s="156"/>
      <c r="G20" s="881"/>
      <c r="H20" s="882"/>
      <c r="I20" s="883"/>
      <c r="J20" s="159"/>
    </row>
    <row r="21" spans="1:10" ht="12.75" customHeight="1">
      <c r="A21" s="155"/>
      <c r="B21" s="156"/>
      <c r="C21" s="157"/>
      <c r="D21" s="158"/>
      <c r="E21" s="157"/>
      <c r="F21" s="156"/>
      <c r="G21" s="881"/>
      <c r="H21" s="882"/>
      <c r="I21" s="883"/>
      <c r="J21" s="159"/>
    </row>
    <row r="22" spans="1:10" ht="12.75" customHeight="1">
      <c r="A22" s="155"/>
      <c r="B22" s="156"/>
      <c r="C22" s="157"/>
      <c r="D22" s="158"/>
      <c r="E22" s="157"/>
      <c r="F22" s="156"/>
      <c r="G22" s="881"/>
      <c r="H22" s="882"/>
      <c r="I22" s="883"/>
      <c r="J22" s="159"/>
    </row>
    <row r="23" spans="1:10" ht="12.75" customHeight="1">
      <c r="A23" s="155"/>
      <c r="B23" s="156"/>
      <c r="C23" s="157"/>
      <c r="D23" s="158"/>
      <c r="E23" s="157"/>
      <c r="F23" s="156"/>
      <c r="G23" s="881"/>
      <c r="H23" s="882"/>
      <c r="I23" s="883"/>
      <c r="J23" s="159"/>
    </row>
    <row r="24" spans="1:10" ht="12.75" customHeight="1">
      <c r="A24" s="155"/>
      <c r="B24" s="156"/>
      <c r="C24" s="157"/>
      <c r="D24" s="158"/>
      <c r="E24" s="157"/>
      <c r="F24" s="156"/>
      <c r="G24" s="881"/>
      <c r="H24" s="882"/>
      <c r="I24" s="883"/>
      <c r="J24" s="159"/>
    </row>
    <row r="25" spans="1:10" ht="12.75" customHeight="1">
      <c r="A25" s="155"/>
      <c r="B25" s="156"/>
      <c r="C25" s="157"/>
      <c r="D25" s="158"/>
      <c r="E25" s="157"/>
      <c r="F25" s="156"/>
      <c r="G25" s="881"/>
      <c r="H25" s="882"/>
      <c r="I25" s="883"/>
      <c r="J25" s="159"/>
    </row>
    <row r="26" spans="1:10" ht="12.75" customHeight="1">
      <c r="A26" s="155"/>
      <c r="B26" s="156"/>
      <c r="C26" s="157"/>
      <c r="D26" s="158"/>
      <c r="E26" s="157"/>
      <c r="F26" s="156"/>
      <c r="G26" s="881"/>
      <c r="H26" s="882"/>
      <c r="I26" s="883"/>
      <c r="J26" s="159"/>
    </row>
    <row r="27" spans="1:10" ht="12.75" customHeight="1">
      <c r="A27" s="155"/>
      <c r="B27" s="156"/>
      <c r="C27" s="157"/>
      <c r="D27" s="158"/>
      <c r="E27" s="157"/>
      <c r="F27" s="156"/>
      <c r="G27" s="881"/>
      <c r="H27" s="882"/>
      <c r="I27" s="883"/>
      <c r="J27" s="159"/>
    </row>
    <row r="28" spans="1:10" ht="12.75" customHeight="1">
      <c r="A28" s="155"/>
      <c r="B28" s="156"/>
      <c r="C28" s="157"/>
      <c r="D28" s="158"/>
      <c r="E28" s="157"/>
      <c r="F28" s="156"/>
      <c r="G28" s="881"/>
      <c r="H28" s="882"/>
      <c r="I28" s="883"/>
      <c r="J28" s="159"/>
    </row>
    <row r="29" spans="1:10" ht="12.75" customHeight="1">
      <c r="A29" s="160"/>
      <c r="B29" s="161"/>
      <c r="C29" s="162"/>
      <c r="D29" s="163"/>
      <c r="E29" s="162"/>
      <c r="F29" s="161"/>
      <c r="G29" s="889"/>
      <c r="H29" s="890"/>
      <c r="I29" s="891"/>
      <c r="J29" s="164"/>
    </row>
    <row r="32" spans="1:10">
      <c r="A32" s="30" t="s">
        <v>66</v>
      </c>
    </row>
    <row r="33" spans="1:10" ht="14.25" thickBot="1">
      <c r="A33" s="892" t="s">
        <v>65</v>
      </c>
      <c r="B33" s="894" t="s">
        <v>64</v>
      </c>
      <c r="C33" s="895"/>
      <c r="D33" s="896"/>
      <c r="E33" s="897" t="s">
        <v>63</v>
      </c>
      <c r="F33" s="897"/>
      <c r="G33" s="897"/>
      <c r="H33" s="897"/>
      <c r="I33" s="897"/>
      <c r="J33" s="898"/>
    </row>
    <row r="34" spans="1:10">
      <c r="A34" s="893"/>
      <c r="B34" s="900" t="s">
        <v>62</v>
      </c>
      <c r="C34" s="901"/>
      <c r="D34" s="165" t="s">
        <v>61</v>
      </c>
      <c r="E34" s="899"/>
      <c r="F34" s="899"/>
      <c r="G34" s="899"/>
      <c r="H34" s="899"/>
      <c r="I34" s="899"/>
      <c r="J34" s="885"/>
    </row>
    <row r="35" spans="1:10">
      <c r="A35" s="166"/>
      <c r="B35" s="166"/>
      <c r="C35" s="167"/>
      <c r="D35" s="157"/>
      <c r="E35" s="902"/>
      <c r="F35" s="903"/>
      <c r="G35" s="903"/>
      <c r="H35" s="903"/>
      <c r="I35" s="903"/>
      <c r="J35" s="904"/>
    </row>
    <row r="36" spans="1:10">
      <c r="A36" s="166"/>
      <c r="B36" s="166"/>
      <c r="C36" s="167"/>
      <c r="D36" s="157"/>
      <c r="E36" s="881"/>
      <c r="F36" s="882"/>
      <c r="G36" s="882"/>
      <c r="H36" s="882"/>
      <c r="I36" s="882"/>
      <c r="J36" s="883"/>
    </row>
    <row r="37" spans="1:10">
      <c r="A37" s="166"/>
      <c r="B37" s="166"/>
      <c r="C37" s="167"/>
      <c r="D37" s="157"/>
      <c r="E37" s="881"/>
      <c r="F37" s="882"/>
      <c r="G37" s="882"/>
      <c r="H37" s="882"/>
      <c r="I37" s="882"/>
      <c r="J37" s="883"/>
    </row>
    <row r="38" spans="1:10">
      <c r="A38" s="166"/>
      <c r="B38" s="166"/>
      <c r="C38" s="167"/>
      <c r="D38" s="157"/>
      <c r="E38" s="881"/>
      <c r="F38" s="882"/>
      <c r="G38" s="882"/>
      <c r="H38" s="882"/>
      <c r="I38" s="882"/>
      <c r="J38" s="883"/>
    </row>
    <row r="39" spans="1:10">
      <c r="A39" s="166"/>
      <c r="B39" s="166"/>
      <c r="C39" s="167"/>
      <c r="D39" s="157"/>
      <c r="E39" s="881"/>
      <c r="F39" s="882"/>
      <c r="G39" s="882"/>
      <c r="H39" s="882"/>
      <c r="I39" s="882"/>
      <c r="J39" s="883"/>
    </row>
    <row r="40" spans="1:10">
      <c r="A40" s="166"/>
      <c r="B40" s="166"/>
      <c r="C40" s="167"/>
      <c r="D40" s="157"/>
      <c r="E40" s="881"/>
      <c r="F40" s="882"/>
      <c r="G40" s="882"/>
      <c r="H40" s="882"/>
      <c r="I40" s="882"/>
      <c r="J40" s="883"/>
    </row>
    <row r="41" spans="1:10">
      <c r="A41" s="166"/>
      <c r="B41" s="166"/>
      <c r="C41" s="167"/>
      <c r="D41" s="157"/>
      <c r="E41" s="881"/>
      <c r="F41" s="882"/>
      <c r="G41" s="882"/>
      <c r="H41" s="882"/>
      <c r="I41" s="882"/>
      <c r="J41" s="883"/>
    </row>
    <row r="42" spans="1:10">
      <c r="A42" s="166"/>
      <c r="B42" s="166"/>
      <c r="C42" s="167"/>
      <c r="D42" s="157"/>
      <c r="E42" s="881"/>
      <c r="F42" s="882"/>
      <c r="G42" s="882"/>
      <c r="H42" s="882"/>
      <c r="I42" s="882"/>
      <c r="J42" s="883"/>
    </row>
    <row r="43" spans="1:10">
      <c r="A43" s="166"/>
      <c r="B43" s="166"/>
      <c r="C43" s="167"/>
      <c r="D43" s="157"/>
      <c r="E43" s="881"/>
      <c r="F43" s="882"/>
      <c r="G43" s="882"/>
      <c r="H43" s="882"/>
      <c r="I43" s="882"/>
      <c r="J43" s="883"/>
    </row>
    <row r="44" spans="1:10">
      <c r="A44" s="168"/>
      <c r="B44" s="884" t="s">
        <v>13</v>
      </c>
      <c r="C44" s="885"/>
      <c r="D44" s="169">
        <f>SUM(D35:D43)</f>
        <v>0</v>
      </c>
      <c r="E44" s="886"/>
      <c r="F44" s="887"/>
      <c r="G44" s="887"/>
      <c r="H44" s="887"/>
      <c r="I44" s="887"/>
      <c r="J44" s="888"/>
    </row>
    <row r="46" spans="1:10">
      <c r="A46" s="31" t="s">
        <v>276</v>
      </c>
    </row>
    <row r="47" spans="1:10">
      <c r="A47" s="31" t="s">
        <v>336</v>
      </c>
    </row>
  </sheetData>
  <mergeCells count="29">
    <mergeCell ref="G27:I27"/>
    <mergeCell ref="A7:J14"/>
    <mergeCell ref="A18:B18"/>
    <mergeCell ref="G18:I18"/>
    <mergeCell ref="G19:I19"/>
    <mergeCell ref="G20:I20"/>
    <mergeCell ref="G21:I21"/>
    <mergeCell ref="G22:I22"/>
    <mergeCell ref="G23:I23"/>
    <mergeCell ref="G24:I24"/>
    <mergeCell ref="G25:I25"/>
    <mergeCell ref="G26:I26"/>
    <mergeCell ref="E40:J40"/>
    <mergeCell ref="G28:I28"/>
    <mergeCell ref="G29:I29"/>
    <mergeCell ref="A33:A34"/>
    <mergeCell ref="B33:D33"/>
    <mergeCell ref="E33:J34"/>
    <mergeCell ref="B34:C34"/>
    <mergeCell ref="E35:J35"/>
    <mergeCell ref="E36:J36"/>
    <mergeCell ref="E37:J37"/>
    <mergeCell ref="E38:J38"/>
    <mergeCell ref="E39:J39"/>
    <mergeCell ref="E41:J41"/>
    <mergeCell ref="E42:J42"/>
    <mergeCell ref="E43:J43"/>
    <mergeCell ref="B44:C44"/>
    <mergeCell ref="E44:J44"/>
  </mergeCells>
  <phoneticPr fontId="3"/>
  <printOptions horizontalCentered="1"/>
  <pageMargins left="0.70866141732283472" right="0.70866141732283472" top="0.74803149606299213" bottom="0.74803149606299213" header="0.31496062992125984" footer="0.31496062992125984"/>
  <pageSetup paperSize="9" scale="77" orientation="landscape" blackAndWhite="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47"/>
  <sheetViews>
    <sheetView view="pageBreakPreview" zoomScaleNormal="100" zoomScaleSheetLayoutView="100" workbookViewId="0">
      <selection activeCell="F71" sqref="F71"/>
    </sheetView>
  </sheetViews>
  <sheetFormatPr defaultColWidth="9" defaultRowHeight="13.5"/>
  <cols>
    <col min="1" max="1" width="7.375" style="30" customWidth="1"/>
    <col min="2" max="2" width="11" style="30" customWidth="1"/>
    <col min="3" max="3" width="17.375" style="30" customWidth="1"/>
    <col min="4" max="4" width="19.125" style="30" customWidth="1"/>
    <col min="5" max="5" width="14" style="30" customWidth="1"/>
    <col min="6" max="6" width="10.625" style="30" customWidth="1"/>
    <col min="7" max="7" width="27.5" style="30" customWidth="1"/>
    <col min="8" max="8" width="27" style="30" customWidth="1"/>
    <col min="9" max="9" width="17.75" style="30" customWidth="1"/>
    <col min="10" max="16384" width="9" style="30"/>
  </cols>
  <sheetData>
    <row r="1" spans="1:9">
      <c r="A1" s="38" t="s">
        <v>480</v>
      </c>
    </row>
    <row r="2" spans="1:9" ht="14.25">
      <c r="A2" s="144" t="s">
        <v>290</v>
      </c>
      <c r="B2" s="35"/>
      <c r="C2" s="35"/>
      <c r="D2" s="35"/>
      <c r="E2" s="35"/>
      <c r="F2" s="35"/>
      <c r="G2" s="35"/>
      <c r="H2" s="35"/>
      <c r="I2" s="35"/>
    </row>
    <row r="3" spans="1:9" ht="13.5" customHeight="1">
      <c r="A3" s="38"/>
      <c r="B3" s="34"/>
      <c r="C3" s="34"/>
      <c r="D3" s="34"/>
      <c r="E3" s="34"/>
      <c r="F3" s="34"/>
      <c r="G3" s="34"/>
      <c r="H3" s="34"/>
      <c r="I3" s="34"/>
    </row>
    <row r="4" spans="1:9" ht="13.5" customHeight="1">
      <c r="A4" s="38"/>
      <c r="B4" s="34"/>
      <c r="C4" s="34"/>
      <c r="D4" s="34"/>
      <c r="E4" s="34"/>
      <c r="F4" s="34"/>
      <c r="G4" s="34"/>
      <c r="H4" s="33"/>
      <c r="I4" s="171" t="s">
        <v>176</v>
      </c>
    </row>
    <row r="5" spans="1:9" ht="13.5" customHeight="1">
      <c r="A5" s="38" t="s">
        <v>146</v>
      </c>
    </row>
    <row r="6" spans="1:9">
      <c r="A6" s="30" t="s">
        <v>185</v>
      </c>
    </row>
    <row r="7" spans="1:9">
      <c r="A7" s="902"/>
      <c r="B7" s="903"/>
      <c r="C7" s="903"/>
      <c r="D7" s="903"/>
      <c r="E7" s="903"/>
      <c r="F7" s="903"/>
      <c r="G7" s="903"/>
      <c r="H7" s="903"/>
      <c r="I7" s="904"/>
    </row>
    <row r="8" spans="1:9">
      <c r="A8" s="881"/>
      <c r="B8" s="882"/>
      <c r="C8" s="882"/>
      <c r="D8" s="882"/>
      <c r="E8" s="882"/>
      <c r="F8" s="882"/>
      <c r="G8" s="882"/>
      <c r="H8" s="882"/>
      <c r="I8" s="883"/>
    </row>
    <row r="9" spans="1:9">
      <c r="A9" s="881"/>
      <c r="B9" s="882"/>
      <c r="C9" s="882"/>
      <c r="D9" s="882"/>
      <c r="E9" s="882"/>
      <c r="F9" s="882"/>
      <c r="G9" s="882"/>
      <c r="H9" s="882"/>
      <c r="I9" s="883"/>
    </row>
    <row r="10" spans="1:9">
      <c r="A10" s="881"/>
      <c r="B10" s="882"/>
      <c r="C10" s="882"/>
      <c r="D10" s="882"/>
      <c r="E10" s="882"/>
      <c r="F10" s="882"/>
      <c r="G10" s="882"/>
      <c r="H10" s="882"/>
      <c r="I10" s="883"/>
    </row>
    <row r="11" spans="1:9">
      <c r="A11" s="881"/>
      <c r="B11" s="882"/>
      <c r="C11" s="882"/>
      <c r="D11" s="882"/>
      <c r="E11" s="882"/>
      <c r="F11" s="882"/>
      <c r="G11" s="882"/>
      <c r="H11" s="882"/>
      <c r="I11" s="883"/>
    </row>
    <row r="12" spans="1:9">
      <c r="A12" s="881"/>
      <c r="B12" s="882"/>
      <c r="C12" s="882"/>
      <c r="D12" s="882"/>
      <c r="E12" s="882"/>
      <c r="F12" s="882"/>
      <c r="G12" s="882"/>
      <c r="H12" s="882"/>
      <c r="I12" s="883"/>
    </row>
    <row r="13" spans="1:9">
      <c r="A13" s="881"/>
      <c r="B13" s="882"/>
      <c r="C13" s="882"/>
      <c r="D13" s="882"/>
      <c r="E13" s="882"/>
      <c r="F13" s="882"/>
      <c r="G13" s="882"/>
      <c r="H13" s="882"/>
      <c r="I13" s="883"/>
    </row>
    <row r="14" spans="1:9">
      <c r="A14" s="889"/>
      <c r="B14" s="890"/>
      <c r="C14" s="890"/>
      <c r="D14" s="890"/>
      <c r="E14" s="890"/>
      <c r="F14" s="890"/>
      <c r="G14" s="890"/>
      <c r="H14" s="890"/>
      <c r="I14" s="891"/>
    </row>
    <row r="15" spans="1:9">
      <c r="A15" s="37" t="s">
        <v>173</v>
      </c>
      <c r="B15" s="52"/>
      <c r="C15" s="52"/>
      <c r="D15" s="52"/>
      <c r="E15" s="52"/>
      <c r="F15" s="52"/>
      <c r="G15" s="52"/>
      <c r="H15" s="52"/>
      <c r="I15" s="52"/>
    </row>
    <row r="17" spans="1:9">
      <c r="A17" s="30" t="s">
        <v>73</v>
      </c>
    </row>
    <row r="18" spans="1:9" ht="27">
      <c r="A18" s="905" t="s">
        <v>76</v>
      </c>
      <c r="B18" s="906"/>
      <c r="C18" s="146" t="s">
        <v>71</v>
      </c>
      <c r="D18" s="147" t="s">
        <v>68</v>
      </c>
      <c r="E18" s="905" t="s">
        <v>186</v>
      </c>
      <c r="F18" s="906"/>
      <c r="G18" s="906"/>
      <c r="H18" s="907"/>
      <c r="I18" s="148" t="s">
        <v>15</v>
      </c>
    </row>
    <row r="19" spans="1:9" ht="13.5" customHeight="1">
      <c r="A19" s="914"/>
      <c r="B19" s="915"/>
      <c r="C19" s="172"/>
      <c r="D19" s="173"/>
      <c r="E19" s="881"/>
      <c r="F19" s="882"/>
      <c r="G19" s="882"/>
      <c r="H19" s="883"/>
      <c r="I19" s="159"/>
    </row>
    <row r="20" spans="1:9" ht="13.5" customHeight="1">
      <c r="A20" s="155"/>
      <c r="B20" s="156"/>
      <c r="C20" s="157"/>
      <c r="D20" s="158"/>
      <c r="E20" s="881"/>
      <c r="F20" s="882"/>
      <c r="G20" s="882"/>
      <c r="H20" s="883"/>
      <c r="I20" s="159"/>
    </row>
    <row r="21" spans="1:9" ht="13.5" customHeight="1">
      <c r="A21" s="155"/>
      <c r="B21" s="156"/>
      <c r="C21" s="157"/>
      <c r="D21" s="158"/>
      <c r="E21" s="881"/>
      <c r="F21" s="882"/>
      <c r="G21" s="882"/>
      <c r="H21" s="883"/>
      <c r="I21" s="159"/>
    </row>
    <row r="22" spans="1:9" ht="13.5" customHeight="1">
      <c r="A22" s="155"/>
      <c r="B22" s="156"/>
      <c r="C22" s="157"/>
      <c r="D22" s="158"/>
      <c r="E22" s="881"/>
      <c r="F22" s="882"/>
      <c r="G22" s="882"/>
      <c r="H22" s="883"/>
      <c r="I22" s="159"/>
    </row>
    <row r="23" spans="1:9" ht="13.5" customHeight="1">
      <c r="A23" s="155"/>
      <c r="B23" s="156"/>
      <c r="C23" s="157"/>
      <c r="D23" s="158"/>
      <c r="E23" s="881"/>
      <c r="F23" s="882"/>
      <c r="G23" s="882"/>
      <c r="H23" s="883"/>
      <c r="I23" s="159"/>
    </row>
    <row r="24" spans="1:9" ht="13.5" customHeight="1">
      <c r="A24" s="155"/>
      <c r="B24" s="156"/>
      <c r="C24" s="157"/>
      <c r="D24" s="158"/>
      <c r="E24" s="881"/>
      <c r="F24" s="882"/>
      <c r="G24" s="882"/>
      <c r="H24" s="883"/>
      <c r="I24" s="159"/>
    </row>
    <row r="25" spans="1:9" ht="13.5" customHeight="1">
      <c r="A25" s="155"/>
      <c r="B25" s="156"/>
      <c r="C25" s="157"/>
      <c r="D25" s="158"/>
      <c r="E25" s="881"/>
      <c r="F25" s="882"/>
      <c r="G25" s="882"/>
      <c r="H25" s="883"/>
      <c r="I25" s="159"/>
    </row>
    <row r="26" spans="1:9" ht="13.5" customHeight="1">
      <c r="A26" s="155"/>
      <c r="B26" s="156"/>
      <c r="C26" s="157"/>
      <c r="D26" s="158"/>
      <c r="E26" s="881"/>
      <c r="F26" s="882"/>
      <c r="G26" s="882"/>
      <c r="H26" s="883"/>
      <c r="I26" s="159"/>
    </row>
    <row r="27" spans="1:9" ht="13.5" customHeight="1">
      <c r="A27" s="155"/>
      <c r="B27" s="156"/>
      <c r="C27" s="157"/>
      <c r="D27" s="158"/>
      <c r="E27" s="881"/>
      <c r="F27" s="882"/>
      <c r="G27" s="882"/>
      <c r="H27" s="883"/>
      <c r="I27" s="159"/>
    </row>
    <row r="28" spans="1:9" ht="13.5" customHeight="1">
      <c r="A28" s="155"/>
      <c r="B28" s="156"/>
      <c r="C28" s="157"/>
      <c r="D28" s="158"/>
      <c r="E28" s="881"/>
      <c r="F28" s="882"/>
      <c r="G28" s="882"/>
      <c r="H28" s="883"/>
      <c r="I28" s="159"/>
    </row>
    <row r="29" spans="1:9" ht="13.5" customHeight="1">
      <c r="A29" s="160"/>
      <c r="B29" s="161"/>
      <c r="C29" s="162"/>
      <c r="D29" s="163"/>
      <c r="E29" s="889"/>
      <c r="F29" s="890"/>
      <c r="G29" s="890"/>
      <c r="H29" s="891"/>
      <c r="I29" s="164"/>
    </row>
    <row r="32" spans="1:9">
      <c r="A32" s="30" t="s">
        <v>75</v>
      </c>
    </row>
    <row r="33" spans="1:9" ht="14.25" thickBot="1">
      <c r="A33" s="910" t="s">
        <v>65</v>
      </c>
      <c r="B33" s="894" t="s">
        <v>64</v>
      </c>
      <c r="C33" s="895"/>
      <c r="D33" s="896"/>
      <c r="E33" s="912" t="s">
        <v>63</v>
      </c>
      <c r="F33" s="897"/>
      <c r="G33" s="897"/>
      <c r="H33" s="897"/>
      <c r="I33" s="898"/>
    </row>
    <row r="34" spans="1:9">
      <c r="A34" s="911"/>
      <c r="B34" s="900" t="s">
        <v>62</v>
      </c>
      <c r="C34" s="913"/>
      <c r="D34" s="165" t="s">
        <v>61</v>
      </c>
      <c r="E34" s="884"/>
      <c r="F34" s="899"/>
      <c r="G34" s="899"/>
      <c r="H34" s="899"/>
      <c r="I34" s="885"/>
    </row>
    <row r="35" spans="1:9">
      <c r="A35" s="908"/>
      <c r="B35" s="166"/>
      <c r="C35" s="158"/>
      <c r="D35" s="157"/>
      <c r="E35" s="166"/>
      <c r="F35" s="158"/>
      <c r="G35" s="158"/>
      <c r="H35" s="158"/>
      <c r="I35" s="167"/>
    </row>
    <row r="36" spans="1:9">
      <c r="A36" s="909"/>
      <c r="B36" s="166"/>
      <c r="C36" s="158"/>
      <c r="D36" s="157"/>
      <c r="E36" s="166"/>
      <c r="F36" s="158"/>
      <c r="G36" s="158"/>
      <c r="H36" s="158"/>
      <c r="I36" s="167"/>
    </row>
    <row r="37" spans="1:9">
      <c r="A37" s="909"/>
      <c r="B37" s="166"/>
      <c r="C37" s="158"/>
      <c r="D37" s="157"/>
      <c r="E37" s="166"/>
      <c r="F37" s="158"/>
      <c r="G37" s="158"/>
      <c r="H37" s="158"/>
      <c r="I37" s="167"/>
    </row>
    <row r="38" spans="1:9">
      <c r="A38" s="909"/>
      <c r="B38" s="166"/>
      <c r="C38" s="158"/>
      <c r="D38" s="157"/>
      <c r="E38" s="166"/>
      <c r="F38" s="158"/>
      <c r="G38" s="158"/>
      <c r="H38" s="158"/>
      <c r="I38" s="167"/>
    </row>
    <row r="39" spans="1:9">
      <c r="A39" s="909"/>
      <c r="B39" s="166"/>
      <c r="C39" s="158"/>
      <c r="D39" s="157"/>
      <c r="E39" s="166"/>
      <c r="F39" s="158"/>
      <c r="G39" s="158"/>
      <c r="H39" s="158"/>
      <c r="I39" s="167"/>
    </row>
    <row r="40" spans="1:9">
      <c r="A40" s="909"/>
      <c r="B40" s="166"/>
      <c r="C40" s="158"/>
      <c r="D40" s="157"/>
      <c r="E40" s="166"/>
      <c r="F40" s="158"/>
      <c r="G40" s="158"/>
      <c r="H40" s="158"/>
      <c r="I40" s="167"/>
    </row>
    <row r="41" spans="1:9">
      <c r="A41" s="909"/>
      <c r="B41" s="166"/>
      <c r="C41" s="158"/>
      <c r="D41" s="157"/>
      <c r="E41" s="166"/>
      <c r="F41" s="158"/>
      <c r="G41" s="158"/>
      <c r="H41" s="158"/>
      <c r="I41" s="167"/>
    </row>
    <row r="42" spans="1:9">
      <c r="A42" s="909"/>
      <c r="B42" s="166"/>
      <c r="C42" s="158"/>
      <c r="D42" s="157"/>
      <c r="E42" s="166"/>
      <c r="F42" s="158"/>
      <c r="G42" s="158"/>
      <c r="H42" s="158"/>
      <c r="I42" s="167"/>
    </row>
    <row r="43" spans="1:9">
      <c r="A43" s="909"/>
      <c r="B43" s="166"/>
      <c r="C43" s="158"/>
      <c r="D43" s="157"/>
      <c r="E43" s="166"/>
      <c r="F43" s="158"/>
      <c r="G43" s="158"/>
      <c r="H43" s="158"/>
      <c r="I43" s="167"/>
    </row>
    <row r="44" spans="1:9">
      <c r="A44" s="169"/>
      <c r="B44" s="884" t="s">
        <v>13</v>
      </c>
      <c r="C44" s="899"/>
      <c r="D44" s="169">
        <f>SUM(D35:D43)</f>
        <v>0</v>
      </c>
      <c r="E44" s="168"/>
      <c r="F44" s="46"/>
      <c r="G44" s="46"/>
      <c r="H44" s="46"/>
      <c r="I44" s="174"/>
    </row>
    <row r="45" spans="1:9">
      <c r="D45" s="36"/>
      <c r="E45" s="36" t="s">
        <v>74</v>
      </c>
    </row>
    <row r="47" spans="1:9">
      <c r="A47" s="31" t="s">
        <v>277</v>
      </c>
    </row>
  </sheetData>
  <mergeCells count="21">
    <mergeCell ref="E26:H26"/>
    <mergeCell ref="A7:I14"/>
    <mergeCell ref="A18:B18"/>
    <mergeCell ref="E18:H18"/>
    <mergeCell ref="A19:B19"/>
    <mergeCell ref="E19:H19"/>
    <mergeCell ref="E20:H20"/>
    <mergeCell ref="E21:H21"/>
    <mergeCell ref="E22:H22"/>
    <mergeCell ref="E23:H23"/>
    <mergeCell ref="E24:H24"/>
    <mergeCell ref="E25:H25"/>
    <mergeCell ref="A35:A43"/>
    <mergeCell ref="B44:C44"/>
    <mergeCell ref="E27:H27"/>
    <mergeCell ref="E28:H28"/>
    <mergeCell ref="E29:H29"/>
    <mergeCell ref="A33:A34"/>
    <mergeCell ref="B33:D33"/>
    <mergeCell ref="E33:I34"/>
    <mergeCell ref="B34:C34"/>
  </mergeCells>
  <phoneticPr fontId="3"/>
  <printOptions horizontalCentered="1"/>
  <pageMargins left="0.70866141732283472" right="0.70866141732283472" top="0.74803149606299213" bottom="0.74803149606299213" header="0.31496062992125984" footer="0.31496062992125984"/>
  <pageSetup paperSize="9" scale="75" orientation="landscape"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27"/>
  <sheetViews>
    <sheetView view="pageBreakPreview" zoomScaleNormal="100" zoomScaleSheetLayoutView="100" workbookViewId="0">
      <selection activeCell="F71" sqref="F71"/>
    </sheetView>
  </sheetViews>
  <sheetFormatPr defaultColWidth="9" defaultRowHeight="13.5"/>
  <cols>
    <col min="1" max="2" width="17.625" style="175" customWidth="1"/>
    <col min="3" max="3" width="43.875" style="175" customWidth="1"/>
    <col min="4" max="16384" width="9" style="175"/>
  </cols>
  <sheetData>
    <row r="1" spans="1:3">
      <c r="A1" s="175" t="s">
        <v>188</v>
      </c>
    </row>
    <row r="3" spans="1:3">
      <c r="C3" s="214" t="str">
        <f>'別紙７－④（1）'!I4</f>
        <v>◯◯市</v>
      </c>
    </row>
    <row r="4" spans="1:3">
      <c r="A4" s="221" t="s">
        <v>316</v>
      </c>
    </row>
    <row r="5" spans="1:3" ht="17.100000000000001" customHeight="1">
      <c r="A5" s="89" t="s">
        <v>22</v>
      </c>
      <c r="B5" s="89" t="s">
        <v>28</v>
      </c>
      <c r="C5" s="89" t="s">
        <v>31</v>
      </c>
    </row>
    <row r="6" spans="1:3" ht="17.100000000000001" customHeight="1">
      <c r="A6" s="224"/>
      <c r="B6" s="225" t="s">
        <v>27</v>
      </c>
      <c r="C6" s="281"/>
    </row>
    <row r="7" spans="1:3" ht="17.100000000000001" customHeight="1">
      <c r="A7" s="227" t="s">
        <v>224</v>
      </c>
      <c r="B7" s="228"/>
      <c r="C7" s="282"/>
    </row>
    <row r="8" spans="1:3" ht="17.100000000000001" customHeight="1">
      <c r="A8" s="227" t="s">
        <v>38</v>
      </c>
      <c r="B8" s="228"/>
      <c r="C8" s="282"/>
    </row>
    <row r="9" spans="1:3" ht="17.100000000000001" customHeight="1">
      <c r="A9" s="227" t="s">
        <v>225</v>
      </c>
      <c r="B9" s="228"/>
      <c r="C9" s="282"/>
    </row>
    <row r="10" spans="1:3" ht="17.100000000000001" customHeight="1">
      <c r="A10" s="227" t="s">
        <v>226</v>
      </c>
      <c r="B10" s="228"/>
      <c r="C10" s="282"/>
    </row>
    <row r="11" spans="1:3" ht="17.100000000000001" customHeight="1">
      <c r="A11" s="227" t="s">
        <v>30</v>
      </c>
      <c r="B11" s="228"/>
      <c r="C11" s="282"/>
    </row>
    <row r="12" spans="1:3" ht="17.100000000000001" customHeight="1">
      <c r="A12" s="231" t="s">
        <v>228</v>
      </c>
      <c r="B12" s="228"/>
      <c r="C12" s="282"/>
    </row>
    <row r="13" spans="1:3" ht="40.5">
      <c r="A13" s="232" t="s">
        <v>234</v>
      </c>
      <c r="B13" s="228"/>
      <c r="C13" s="299"/>
    </row>
    <row r="14" spans="1:3" ht="17.100000000000001" customHeight="1">
      <c r="A14" s="89" t="s">
        <v>19</v>
      </c>
      <c r="B14" s="233">
        <f>SUM(B7:B13)</f>
        <v>0</v>
      </c>
      <c r="C14" s="295"/>
    </row>
    <row r="15" spans="1:3" s="221" customFormat="1" ht="17.100000000000001" customHeight="1">
      <c r="A15" s="235" t="s">
        <v>25</v>
      </c>
      <c r="B15" s="236"/>
      <c r="C15" s="237"/>
    </row>
    <row r="16" spans="1:3" s="221" customFormat="1" ht="17.100000000000001" customHeight="1">
      <c r="A16" s="238"/>
      <c r="B16" s="239"/>
      <c r="C16" s="240"/>
    </row>
    <row r="17" spans="1:3" s="221" customFormat="1" ht="17.100000000000001" customHeight="1">
      <c r="A17" s="89" t="s">
        <v>19</v>
      </c>
      <c r="B17" s="233">
        <f>SUM(B15:B16)</f>
        <v>0</v>
      </c>
      <c r="C17" s="234"/>
    </row>
    <row r="18" spans="1:3" s="221" customFormat="1" ht="17.100000000000001" customHeight="1">
      <c r="A18" s="241" t="s">
        <v>149</v>
      </c>
      <c r="B18" s="242">
        <f>SUM(B14,B17)</f>
        <v>0</v>
      </c>
      <c r="C18" s="243"/>
    </row>
    <row r="19" spans="1:3" ht="17.100000000000001" customHeight="1">
      <c r="A19" s="244" t="s">
        <v>314</v>
      </c>
      <c r="B19" s="245"/>
      <c r="C19" s="286"/>
    </row>
    <row r="20" spans="1:3" ht="17.100000000000001" customHeight="1">
      <c r="A20" s="244" t="s">
        <v>315</v>
      </c>
      <c r="B20" s="245"/>
      <c r="C20" s="286"/>
    </row>
    <row r="21" spans="1:3" ht="17.100000000000001" customHeight="1">
      <c r="A21" s="244" t="s">
        <v>179</v>
      </c>
      <c r="B21" s="245"/>
      <c r="C21" s="286"/>
    </row>
    <row r="22" spans="1:3" ht="17.100000000000001" customHeight="1">
      <c r="A22" s="244"/>
      <c r="B22" s="245"/>
      <c r="C22" s="286"/>
    </row>
    <row r="23" spans="1:3" ht="17.100000000000001" customHeight="1">
      <c r="A23" s="244" t="s">
        <v>23</v>
      </c>
      <c r="B23" s="245"/>
      <c r="C23" s="296"/>
    </row>
    <row r="24" spans="1:3" ht="17.100000000000001" customHeight="1">
      <c r="A24" s="250" t="s">
        <v>22</v>
      </c>
      <c r="B24" s="287" t="s">
        <v>189</v>
      </c>
      <c r="C24" s="177" t="s">
        <v>150</v>
      </c>
    </row>
    <row r="25" spans="1:3" ht="17.100000000000001" customHeight="1">
      <c r="A25" s="250"/>
      <c r="B25" s="251" t="s">
        <v>7</v>
      </c>
      <c r="C25" s="300"/>
    </row>
    <row r="26" spans="1:3" ht="17.100000000000001" customHeight="1">
      <c r="A26" s="301" t="s">
        <v>45</v>
      </c>
      <c r="B26" s="256">
        <v>0</v>
      </c>
      <c r="C26" s="302"/>
    </row>
    <row r="27" spans="1:3" ht="17.100000000000001" customHeight="1">
      <c r="A27" s="258" t="s">
        <v>19</v>
      </c>
      <c r="B27" s="242">
        <f>SUM(B26)</f>
        <v>0</v>
      </c>
      <c r="C27" s="298"/>
    </row>
  </sheetData>
  <phoneticPr fontId="3"/>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18"/>
  <sheetViews>
    <sheetView view="pageBreakPreview" zoomScaleNormal="100" zoomScaleSheetLayoutView="100" workbookViewId="0">
      <selection activeCell="F71" sqref="F71"/>
    </sheetView>
  </sheetViews>
  <sheetFormatPr defaultColWidth="9" defaultRowHeight="13.5"/>
  <cols>
    <col min="1" max="1" width="20.875" style="25" customWidth="1"/>
    <col min="2" max="2" width="61.75" style="25" customWidth="1"/>
    <col min="3" max="16384" width="9" style="127"/>
  </cols>
  <sheetData>
    <row r="1" spans="1:2" ht="14.25">
      <c r="A1" s="178" t="s">
        <v>481</v>
      </c>
      <c r="B1" s="29"/>
    </row>
    <row r="2" spans="1:2" ht="14.25">
      <c r="A2" s="179" t="s">
        <v>278</v>
      </c>
      <c r="B2" s="128"/>
    </row>
    <row r="3" spans="1:2" ht="14.25">
      <c r="A3" s="180"/>
      <c r="B3" s="28"/>
    </row>
    <row r="4" spans="1:2" ht="14.25">
      <c r="A4" s="178"/>
      <c r="B4" s="130" t="s">
        <v>166</v>
      </c>
    </row>
    <row r="5" spans="1:2" ht="14.25">
      <c r="A5" s="178" t="s">
        <v>146</v>
      </c>
    </row>
    <row r="6" spans="1:2" ht="14.25">
      <c r="A6" s="879" t="s">
        <v>78</v>
      </c>
      <c r="B6" s="131" t="s">
        <v>57</v>
      </c>
    </row>
    <row r="7" spans="1:2" ht="56.25" customHeight="1">
      <c r="A7" s="880"/>
      <c r="B7" s="132"/>
    </row>
    <row r="8" spans="1:2" ht="14.25">
      <c r="A8" s="880"/>
      <c r="B8" s="133" t="s">
        <v>56</v>
      </c>
    </row>
    <row r="9" spans="1:2" ht="56.25" customHeight="1">
      <c r="A9" s="880"/>
      <c r="B9" s="132"/>
    </row>
    <row r="10" spans="1:2" ht="14.25">
      <c r="A10" s="879" t="s">
        <v>77</v>
      </c>
      <c r="B10" s="131" t="s">
        <v>54</v>
      </c>
    </row>
    <row r="11" spans="1:2" ht="57" customHeight="1">
      <c r="A11" s="880"/>
      <c r="B11" s="132"/>
    </row>
    <row r="12" spans="1:2" ht="14.25">
      <c r="A12" s="880"/>
      <c r="B12" s="133" t="s">
        <v>53</v>
      </c>
    </row>
    <row r="13" spans="1:2" ht="57" customHeight="1">
      <c r="A13" s="880"/>
      <c r="B13" s="132"/>
    </row>
    <row r="14" spans="1:2" ht="14.25">
      <c r="A14" s="879" t="s">
        <v>275</v>
      </c>
      <c r="B14" s="131" t="s">
        <v>52</v>
      </c>
    </row>
    <row r="15" spans="1:2" ht="57.75" customHeight="1">
      <c r="A15" s="880"/>
      <c r="B15" s="132"/>
    </row>
    <row r="16" spans="1:2" ht="14.25">
      <c r="A16" s="880"/>
      <c r="B16" s="133" t="s">
        <v>51</v>
      </c>
    </row>
    <row r="17" spans="1:2" ht="57" customHeight="1">
      <c r="A17" s="916"/>
      <c r="B17" s="181"/>
    </row>
    <row r="18" spans="1:2" ht="142.5" customHeight="1">
      <c r="A18" s="137" t="s">
        <v>274</v>
      </c>
      <c r="B18" s="135"/>
    </row>
  </sheetData>
  <mergeCells count="3">
    <mergeCell ref="A6:A9"/>
    <mergeCell ref="A10:A13"/>
    <mergeCell ref="A14:A17"/>
  </mergeCells>
  <phoneticPr fontId="3"/>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C27"/>
  <sheetViews>
    <sheetView view="pageBreakPreview" zoomScaleNormal="100" zoomScaleSheetLayoutView="100" workbookViewId="0">
      <selection activeCell="F71" sqref="F71"/>
    </sheetView>
  </sheetViews>
  <sheetFormatPr defaultColWidth="9" defaultRowHeight="13.5"/>
  <cols>
    <col min="1" max="1" width="22.875" style="175" customWidth="1"/>
    <col min="2" max="2" width="17.625" style="175" customWidth="1"/>
    <col min="3" max="3" width="50.75" style="175" customWidth="1"/>
    <col min="4" max="16384" width="9" style="175"/>
  </cols>
  <sheetData>
    <row r="1" spans="1:3">
      <c r="A1" s="175" t="s">
        <v>188</v>
      </c>
    </row>
    <row r="3" spans="1:3">
      <c r="C3" s="214" t="str">
        <f>'別紙７－⑤（1）'!B4</f>
        <v>◯◯市</v>
      </c>
    </row>
    <row r="4" spans="1:3">
      <c r="A4" s="175" t="s">
        <v>316</v>
      </c>
    </row>
    <row r="5" spans="1:3" ht="17.100000000000001" customHeight="1">
      <c r="A5" s="89" t="s">
        <v>22</v>
      </c>
      <c r="B5" s="89" t="s">
        <v>28</v>
      </c>
      <c r="C5" s="89" t="s">
        <v>31</v>
      </c>
    </row>
    <row r="6" spans="1:3" ht="17.100000000000001" customHeight="1">
      <c r="A6" s="224"/>
      <c r="B6" s="225" t="s">
        <v>27</v>
      </c>
      <c r="C6" s="281"/>
    </row>
    <row r="7" spans="1:3" ht="17.100000000000001" customHeight="1">
      <c r="A7" s="227" t="s">
        <v>46</v>
      </c>
      <c r="B7" s="228"/>
      <c r="C7" s="282"/>
    </row>
    <row r="8" spans="1:3" ht="17.100000000000001" customHeight="1">
      <c r="A8" s="227" t="s">
        <v>26</v>
      </c>
      <c r="B8" s="228"/>
      <c r="C8" s="282"/>
    </row>
    <row r="9" spans="1:3" ht="17.100000000000001" customHeight="1">
      <c r="A9" s="170" t="s">
        <v>260</v>
      </c>
      <c r="B9" s="228"/>
      <c r="C9" s="282"/>
    </row>
    <row r="10" spans="1:3" ht="17.100000000000001" customHeight="1">
      <c r="A10" s="170" t="s">
        <v>261</v>
      </c>
      <c r="B10" s="228"/>
      <c r="C10" s="282"/>
    </row>
    <row r="11" spans="1:3" ht="17.100000000000001" customHeight="1">
      <c r="A11" s="227" t="s">
        <v>263</v>
      </c>
      <c r="B11" s="228"/>
      <c r="C11" s="282"/>
    </row>
    <row r="12" spans="1:3" ht="17.100000000000001" customHeight="1">
      <c r="A12" s="227" t="s">
        <v>262</v>
      </c>
      <c r="B12" s="228"/>
      <c r="C12" s="282"/>
    </row>
    <row r="13" spans="1:3" ht="27">
      <c r="A13" s="303" t="s">
        <v>279</v>
      </c>
      <c r="B13" s="239"/>
      <c r="C13" s="284"/>
    </row>
    <row r="14" spans="1:3" ht="17.100000000000001" customHeight="1">
      <c r="A14" s="241" t="s">
        <v>19</v>
      </c>
      <c r="B14" s="242">
        <f>SUM(B7:B13)</f>
        <v>0</v>
      </c>
      <c r="C14" s="285"/>
    </row>
    <row r="15" spans="1:3" s="221" customFormat="1" ht="17.100000000000001" customHeight="1">
      <c r="A15" s="235" t="s">
        <v>25</v>
      </c>
      <c r="B15" s="236"/>
      <c r="C15" s="237"/>
    </row>
    <row r="16" spans="1:3" s="221" customFormat="1" ht="17.100000000000001" customHeight="1">
      <c r="A16" s="238"/>
      <c r="B16" s="239"/>
      <c r="C16" s="240"/>
    </row>
    <row r="17" spans="1:3" s="221" customFormat="1" ht="17.100000000000001" customHeight="1">
      <c r="A17" s="89" t="s">
        <v>19</v>
      </c>
      <c r="B17" s="233">
        <f>SUM(B15:B16)</f>
        <v>0</v>
      </c>
      <c r="C17" s="234"/>
    </row>
    <row r="18" spans="1:3" s="221" customFormat="1" ht="17.100000000000001" customHeight="1">
      <c r="A18" s="241" t="s">
        <v>149</v>
      </c>
      <c r="B18" s="242">
        <f>SUM(B14,B17)</f>
        <v>0</v>
      </c>
      <c r="C18" s="243"/>
    </row>
    <row r="19" spans="1:3" ht="17.100000000000001" customHeight="1">
      <c r="A19" s="244" t="s">
        <v>318</v>
      </c>
      <c r="B19" s="245"/>
      <c r="C19" s="286"/>
    </row>
    <row r="20" spans="1:3" ht="17.100000000000001" customHeight="1">
      <c r="A20" s="244" t="s">
        <v>315</v>
      </c>
      <c r="B20" s="245"/>
      <c r="C20" s="286"/>
    </row>
    <row r="21" spans="1:3" ht="17.100000000000001" customHeight="1">
      <c r="A21" s="244" t="s">
        <v>179</v>
      </c>
      <c r="B21" s="245"/>
      <c r="C21" s="286"/>
    </row>
    <row r="22" spans="1:3" ht="17.100000000000001" customHeight="1">
      <c r="A22" s="244"/>
      <c r="B22" s="245"/>
      <c r="C22" s="286"/>
    </row>
    <row r="23" spans="1:3" ht="17.100000000000001" customHeight="1">
      <c r="A23" s="244" t="s">
        <v>23</v>
      </c>
      <c r="B23" s="245"/>
      <c r="C23" s="296"/>
    </row>
    <row r="24" spans="1:3" ht="17.100000000000001" customHeight="1">
      <c r="A24" s="248" t="s">
        <v>22</v>
      </c>
      <c r="B24" s="249" t="s">
        <v>189</v>
      </c>
      <c r="C24" s="177" t="s">
        <v>150</v>
      </c>
    </row>
    <row r="25" spans="1:3" ht="17.100000000000001" customHeight="1">
      <c r="A25" s="250"/>
      <c r="B25" s="251" t="s">
        <v>7</v>
      </c>
      <c r="C25" s="304"/>
    </row>
    <row r="26" spans="1:3" ht="17.100000000000001" customHeight="1">
      <c r="A26" s="289" t="s">
        <v>45</v>
      </c>
      <c r="B26" s="239">
        <v>0</v>
      </c>
      <c r="C26" s="297"/>
    </row>
    <row r="27" spans="1:3" ht="17.100000000000001" customHeight="1">
      <c r="A27" s="258" t="s">
        <v>19</v>
      </c>
      <c r="B27" s="242">
        <f>SUM(B26)</f>
        <v>0</v>
      </c>
      <c r="C27" s="298"/>
    </row>
  </sheetData>
  <phoneticPr fontId="3"/>
  <printOptions horizontalCentered="1"/>
  <pageMargins left="0.70866141732283472" right="0.70866141732283472" top="0.74803149606299213" bottom="0.74803149606299213" header="0.31496062992125984" footer="0.31496062992125984"/>
  <pageSetup paperSize="9" scale="96" orientation="portrait" blackAndWhite="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42"/>
  <sheetViews>
    <sheetView view="pageBreakPreview" zoomScaleNormal="100" zoomScaleSheetLayoutView="100" workbookViewId="0">
      <selection activeCell="F71" sqref="F71"/>
    </sheetView>
  </sheetViews>
  <sheetFormatPr defaultColWidth="9" defaultRowHeight="13.5"/>
  <cols>
    <col min="1" max="1" width="7.375" style="183" customWidth="1"/>
    <col min="2" max="2" width="11" style="183" customWidth="1"/>
    <col min="3" max="3" width="17.375" style="183" customWidth="1"/>
    <col min="4" max="4" width="19.125" style="183" customWidth="1"/>
    <col min="5" max="5" width="17.375" style="183" customWidth="1"/>
    <col min="6" max="6" width="12.875" style="183" customWidth="1"/>
    <col min="7" max="16384" width="9" style="183"/>
  </cols>
  <sheetData>
    <row r="1" spans="1:6">
      <c r="A1" s="182" t="s">
        <v>482</v>
      </c>
    </row>
    <row r="2" spans="1:6" ht="14.25">
      <c r="A2" s="144" t="s">
        <v>39</v>
      </c>
      <c r="B2" s="35"/>
      <c r="C2" s="35"/>
      <c r="D2" s="35"/>
      <c r="E2" s="35"/>
      <c r="F2" s="35"/>
    </row>
    <row r="3" spans="1:6" ht="13.5" customHeight="1">
      <c r="A3" s="182"/>
      <c r="B3" s="34"/>
      <c r="C3" s="34"/>
      <c r="D3" s="34"/>
      <c r="E3" s="34"/>
      <c r="F3" s="34"/>
    </row>
    <row r="4" spans="1:6" ht="13.5" customHeight="1">
      <c r="A4" s="182"/>
      <c r="B4" s="34"/>
      <c r="C4" s="34"/>
      <c r="D4" s="27"/>
      <c r="E4" s="926" t="s">
        <v>190</v>
      </c>
      <c r="F4" s="926"/>
    </row>
    <row r="5" spans="1:6" ht="13.5" customHeight="1">
      <c r="A5" s="182" t="s">
        <v>146</v>
      </c>
    </row>
    <row r="6" spans="1:6">
      <c r="A6" s="41" t="s">
        <v>185</v>
      </c>
    </row>
    <row r="7" spans="1:6" ht="20.100000000000001" customHeight="1">
      <c r="A7" s="43" t="s">
        <v>83</v>
      </c>
      <c r="B7" s="45"/>
      <c r="C7" s="45"/>
      <c r="D7" s="45"/>
      <c r="E7" s="45"/>
      <c r="F7" s="44"/>
    </row>
    <row r="8" spans="1:6" ht="20.100000000000001" customHeight="1">
      <c r="A8" s="881"/>
      <c r="B8" s="882"/>
      <c r="C8" s="882"/>
      <c r="D8" s="882"/>
      <c r="E8" s="882"/>
      <c r="F8" s="883"/>
    </row>
    <row r="9" spans="1:6" ht="20.100000000000001" customHeight="1">
      <c r="A9" s="881"/>
      <c r="B9" s="882"/>
      <c r="C9" s="882"/>
      <c r="D9" s="882"/>
      <c r="E9" s="882"/>
      <c r="F9" s="883"/>
    </row>
    <row r="10" spans="1:6" ht="20.100000000000001" customHeight="1">
      <c r="A10" s="881"/>
      <c r="B10" s="882"/>
      <c r="C10" s="882"/>
      <c r="D10" s="882"/>
      <c r="E10" s="882"/>
      <c r="F10" s="883"/>
    </row>
    <row r="11" spans="1:6" ht="20.100000000000001" customHeight="1">
      <c r="A11" s="927"/>
      <c r="B11" s="928"/>
      <c r="C11" s="928"/>
      <c r="D11" s="928"/>
      <c r="E11" s="928"/>
      <c r="F11" s="929"/>
    </row>
    <row r="12" spans="1:6" ht="20.100000000000001" customHeight="1">
      <c r="A12" s="43" t="s">
        <v>191</v>
      </c>
      <c r="B12" s="32"/>
      <c r="C12" s="32"/>
      <c r="D12" s="32"/>
      <c r="E12" s="32"/>
      <c r="F12" s="42"/>
    </row>
    <row r="13" spans="1:6" ht="20.100000000000001" customHeight="1">
      <c r="A13" s="881"/>
      <c r="B13" s="882"/>
      <c r="C13" s="882"/>
      <c r="D13" s="882"/>
      <c r="E13" s="882"/>
      <c r="F13" s="883"/>
    </row>
    <row r="14" spans="1:6" ht="20.100000000000001" customHeight="1">
      <c r="A14" s="881"/>
      <c r="B14" s="882"/>
      <c r="C14" s="882"/>
      <c r="D14" s="882"/>
      <c r="E14" s="882"/>
      <c r="F14" s="883"/>
    </row>
    <row r="15" spans="1:6" ht="20.100000000000001" customHeight="1">
      <c r="A15" s="881"/>
      <c r="B15" s="882"/>
      <c r="C15" s="882"/>
      <c r="D15" s="882"/>
      <c r="E15" s="882"/>
      <c r="F15" s="883"/>
    </row>
    <row r="16" spans="1:6" ht="20.100000000000001" customHeight="1">
      <c r="A16" s="881"/>
      <c r="B16" s="882"/>
      <c r="C16" s="882"/>
      <c r="D16" s="882"/>
      <c r="E16" s="882"/>
      <c r="F16" s="883"/>
    </row>
    <row r="17" spans="1:6" ht="20.100000000000001" customHeight="1">
      <c r="A17" s="881"/>
      <c r="B17" s="882"/>
      <c r="C17" s="882"/>
      <c r="D17" s="882"/>
      <c r="E17" s="882"/>
      <c r="F17" s="883"/>
    </row>
    <row r="18" spans="1:6" ht="20.100000000000001" customHeight="1">
      <c r="A18" s="881"/>
      <c r="B18" s="882"/>
      <c r="C18" s="882"/>
      <c r="D18" s="882"/>
      <c r="E18" s="882"/>
      <c r="F18" s="883"/>
    </row>
    <row r="19" spans="1:6" ht="20.100000000000001" customHeight="1">
      <c r="A19" s="927"/>
      <c r="B19" s="928"/>
      <c r="C19" s="928"/>
      <c r="D19" s="928"/>
      <c r="E19" s="928"/>
      <c r="F19" s="929"/>
    </row>
    <row r="20" spans="1:6" ht="20.100000000000001" customHeight="1">
      <c r="A20" s="43" t="s">
        <v>82</v>
      </c>
      <c r="B20" s="32"/>
      <c r="C20" s="32"/>
      <c r="D20" s="32"/>
      <c r="E20" s="32"/>
      <c r="F20" s="42"/>
    </row>
    <row r="21" spans="1:6" ht="20.100000000000001" customHeight="1">
      <c r="A21" s="881"/>
      <c r="B21" s="882"/>
      <c r="C21" s="882"/>
      <c r="D21" s="882"/>
      <c r="E21" s="882"/>
      <c r="F21" s="883"/>
    </row>
    <row r="22" spans="1:6" ht="20.100000000000001" customHeight="1">
      <c r="A22" s="881"/>
      <c r="B22" s="882"/>
      <c r="C22" s="882"/>
      <c r="D22" s="882"/>
      <c r="E22" s="882"/>
      <c r="F22" s="883"/>
    </row>
    <row r="23" spans="1:6" ht="20.100000000000001" customHeight="1">
      <c r="A23" s="881"/>
      <c r="B23" s="882"/>
      <c r="C23" s="882"/>
      <c r="D23" s="882"/>
      <c r="E23" s="882"/>
      <c r="F23" s="883"/>
    </row>
    <row r="24" spans="1:6" ht="20.100000000000001" customHeight="1">
      <c r="A24" s="881"/>
      <c r="B24" s="882"/>
      <c r="C24" s="882"/>
      <c r="D24" s="882"/>
      <c r="E24" s="882"/>
      <c r="F24" s="883"/>
    </row>
    <row r="25" spans="1:6" ht="20.100000000000001" customHeight="1">
      <c r="A25" s="881"/>
      <c r="B25" s="882"/>
      <c r="C25" s="882"/>
      <c r="D25" s="882"/>
      <c r="E25" s="882"/>
      <c r="F25" s="883"/>
    </row>
    <row r="26" spans="1:6" ht="20.100000000000001" customHeight="1">
      <c r="A26" s="881"/>
      <c r="B26" s="882"/>
      <c r="C26" s="882"/>
      <c r="D26" s="882"/>
      <c r="E26" s="882"/>
      <c r="F26" s="883"/>
    </row>
    <row r="27" spans="1:6" ht="20.100000000000001" customHeight="1">
      <c r="A27" s="881"/>
      <c r="B27" s="882"/>
      <c r="C27" s="882"/>
      <c r="D27" s="882"/>
      <c r="E27" s="882"/>
      <c r="F27" s="883"/>
    </row>
    <row r="28" spans="1:6" ht="20.100000000000001" customHeight="1">
      <c r="A28" s="881"/>
      <c r="B28" s="882"/>
      <c r="C28" s="882"/>
      <c r="D28" s="882"/>
      <c r="E28" s="882"/>
      <c r="F28" s="883"/>
    </row>
    <row r="29" spans="1:6" ht="20.100000000000001" customHeight="1">
      <c r="A29" s="881"/>
      <c r="B29" s="882"/>
      <c r="C29" s="882"/>
      <c r="D29" s="882"/>
      <c r="E29" s="882"/>
      <c r="F29" s="883"/>
    </row>
    <row r="30" spans="1:6" ht="20.100000000000001" customHeight="1">
      <c r="A30" s="889"/>
      <c r="B30" s="890"/>
      <c r="C30" s="890"/>
      <c r="D30" s="890"/>
      <c r="E30" s="890"/>
      <c r="F30" s="891"/>
    </row>
    <row r="31" spans="1:6" ht="20.100000000000001" customHeight="1">
      <c r="A31" s="37" t="s">
        <v>173</v>
      </c>
      <c r="B31" s="52"/>
      <c r="C31" s="52"/>
      <c r="D31" s="52"/>
      <c r="E31" s="52"/>
      <c r="F31" s="52"/>
    </row>
    <row r="32" spans="1:6" ht="18.75" customHeight="1"/>
    <row r="33" spans="1:11" s="182" customFormat="1" ht="18.75" customHeight="1">
      <c r="A33" s="182" t="s">
        <v>81</v>
      </c>
    </row>
    <row r="34" spans="1:11" s="182" customFormat="1" ht="18.75" customHeight="1" thickBot="1">
      <c r="A34" s="930" t="s">
        <v>65</v>
      </c>
      <c r="B34" s="932" t="s">
        <v>64</v>
      </c>
      <c r="C34" s="932"/>
      <c r="D34" s="933" t="s">
        <v>80</v>
      </c>
      <c r="E34" s="933"/>
      <c r="F34" s="934"/>
      <c r="G34" s="39"/>
      <c r="H34" s="39"/>
      <c r="I34" s="39"/>
      <c r="J34" s="39"/>
      <c r="K34" s="39"/>
    </row>
    <row r="35" spans="1:11" s="182" customFormat="1" ht="18.75" customHeight="1">
      <c r="A35" s="931"/>
      <c r="B35" s="40" t="s">
        <v>79</v>
      </c>
      <c r="C35" s="40" t="s">
        <v>192</v>
      </c>
      <c r="D35" s="935"/>
      <c r="E35" s="935"/>
      <c r="F35" s="936"/>
      <c r="G35" s="39"/>
      <c r="H35" s="39"/>
      <c r="I35" s="39"/>
      <c r="J35" s="39"/>
      <c r="K35" s="39"/>
    </row>
    <row r="36" spans="1:11" s="182" customFormat="1" ht="18.75" customHeight="1">
      <c r="A36" s="184"/>
      <c r="B36" s="185"/>
      <c r="C36" s="185"/>
      <c r="D36" s="920"/>
      <c r="E36" s="921"/>
      <c r="F36" s="922"/>
    </row>
    <row r="37" spans="1:11" s="182" customFormat="1" ht="18.75" customHeight="1">
      <c r="A37" s="186"/>
      <c r="B37" s="187"/>
      <c r="C37" s="187"/>
      <c r="D37" s="923"/>
      <c r="E37" s="924"/>
      <c r="F37" s="925"/>
    </row>
    <row r="38" spans="1:11" s="182" customFormat="1" ht="18.75" customHeight="1">
      <c r="A38" s="186"/>
      <c r="B38" s="187"/>
      <c r="C38" s="187"/>
      <c r="D38" s="923"/>
      <c r="E38" s="924"/>
      <c r="F38" s="925"/>
    </row>
    <row r="39" spans="1:11" s="182" customFormat="1" ht="18.75" customHeight="1">
      <c r="A39" s="186"/>
      <c r="B39" s="188"/>
      <c r="C39" s="187"/>
      <c r="D39" s="923"/>
      <c r="E39" s="924"/>
      <c r="F39" s="925"/>
    </row>
    <row r="40" spans="1:11" s="182" customFormat="1" ht="18.75" customHeight="1">
      <c r="A40" s="186"/>
      <c r="B40" s="188"/>
      <c r="C40" s="187"/>
      <c r="D40" s="923"/>
      <c r="E40" s="924"/>
      <c r="F40" s="925"/>
    </row>
    <row r="41" spans="1:11" s="182" customFormat="1" ht="18.75" customHeight="1">
      <c r="A41" s="186"/>
      <c r="B41" s="188"/>
      <c r="C41" s="187"/>
      <c r="D41" s="923"/>
      <c r="E41" s="924"/>
      <c r="F41" s="925"/>
    </row>
    <row r="42" spans="1:11" s="182" customFormat="1" ht="18.75" customHeight="1">
      <c r="A42" s="189"/>
      <c r="B42" s="190"/>
      <c r="C42" s="190"/>
      <c r="D42" s="917"/>
      <c r="E42" s="918"/>
      <c r="F42" s="919"/>
    </row>
  </sheetData>
  <mergeCells count="14">
    <mergeCell ref="E4:F4"/>
    <mergeCell ref="A8:F11"/>
    <mergeCell ref="A13:F19"/>
    <mergeCell ref="A21:F30"/>
    <mergeCell ref="A34:A35"/>
    <mergeCell ref="B34:C34"/>
    <mergeCell ref="D34:F35"/>
    <mergeCell ref="D42:F42"/>
    <mergeCell ref="D36:F36"/>
    <mergeCell ref="D37:F37"/>
    <mergeCell ref="D38:F38"/>
    <mergeCell ref="D39:F39"/>
    <mergeCell ref="D40:F40"/>
    <mergeCell ref="D41:F41"/>
  </mergeCells>
  <phoneticPr fontId="3"/>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S26"/>
  <sheetViews>
    <sheetView view="pageBreakPreview" topLeftCell="A19" zoomScaleNormal="100" zoomScaleSheetLayoutView="100" workbookViewId="0">
      <selection activeCell="F25" sqref="F25"/>
    </sheetView>
  </sheetViews>
  <sheetFormatPr defaultColWidth="9" defaultRowHeight="13.5"/>
  <cols>
    <col min="1" max="1" width="20" style="53" customWidth="1"/>
    <col min="2" max="9" width="10.5" style="53" customWidth="1"/>
    <col min="10" max="10" width="12.125" style="53" customWidth="1"/>
    <col min="11" max="11" width="11.5" style="53" customWidth="1"/>
    <col min="12" max="12" width="12.75" style="53" customWidth="1"/>
    <col min="13" max="13" width="12.875" style="53" customWidth="1"/>
    <col min="14" max="16" width="10.5" style="53" customWidth="1"/>
    <col min="17" max="17" width="9" style="53"/>
    <col min="18" max="18" width="10.125" style="53" bestFit="1" customWidth="1"/>
    <col min="19" max="16384" width="9" style="53"/>
  </cols>
  <sheetData>
    <row r="1" spans="1:19">
      <c r="A1" s="53" t="s">
        <v>0</v>
      </c>
    </row>
    <row r="2" spans="1:19">
      <c r="A2" s="54" t="s">
        <v>104</v>
      </c>
      <c r="B2" s="54"/>
      <c r="C2" s="54"/>
      <c r="D2" s="54"/>
      <c r="E2" s="54"/>
      <c r="F2" s="54"/>
      <c r="G2" s="54"/>
      <c r="H2" s="54"/>
      <c r="I2" s="54"/>
      <c r="J2" s="54"/>
      <c r="K2" s="54"/>
      <c r="L2" s="54"/>
      <c r="M2" s="54"/>
      <c r="N2" s="54"/>
      <c r="O2" s="54"/>
      <c r="P2" s="54"/>
    </row>
    <row r="3" spans="1:19">
      <c r="A3" s="54"/>
      <c r="B3" s="54"/>
      <c r="C3" s="54"/>
      <c r="D3" s="54"/>
      <c r="E3" s="54"/>
      <c r="F3" s="54"/>
      <c r="G3" s="54"/>
      <c r="H3" s="54"/>
      <c r="N3" s="759"/>
      <c r="O3" s="759"/>
      <c r="P3" s="759"/>
    </row>
    <row r="4" spans="1:19">
      <c r="A4" s="54"/>
      <c r="B4" s="54"/>
      <c r="C4" s="54"/>
      <c r="D4" s="54"/>
      <c r="E4" s="54"/>
      <c r="F4" s="54"/>
      <c r="G4" s="54"/>
      <c r="H4" s="54"/>
      <c r="N4" s="759" t="s">
        <v>84</v>
      </c>
      <c r="O4" s="759"/>
      <c r="P4" s="759"/>
    </row>
    <row r="5" spans="1:19">
      <c r="N5" s="760" t="s">
        <v>85</v>
      </c>
      <c r="O5" s="760"/>
      <c r="P5" s="760"/>
    </row>
    <row r="6" spans="1:19" ht="81.75" customHeight="1">
      <c r="A6" s="761" t="s">
        <v>1</v>
      </c>
      <c r="B6" s="55" t="s">
        <v>2</v>
      </c>
      <c r="C6" s="56" t="s">
        <v>86</v>
      </c>
      <c r="D6" s="56" t="s">
        <v>6</v>
      </c>
      <c r="E6" s="56" t="s">
        <v>268</v>
      </c>
      <c r="F6" s="56" t="s">
        <v>3</v>
      </c>
      <c r="G6" s="56" t="s">
        <v>4</v>
      </c>
      <c r="H6" s="56" t="s">
        <v>8</v>
      </c>
      <c r="I6" s="56" t="s">
        <v>5</v>
      </c>
      <c r="J6" s="56" t="s">
        <v>306</v>
      </c>
      <c r="K6" s="56" t="s">
        <v>87</v>
      </c>
      <c r="L6" s="56" t="s">
        <v>88</v>
      </c>
      <c r="M6" s="56" t="s">
        <v>89</v>
      </c>
      <c r="N6" s="56" t="s">
        <v>9</v>
      </c>
      <c r="O6" s="56" t="s">
        <v>105</v>
      </c>
      <c r="P6" s="56" t="s">
        <v>106</v>
      </c>
      <c r="Q6" s="319" t="s">
        <v>301</v>
      </c>
      <c r="R6" s="319" t="s">
        <v>305</v>
      </c>
      <c r="S6" s="319"/>
    </row>
    <row r="7" spans="1:19" ht="17.25" customHeight="1">
      <c r="A7" s="762"/>
      <c r="B7" s="57" t="s">
        <v>90</v>
      </c>
      <c r="C7" s="58" t="s">
        <v>91</v>
      </c>
      <c r="D7" s="58" t="s">
        <v>92</v>
      </c>
      <c r="E7" s="58" t="s">
        <v>93</v>
      </c>
      <c r="F7" s="58" t="s">
        <v>94</v>
      </c>
      <c r="G7" s="58" t="s">
        <v>95</v>
      </c>
      <c r="H7" s="58" t="s">
        <v>96</v>
      </c>
      <c r="I7" s="58" t="s">
        <v>97</v>
      </c>
      <c r="J7" s="313" t="s">
        <v>98</v>
      </c>
      <c r="K7" s="313" t="s">
        <v>307</v>
      </c>
      <c r="L7" s="313" t="s">
        <v>330</v>
      </c>
      <c r="M7" s="313" t="s">
        <v>331</v>
      </c>
      <c r="N7" s="313" t="s">
        <v>332</v>
      </c>
      <c r="O7" s="58" t="s">
        <v>333</v>
      </c>
      <c r="P7" s="58" t="s">
        <v>308</v>
      </c>
      <c r="Q7" s="319"/>
      <c r="R7" s="319"/>
      <c r="S7" s="319"/>
    </row>
    <row r="8" spans="1:19" ht="13.5" customHeight="1">
      <c r="A8" s="59"/>
      <c r="B8" s="60" t="s">
        <v>7</v>
      </c>
      <c r="C8" s="61" t="s">
        <v>7</v>
      </c>
      <c r="D8" s="61" t="s">
        <v>7</v>
      </c>
      <c r="E8" s="61" t="s">
        <v>7</v>
      </c>
      <c r="F8" s="61" t="s">
        <v>7</v>
      </c>
      <c r="G8" s="61" t="s">
        <v>7</v>
      </c>
      <c r="H8" s="61" t="s">
        <v>7</v>
      </c>
      <c r="I8" s="61" t="s">
        <v>7</v>
      </c>
      <c r="J8" s="61" t="s">
        <v>7</v>
      </c>
      <c r="K8" s="61" t="s">
        <v>7</v>
      </c>
      <c r="L8" s="61" t="s">
        <v>7</v>
      </c>
      <c r="M8" s="61" t="s">
        <v>7</v>
      </c>
      <c r="N8" s="61" t="s">
        <v>7</v>
      </c>
      <c r="O8" s="61" t="s">
        <v>7</v>
      </c>
      <c r="P8" s="61" t="s">
        <v>7</v>
      </c>
      <c r="Q8" s="319"/>
      <c r="R8" s="319"/>
      <c r="S8" s="319"/>
    </row>
    <row r="9" spans="1:19" ht="45.75" customHeight="1">
      <c r="A9" s="358" t="s">
        <v>410</v>
      </c>
      <c r="B9" s="386"/>
      <c r="C9" s="387"/>
      <c r="D9" s="388">
        <f>IFERROR(B9-C9,"")</f>
        <v>0</v>
      </c>
      <c r="E9" s="386"/>
      <c r="F9" s="62" t="str">
        <f>IF($B9="","",VLOOKUP($A9,事業リスト!$D$3:$G$21,4,FALSE))</f>
        <v/>
      </c>
      <c r="G9" s="62">
        <f>IFERROR(MIN($E9,$F9),"")</f>
        <v>0</v>
      </c>
      <c r="H9" s="63"/>
      <c r="I9" s="62">
        <f>G9-H9</f>
        <v>0</v>
      </c>
      <c r="J9" s="63"/>
      <c r="K9" s="62">
        <f>IFERROR(IF($Q9="b",MIN($G9,$D9),MIN($I9,$D9)),"")</f>
        <v>0</v>
      </c>
      <c r="L9" s="62">
        <f>IFERROR($K9*$R9,"")</f>
        <v>0</v>
      </c>
      <c r="M9" s="62">
        <f>IFERROR(MIN(ROUNDDOWN($L9,-3),$N9),0)</f>
        <v>0</v>
      </c>
      <c r="N9" s="63"/>
      <c r="O9" s="63"/>
      <c r="P9" s="62">
        <f>IF(ISERROR(O9-M9)=TRUE,"",O9-M9)</f>
        <v>0</v>
      </c>
      <c r="Q9" s="319" t="str">
        <f>IFERROR(VLOOKUP($A9,事業リスト!$D$3:$H$27,5,FALSE),"")</f>
        <v>i</v>
      </c>
      <c r="R9" s="319">
        <f>IFERROR(VLOOKUP($A9,事業リスト!$D$3:$G$27,3,),"")</f>
        <v>0.5</v>
      </c>
      <c r="S9" s="320"/>
    </row>
    <row r="10" spans="1:19" ht="45.75" customHeight="1">
      <c r="A10" s="359" t="s">
        <v>411</v>
      </c>
      <c r="B10" s="386"/>
      <c r="C10" s="387"/>
      <c r="D10" s="388">
        <f t="shared" ref="D10:D25" si="0">IFERROR(B10-C10,"")</f>
        <v>0</v>
      </c>
      <c r="E10" s="386"/>
      <c r="F10" s="62" t="str">
        <f>IF($B10="","",VLOOKUP($A10,事業リスト!$D$3:$G$21,4,FALSE))</f>
        <v/>
      </c>
      <c r="G10" s="62">
        <f t="shared" ref="G10:G25" si="1">MIN($E10,$F10)</f>
        <v>0</v>
      </c>
      <c r="H10" s="63"/>
      <c r="I10" s="62">
        <f t="shared" ref="I10:I25" si="2">G10-H10</f>
        <v>0</v>
      </c>
      <c r="J10" s="365"/>
      <c r="K10" s="62">
        <f t="shared" ref="K10:K25" si="3">IFERROR(IF($Q10="b",MIN($G10,$D10),IF(AND($Q10="i",$J10&gt;0),MIN($I10,$D10,$J10),MIN($I10,$D10))),"")</f>
        <v>0</v>
      </c>
      <c r="L10" s="62">
        <f t="shared" ref="L10:L25" si="4">IFERROR($K10*$R10,"")</f>
        <v>0</v>
      </c>
      <c r="M10" s="62">
        <f>IFERROR(MIN(ROUNDDOWN($L10,-3),$N10),0)</f>
        <v>0</v>
      </c>
      <c r="N10" s="63"/>
      <c r="O10" s="63"/>
      <c r="P10" s="62">
        <f t="shared" ref="P10:P25" si="5">IF(ISERROR(O10-M10)=TRUE,"",O10-M10)</f>
        <v>0</v>
      </c>
      <c r="Q10" s="319" t="str">
        <f>IFERROR(VLOOKUP($A10,事業リスト!$D$3:$H$27,5,FALSE),"")</f>
        <v>b</v>
      </c>
      <c r="R10" s="319">
        <f>IFERROR(VLOOKUP($A10,事業リスト!$D$3:$G$27,3,),"")</f>
        <v>1</v>
      </c>
      <c r="S10" s="320"/>
    </row>
    <row r="11" spans="1:19" ht="45.75" customHeight="1">
      <c r="A11" s="359" t="s">
        <v>448</v>
      </c>
      <c r="B11" s="386"/>
      <c r="C11" s="387"/>
      <c r="D11" s="388">
        <f t="shared" ref="D11" si="6">IFERROR(B11-C11,"")</f>
        <v>0</v>
      </c>
      <c r="E11" s="386"/>
      <c r="F11" s="62" t="str">
        <f>IF($B11="","",VLOOKUP($A11,事業リスト!$D$3:$G$21,4,FALSE))</f>
        <v/>
      </c>
      <c r="G11" s="62">
        <f t="shared" si="1"/>
        <v>0</v>
      </c>
      <c r="H11" s="63"/>
      <c r="I11" s="62">
        <f t="shared" ref="I11" si="7">G11-H11</f>
        <v>0</v>
      </c>
      <c r="J11" s="365"/>
      <c r="K11" s="62">
        <f t="shared" si="3"/>
        <v>0</v>
      </c>
      <c r="L11" s="62">
        <f t="shared" si="4"/>
        <v>0</v>
      </c>
      <c r="M11" s="62">
        <f>IFERROR(MIN(ROUNDDOWN($L11,-3),$N11),0)</f>
        <v>0</v>
      </c>
      <c r="N11" s="63"/>
      <c r="O11" s="63"/>
      <c r="P11" s="62">
        <f t="shared" ref="P11" si="8">IF(ISERROR(O11-M11)=TRUE,"",O11-M11)</f>
        <v>0</v>
      </c>
      <c r="Q11" s="319" t="str">
        <f>IFERROR(VLOOKUP($A11,事業リスト!$D$3:$H$27,5,FALSE),"")</f>
        <v>b</v>
      </c>
      <c r="R11" s="319">
        <f>IFERROR(VLOOKUP($A11,事業リスト!$D$3:$G$27,3,),"")</f>
        <v>0.5</v>
      </c>
      <c r="S11" s="320"/>
    </row>
    <row r="12" spans="1:19" ht="45.75" customHeight="1">
      <c r="A12" s="359" t="s">
        <v>431</v>
      </c>
      <c r="B12" s="386"/>
      <c r="C12" s="387"/>
      <c r="D12" s="388">
        <f t="shared" si="0"/>
        <v>0</v>
      </c>
      <c r="E12" s="386"/>
      <c r="F12" s="62" t="str">
        <f>IF($B12="","",VLOOKUP($A12,事業リスト!$D$3:$G$21,4,FALSE))</f>
        <v/>
      </c>
      <c r="G12" s="62">
        <f t="shared" si="1"/>
        <v>0</v>
      </c>
      <c r="H12" s="63"/>
      <c r="I12" s="62">
        <f t="shared" si="2"/>
        <v>0</v>
      </c>
      <c r="J12" s="366"/>
      <c r="K12" s="62">
        <f t="shared" si="3"/>
        <v>0</v>
      </c>
      <c r="L12" s="62" t="str">
        <f t="shared" si="4"/>
        <v/>
      </c>
      <c r="M12" s="62">
        <f t="shared" ref="M12:M25" si="9">IFERROR(MIN(ROUNDDOWN($L12,-3),$N12),0)</f>
        <v>0</v>
      </c>
      <c r="N12" s="63"/>
      <c r="O12" s="63"/>
      <c r="P12" s="62">
        <f t="shared" si="5"/>
        <v>0</v>
      </c>
      <c r="Q12" s="319" t="str">
        <f>IFERROR(VLOOKUP($A12,事業リスト!$D$3:$H$27,5,FALSE),"")</f>
        <v/>
      </c>
      <c r="R12" s="319" t="str">
        <f>IFERROR(VLOOKUP($A12,事業リスト!$D$3:$G$27,3,),"")</f>
        <v/>
      </c>
      <c r="S12" s="320"/>
    </row>
    <row r="13" spans="1:19" ht="45.75" customHeight="1">
      <c r="A13" s="360" t="s">
        <v>669</v>
      </c>
      <c r="B13" s="386"/>
      <c r="C13" s="387"/>
      <c r="D13" s="388">
        <f t="shared" si="0"/>
        <v>0</v>
      </c>
      <c r="E13" s="386"/>
      <c r="F13" s="62" t="str">
        <f>IF($B13="","",VLOOKUP($A13,事業リスト!$D$3:$G$21,4,FALSE))</f>
        <v/>
      </c>
      <c r="G13" s="62">
        <f t="shared" si="1"/>
        <v>0</v>
      </c>
      <c r="H13" s="63"/>
      <c r="I13" s="62">
        <f t="shared" si="2"/>
        <v>0</v>
      </c>
      <c r="J13" s="366"/>
      <c r="K13" s="62">
        <f t="shared" si="3"/>
        <v>0</v>
      </c>
      <c r="L13" s="62">
        <f t="shared" si="4"/>
        <v>0</v>
      </c>
      <c r="M13" s="62">
        <f t="shared" si="9"/>
        <v>0</v>
      </c>
      <c r="N13" s="63"/>
      <c r="O13" s="63"/>
      <c r="P13" s="62">
        <f t="shared" si="5"/>
        <v>0</v>
      </c>
      <c r="Q13" s="319" t="str">
        <f>IFERROR(VLOOKUP($A13,事業リスト!$D$3:$H$27,5,FALSE),"")</f>
        <v>b</v>
      </c>
      <c r="R13" s="319">
        <f>IFERROR(VLOOKUP($A13,事業リスト!$D$3:$G$27,3,),"")</f>
        <v>1</v>
      </c>
      <c r="S13" s="320"/>
    </row>
    <row r="14" spans="1:19" ht="45.75" customHeight="1">
      <c r="A14" s="359" t="s">
        <v>412</v>
      </c>
      <c r="B14" s="386" t="s">
        <v>326</v>
      </c>
      <c r="C14" s="387"/>
      <c r="D14" s="388" t="str">
        <f t="shared" si="0"/>
        <v/>
      </c>
      <c r="E14" s="386"/>
      <c r="F14" s="62">
        <f>'別紙1－1'!I16</f>
        <v>0</v>
      </c>
      <c r="G14" s="62">
        <f>'別紙1－1'!I16</f>
        <v>0</v>
      </c>
      <c r="H14" s="63"/>
      <c r="I14" s="62">
        <f t="shared" si="2"/>
        <v>0</v>
      </c>
      <c r="J14" s="366"/>
      <c r="K14" s="62">
        <f>'別紙1－1'!K16</f>
        <v>0</v>
      </c>
      <c r="L14" s="385"/>
      <c r="M14" s="62">
        <f>'別紙1－1'!L16</f>
        <v>0</v>
      </c>
      <c r="N14" s="63">
        <f>IF(B14="","",'別紙1－1'!$M$16)</f>
        <v>0</v>
      </c>
      <c r="O14" s="63"/>
      <c r="P14" s="62">
        <f t="shared" si="5"/>
        <v>0</v>
      </c>
      <c r="Q14" s="319" t="str">
        <f>IFERROR(VLOOKUP($A14,事業リスト!$D$3:$H$27,5,FALSE),"")</f>
        <v/>
      </c>
      <c r="R14" s="319" t="str">
        <f>IFERROR(VLOOKUP($A14,事業リスト!$D$3:$G$27,3,),"")</f>
        <v/>
      </c>
      <c r="S14" s="320"/>
    </row>
    <row r="15" spans="1:19" ht="45.75" customHeight="1">
      <c r="A15" s="359" t="s">
        <v>413</v>
      </c>
      <c r="B15" s="389"/>
      <c r="C15" s="390"/>
      <c r="D15" s="391">
        <f t="shared" si="0"/>
        <v>0</v>
      </c>
      <c r="E15" s="389"/>
      <c r="F15" s="62" t="str">
        <f>IF($B15="","",VLOOKUP($A15,事業リスト!$D$3:$G$21,4,FALSE))</f>
        <v/>
      </c>
      <c r="G15" s="364">
        <f t="shared" si="1"/>
        <v>0</v>
      </c>
      <c r="H15" s="363"/>
      <c r="I15" s="364">
        <f t="shared" si="2"/>
        <v>0</v>
      </c>
      <c r="J15" s="367"/>
      <c r="K15" s="62">
        <f t="shared" si="3"/>
        <v>0</v>
      </c>
      <c r="L15" s="62">
        <f t="shared" si="4"/>
        <v>0</v>
      </c>
      <c r="M15" s="62">
        <f t="shared" si="9"/>
        <v>0</v>
      </c>
      <c r="N15" s="363"/>
      <c r="O15" s="363"/>
      <c r="P15" s="364">
        <f t="shared" si="5"/>
        <v>0</v>
      </c>
      <c r="Q15" s="319" t="str">
        <f>IFERROR(VLOOKUP($A15,事業リスト!$D$3:$H$27,5,FALSE),"")</f>
        <v>b</v>
      </c>
      <c r="R15" s="319">
        <f>IFERROR(VLOOKUP($A15,事業リスト!$D$3:$G$27,3,),"")</f>
        <v>1</v>
      </c>
      <c r="S15" s="320"/>
    </row>
    <row r="16" spans="1:19" ht="45.75" customHeight="1">
      <c r="A16" s="359" t="s">
        <v>670</v>
      </c>
      <c r="B16" s="389" t="s">
        <v>326</v>
      </c>
      <c r="C16" s="390"/>
      <c r="D16" s="391" t="str">
        <f t="shared" si="0"/>
        <v/>
      </c>
      <c r="E16" s="389"/>
      <c r="F16" s="364" t="str">
        <f>IF(B16="","",'別紙１－２'!G16)</f>
        <v/>
      </c>
      <c r="G16" s="364">
        <f t="shared" si="1"/>
        <v>0</v>
      </c>
      <c r="H16" s="363"/>
      <c r="I16" s="364">
        <f t="shared" si="2"/>
        <v>0</v>
      </c>
      <c r="J16" s="363"/>
      <c r="K16" s="62" t="str">
        <f>'別紙１－２'!$J$16</f>
        <v/>
      </c>
      <c r="L16" s="385"/>
      <c r="M16" s="62" t="str">
        <f>'別紙１－２'!K16</f>
        <v/>
      </c>
      <c r="N16" s="363"/>
      <c r="O16" s="363"/>
      <c r="P16" s="364" t="str">
        <f t="shared" si="5"/>
        <v/>
      </c>
      <c r="Q16" s="319" t="str">
        <f>IFERROR(VLOOKUP($A16,事業リスト!$D$3:$H$27,5,FALSE),"")</f>
        <v/>
      </c>
      <c r="R16" s="319" t="str">
        <f>IFERROR(VLOOKUP($A16,事業リスト!$D$3:$G$27,3,),"")</f>
        <v/>
      </c>
      <c r="S16" s="320"/>
    </row>
    <row r="17" spans="1:19" ht="48">
      <c r="A17" s="361" t="s">
        <v>673</v>
      </c>
      <c r="B17" s="389"/>
      <c r="C17" s="390"/>
      <c r="D17" s="388">
        <f t="shared" si="0"/>
        <v>0</v>
      </c>
      <c r="E17" s="389"/>
      <c r="F17" s="62" t="str">
        <f>IF($B17="","",VLOOKUP($A17,事業リスト!$D$3:$G$21,4,FALSE))</f>
        <v/>
      </c>
      <c r="G17" s="364">
        <f t="shared" si="1"/>
        <v>0</v>
      </c>
      <c r="H17" s="363"/>
      <c r="I17" s="364">
        <f t="shared" si="2"/>
        <v>0</v>
      </c>
      <c r="J17" s="368"/>
      <c r="K17" s="62">
        <f t="shared" si="3"/>
        <v>0</v>
      </c>
      <c r="L17" s="62">
        <f t="shared" si="4"/>
        <v>0</v>
      </c>
      <c r="M17" s="62">
        <f t="shared" si="9"/>
        <v>0</v>
      </c>
      <c r="N17" s="363"/>
      <c r="O17" s="363"/>
      <c r="P17" s="364">
        <f t="shared" si="5"/>
        <v>0</v>
      </c>
      <c r="Q17" s="319" t="str">
        <f>IFERROR(VLOOKUP($A17,事業リスト!$D$3:$H$27,5,FALSE),"")</f>
        <v>b</v>
      </c>
      <c r="R17" s="319">
        <f>IFERROR(VLOOKUP($A17,事業リスト!$D$3:$G$27,3,),"")</f>
        <v>1</v>
      </c>
      <c r="S17" s="320"/>
    </row>
    <row r="18" spans="1:19" ht="30.75" customHeight="1">
      <c r="A18" s="362" t="s">
        <v>243</v>
      </c>
      <c r="B18" s="389"/>
      <c r="C18" s="390"/>
      <c r="D18" s="388">
        <f t="shared" si="0"/>
        <v>0</v>
      </c>
      <c r="E18" s="389"/>
      <c r="F18" s="62" t="str">
        <f>IF($B18="","",VLOOKUP($A18,事業リスト!$D$3:$G$21,4,FALSE))</f>
        <v/>
      </c>
      <c r="G18" s="364">
        <f t="shared" si="1"/>
        <v>0</v>
      </c>
      <c r="H18" s="363"/>
      <c r="I18" s="364">
        <f t="shared" si="2"/>
        <v>0</v>
      </c>
      <c r="J18" s="367"/>
      <c r="K18" s="62">
        <f t="shared" si="3"/>
        <v>0</v>
      </c>
      <c r="L18" s="62">
        <f t="shared" si="4"/>
        <v>0</v>
      </c>
      <c r="M18" s="62">
        <f t="shared" si="9"/>
        <v>0</v>
      </c>
      <c r="N18" s="363"/>
      <c r="O18" s="363"/>
      <c r="P18" s="364">
        <f t="shared" si="5"/>
        <v>0</v>
      </c>
      <c r="Q18" s="319" t="str">
        <f>IFERROR(VLOOKUP($A18,事業リスト!$D$3:$H$27,5,FALSE),"")</f>
        <v>b</v>
      </c>
      <c r="R18" s="319">
        <f>IFERROR(VLOOKUP($A18,事業リスト!$D$3:$G$27,3,),"")</f>
        <v>0.5</v>
      </c>
      <c r="S18" s="320"/>
    </row>
    <row r="19" spans="1:19" ht="39" customHeight="1">
      <c r="A19" s="362" t="s">
        <v>246</v>
      </c>
      <c r="B19" s="389"/>
      <c r="C19" s="390"/>
      <c r="D19" s="388">
        <f t="shared" si="0"/>
        <v>0</v>
      </c>
      <c r="E19" s="389"/>
      <c r="F19" s="62" t="str">
        <f>IF($B19="","",VLOOKUP($A19,事業リスト!$D$3:$G$21,4,FALSE))</f>
        <v/>
      </c>
      <c r="G19" s="364">
        <f t="shared" si="1"/>
        <v>0</v>
      </c>
      <c r="H19" s="363"/>
      <c r="I19" s="364">
        <f t="shared" si="2"/>
        <v>0</v>
      </c>
      <c r="J19" s="367"/>
      <c r="K19" s="62">
        <f t="shared" si="3"/>
        <v>0</v>
      </c>
      <c r="L19" s="62">
        <f t="shared" si="4"/>
        <v>0</v>
      </c>
      <c r="M19" s="62">
        <f t="shared" si="9"/>
        <v>0</v>
      </c>
      <c r="N19" s="363"/>
      <c r="O19" s="363"/>
      <c r="P19" s="364">
        <f t="shared" si="5"/>
        <v>0</v>
      </c>
      <c r="Q19" s="319" t="str">
        <f>IFERROR(VLOOKUP($A19,事業リスト!$D$3:$H$27,5,FALSE),"")</f>
        <v>b</v>
      </c>
      <c r="R19" s="319">
        <f>IFERROR(VLOOKUP($A19,事業リスト!$D$3:$G$27,3,),"")</f>
        <v>1</v>
      </c>
      <c r="S19" s="320"/>
    </row>
    <row r="20" spans="1:19" ht="46.5" customHeight="1">
      <c r="A20" s="362" t="s">
        <v>249</v>
      </c>
      <c r="B20" s="389"/>
      <c r="C20" s="390"/>
      <c r="D20" s="388">
        <f t="shared" si="0"/>
        <v>0</v>
      </c>
      <c r="E20" s="389"/>
      <c r="F20" s="62" t="str">
        <f>IF($B20="","",VLOOKUP($A20,事業リスト!$D$3:$G$21,4,FALSE))</f>
        <v/>
      </c>
      <c r="G20" s="364">
        <f t="shared" si="1"/>
        <v>0</v>
      </c>
      <c r="H20" s="363"/>
      <c r="I20" s="364">
        <f t="shared" si="2"/>
        <v>0</v>
      </c>
      <c r="J20" s="367"/>
      <c r="K20" s="62">
        <f t="shared" si="3"/>
        <v>0</v>
      </c>
      <c r="L20" s="62">
        <f t="shared" si="4"/>
        <v>0</v>
      </c>
      <c r="M20" s="62">
        <f t="shared" si="9"/>
        <v>0</v>
      </c>
      <c r="N20" s="363"/>
      <c r="O20" s="363"/>
      <c r="P20" s="364">
        <f t="shared" si="5"/>
        <v>0</v>
      </c>
      <c r="Q20" s="319" t="str">
        <f>IFERROR(VLOOKUP($A20,事業リスト!$D$3:$H$27,5,FALSE),"")</f>
        <v>b</v>
      </c>
      <c r="R20" s="319">
        <f>IFERROR(VLOOKUP($A20,事業リスト!$D$3:$G$27,3,),"")</f>
        <v>1</v>
      </c>
      <c r="S20" s="320"/>
    </row>
    <row r="21" spans="1:19" ht="30.75" customHeight="1">
      <c r="A21" s="362" t="s">
        <v>414</v>
      </c>
      <c r="B21" s="389"/>
      <c r="C21" s="390"/>
      <c r="D21" s="388">
        <f t="shared" si="0"/>
        <v>0</v>
      </c>
      <c r="E21" s="389"/>
      <c r="F21" s="62" t="str">
        <f>IF($B21="","",VLOOKUP($A21,事業リスト!$D$3:$G$21,4,FALSE))</f>
        <v/>
      </c>
      <c r="G21" s="364">
        <f t="shared" si="1"/>
        <v>0</v>
      </c>
      <c r="H21" s="363"/>
      <c r="I21" s="364">
        <f t="shared" si="2"/>
        <v>0</v>
      </c>
      <c r="J21" s="367"/>
      <c r="K21" s="62">
        <f t="shared" si="3"/>
        <v>0</v>
      </c>
      <c r="L21" s="62">
        <f t="shared" si="4"/>
        <v>0</v>
      </c>
      <c r="M21" s="62">
        <f t="shared" si="9"/>
        <v>0</v>
      </c>
      <c r="N21" s="363"/>
      <c r="O21" s="363"/>
      <c r="P21" s="364">
        <f t="shared" si="5"/>
        <v>0</v>
      </c>
      <c r="Q21" s="319" t="str">
        <f>IFERROR(VLOOKUP($A21,事業リスト!$D$3:$H$27,5,FALSE),"")</f>
        <v>b</v>
      </c>
      <c r="R21" s="319">
        <f>IFERROR(VLOOKUP($A21,事業リスト!$D$3:$G$27,3,),"")</f>
        <v>1</v>
      </c>
      <c r="S21" s="320"/>
    </row>
    <row r="22" spans="1:19" ht="30.75" customHeight="1">
      <c r="A22" s="362" t="s">
        <v>434</v>
      </c>
      <c r="B22" s="389"/>
      <c r="C22" s="389"/>
      <c r="D22" s="388">
        <f t="shared" si="0"/>
        <v>0</v>
      </c>
      <c r="E22" s="389"/>
      <c r="F22" s="62" t="str">
        <f>IF($B22="","",VLOOKUP($A22,事業リスト!$D$3:$G$21,4,FALSE))</f>
        <v/>
      </c>
      <c r="G22" s="364">
        <f t="shared" si="1"/>
        <v>0</v>
      </c>
      <c r="H22" s="393"/>
      <c r="I22" s="364">
        <f t="shared" si="2"/>
        <v>0</v>
      </c>
      <c r="J22" s="367"/>
      <c r="K22" s="62">
        <f t="shared" si="3"/>
        <v>0</v>
      </c>
      <c r="L22" s="62">
        <f t="shared" si="4"/>
        <v>0</v>
      </c>
      <c r="M22" s="62">
        <f t="shared" si="9"/>
        <v>0</v>
      </c>
      <c r="N22" s="393"/>
      <c r="O22" s="393"/>
      <c r="P22" s="364">
        <f t="shared" si="5"/>
        <v>0</v>
      </c>
      <c r="Q22" s="319" t="str">
        <f>IFERROR(VLOOKUP($A22,事業リスト!$D$3:$H$27,5,FALSE),"")</f>
        <v>b</v>
      </c>
      <c r="R22" s="319">
        <f>IFERROR(VLOOKUP($A22,事業リスト!$D$3:$G$27,3,),"")</f>
        <v>1</v>
      </c>
      <c r="S22" s="320"/>
    </row>
    <row r="23" spans="1:19" ht="30.75" customHeight="1">
      <c r="A23" s="362" t="s">
        <v>432</v>
      </c>
      <c r="B23" s="389"/>
      <c r="C23" s="389"/>
      <c r="D23" s="388">
        <f t="shared" si="0"/>
        <v>0</v>
      </c>
      <c r="E23" s="389"/>
      <c r="F23" s="62" t="str">
        <f>'別紙１－3'!H26</f>
        <v/>
      </c>
      <c r="G23" s="364" t="str">
        <f>IFERROR('別紙１－3'!I26,"0")</f>
        <v/>
      </c>
      <c r="H23" s="393"/>
      <c r="I23" s="590" t="str">
        <f>IFERROR(G23-H23,"0")</f>
        <v>0</v>
      </c>
      <c r="J23" s="393"/>
      <c r="K23" s="62" t="str">
        <f>'別紙１－3'!K26</f>
        <v/>
      </c>
      <c r="L23" s="385"/>
      <c r="M23" s="62" t="str">
        <f>'別紙１－3'!L26</f>
        <v/>
      </c>
      <c r="N23" s="393"/>
      <c r="O23" s="393"/>
      <c r="P23" s="364" t="str">
        <f>IF(ISERROR(O23-M23)=TRUE,"",O23-M23)</f>
        <v/>
      </c>
      <c r="Q23" s="319" t="str">
        <f>IFERROR(VLOOKUP($A23,事業リスト!$D$3:$H$27,5,FALSE),"")</f>
        <v>b</v>
      </c>
      <c r="R23" s="319">
        <f>IFERROR(VLOOKUP($A23,事業リスト!$D$3:$G$27,3,),"")</f>
        <v>1</v>
      </c>
      <c r="S23" s="320"/>
    </row>
    <row r="24" spans="1:19" ht="33" customHeight="1">
      <c r="A24" s="362" t="s">
        <v>514</v>
      </c>
      <c r="B24" s="389"/>
      <c r="C24" s="389"/>
      <c r="D24" s="388">
        <f t="shared" si="0"/>
        <v>0</v>
      </c>
      <c r="E24" s="389"/>
      <c r="F24" s="62"/>
      <c r="G24" s="364">
        <f t="shared" si="1"/>
        <v>0</v>
      </c>
      <c r="H24" s="393"/>
      <c r="I24" s="364">
        <f t="shared" si="2"/>
        <v>0</v>
      </c>
      <c r="J24" s="367"/>
      <c r="K24" s="62">
        <f t="shared" si="3"/>
        <v>0</v>
      </c>
      <c r="L24" s="62">
        <f t="shared" si="4"/>
        <v>0</v>
      </c>
      <c r="M24" s="62">
        <f t="shared" si="9"/>
        <v>0</v>
      </c>
      <c r="N24" s="393"/>
      <c r="O24" s="393"/>
      <c r="P24" s="364">
        <f t="shared" si="5"/>
        <v>0</v>
      </c>
      <c r="Q24" s="319" t="str">
        <f>IFERROR(VLOOKUP($A24,事業リスト!$D$3:$H$27,5,FALSE),"")</f>
        <v>b</v>
      </c>
      <c r="R24" s="319">
        <f>IFERROR(VLOOKUP($A24,事業リスト!$D$3:$G$27,3,),"")</f>
        <v>1</v>
      </c>
      <c r="S24" s="320"/>
    </row>
    <row r="25" spans="1:19" ht="33" customHeight="1">
      <c r="A25" s="362" t="s">
        <v>687</v>
      </c>
      <c r="B25" s="620"/>
      <c r="C25" s="389"/>
      <c r="D25" s="388">
        <f t="shared" si="0"/>
        <v>0</v>
      </c>
      <c r="E25" s="389"/>
      <c r="F25" s="682">
        <f>'別紙18（2）'!C15</f>
        <v>0</v>
      </c>
      <c r="G25" s="364">
        <f t="shared" si="1"/>
        <v>0</v>
      </c>
      <c r="H25" s="393"/>
      <c r="I25" s="364">
        <f t="shared" si="2"/>
        <v>0</v>
      </c>
      <c r="J25" s="393"/>
      <c r="K25" s="62">
        <f t="shared" si="3"/>
        <v>0</v>
      </c>
      <c r="L25" s="62">
        <f t="shared" si="4"/>
        <v>0</v>
      </c>
      <c r="M25" s="62">
        <f t="shared" si="9"/>
        <v>0</v>
      </c>
      <c r="N25" s="393"/>
      <c r="O25" s="393"/>
      <c r="P25" s="364">
        <f t="shared" si="5"/>
        <v>0</v>
      </c>
      <c r="Q25" s="319" t="str">
        <f>IFERROR(VLOOKUP($A25,事業リスト!$D$3:$H$27,5,FALSE),"")</f>
        <v>b</v>
      </c>
      <c r="R25" s="319">
        <f>IFERROR(VLOOKUP($A25,事業リスト!$D$3:$G$27,3,),"")</f>
        <v>1</v>
      </c>
      <c r="S25" s="320"/>
    </row>
    <row r="26" spans="1:19" ht="27" customHeight="1" thickBot="1">
      <c r="A26" s="487" t="s">
        <v>405</v>
      </c>
      <c r="B26" s="488">
        <f t="shared" ref="B26:P26" si="10">SUM(B9:B21)</f>
        <v>0</v>
      </c>
      <c r="C26" s="369">
        <f t="shared" si="10"/>
        <v>0</v>
      </c>
      <c r="D26" s="369">
        <f t="shared" si="10"/>
        <v>0</v>
      </c>
      <c r="E26" s="369">
        <f t="shared" si="10"/>
        <v>0</v>
      </c>
      <c r="F26" s="369">
        <f t="shared" si="10"/>
        <v>0</v>
      </c>
      <c r="G26" s="369">
        <f t="shared" si="10"/>
        <v>0</v>
      </c>
      <c r="H26" s="369">
        <f t="shared" si="10"/>
        <v>0</v>
      </c>
      <c r="I26" s="369">
        <f t="shared" si="10"/>
        <v>0</v>
      </c>
      <c r="J26" s="369">
        <f t="shared" si="10"/>
        <v>0</v>
      </c>
      <c r="K26" s="369">
        <f t="shared" si="10"/>
        <v>0</v>
      </c>
      <c r="L26" s="369">
        <f t="shared" si="10"/>
        <v>0</v>
      </c>
      <c r="M26" s="369">
        <f t="shared" si="10"/>
        <v>0</v>
      </c>
      <c r="N26" s="369">
        <f t="shared" si="10"/>
        <v>0</v>
      </c>
      <c r="O26" s="369">
        <f t="shared" si="10"/>
        <v>0</v>
      </c>
      <c r="P26" s="369">
        <f t="shared" si="10"/>
        <v>0</v>
      </c>
      <c r="S26" s="369"/>
    </row>
  </sheetData>
  <mergeCells count="4">
    <mergeCell ref="N3:P3"/>
    <mergeCell ref="N4:P4"/>
    <mergeCell ref="N5:P5"/>
    <mergeCell ref="A6:A7"/>
  </mergeCells>
  <phoneticPr fontId="3"/>
  <printOptions horizontalCentered="1"/>
  <pageMargins left="0.31496062992125984" right="0.31496062992125984" top="0.74803149606299213" bottom="0.55118110236220474" header="0.31496062992125984" footer="0.31496062992125984"/>
  <pageSetup paperSize="9" scale="61" orientation="landscape" blackAndWhite="1"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28"/>
  <sheetViews>
    <sheetView view="pageBreakPreview" zoomScaleNormal="100" zoomScaleSheetLayoutView="100" workbookViewId="0">
      <selection activeCell="F71" sqref="F71"/>
    </sheetView>
  </sheetViews>
  <sheetFormatPr defaultColWidth="9" defaultRowHeight="13.5"/>
  <cols>
    <col min="1" max="2" width="17.625" style="175" customWidth="1"/>
    <col min="3" max="3" width="45.75" style="175" customWidth="1"/>
    <col min="4" max="16384" width="9" style="175"/>
  </cols>
  <sheetData>
    <row r="1" spans="1:3">
      <c r="A1" s="175" t="s">
        <v>188</v>
      </c>
      <c r="B1" s="191"/>
      <c r="C1" s="191"/>
    </row>
    <row r="3" spans="1:3">
      <c r="C3" s="214" t="str">
        <f>'別紙７－⑥（1）'!E4</f>
        <v>◯◯市</v>
      </c>
    </row>
    <row r="4" spans="1:3">
      <c r="A4" s="176"/>
    </row>
    <row r="5" spans="1:3" ht="17.100000000000001" customHeight="1">
      <c r="A5" s="89" t="s">
        <v>22</v>
      </c>
      <c r="B5" s="89" t="s">
        <v>28</v>
      </c>
      <c r="C5" s="89" t="s">
        <v>31</v>
      </c>
    </row>
    <row r="6" spans="1:3" ht="17.100000000000001" customHeight="1">
      <c r="A6" s="224"/>
      <c r="B6" s="225" t="s">
        <v>27</v>
      </c>
      <c r="C6" s="281"/>
    </row>
    <row r="7" spans="1:3" ht="17.100000000000001" customHeight="1">
      <c r="A7" s="227" t="s">
        <v>235</v>
      </c>
      <c r="B7" s="228"/>
      <c r="C7" s="282"/>
    </row>
    <row r="8" spans="1:3" ht="17.100000000000001" customHeight="1">
      <c r="A8" s="227" t="s">
        <v>236</v>
      </c>
      <c r="B8" s="228"/>
      <c r="C8" s="282"/>
    </row>
    <row r="9" spans="1:3" ht="17.100000000000001" customHeight="1">
      <c r="A9" s="231" t="s">
        <v>218</v>
      </c>
      <c r="B9" s="228"/>
      <c r="C9" s="282"/>
    </row>
    <row r="10" spans="1:3" ht="17.100000000000001" customHeight="1">
      <c r="A10" s="170" t="s">
        <v>237</v>
      </c>
      <c r="B10" s="228"/>
      <c r="C10" s="282"/>
    </row>
    <row r="11" spans="1:3" ht="17.100000000000001" customHeight="1">
      <c r="A11" s="170" t="s">
        <v>30</v>
      </c>
      <c r="B11" s="228"/>
      <c r="C11" s="282"/>
    </row>
    <row r="12" spans="1:3" ht="17.100000000000001" customHeight="1">
      <c r="A12" s="170" t="s">
        <v>228</v>
      </c>
      <c r="B12" s="228"/>
      <c r="C12" s="282"/>
    </row>
    <row r="13" spans="1:3" ht="17.100000000000001" customHeight="1">
      <c r="A13" s="170" t="s">
        <v>227</v>
      </c>
      <c r="B13" s="228"/>
      <c r="C13" s="282"/>
    </row>
    <row r="14" spans="1:3" ht="40.5">
      <c r="A14" s="294" t="s">
        <v>234</v>
      </c>
      <c r="B14" s="228"/>
      <c r="C14" s="282"/>
    </row>
    <row r="15" spans="1:3" ht="17.100000000000001" customHeight="1">
      <c r="A15" s="89" t="s">
        <v>19</v>
      </c>
      <c r="B15" s="233">
        <f>SUM(B7:B14)</f>
        <v>0</v>
      </c>
      <c r="C15" s="295"/>
    </row>
    <row r="16" spans="1:3" s="221" customFormat="1" ht="17.100000000000001" customHeight="1">
      <c r="A16" s="235" t="s">
        <v>25</v>
      </c>
      <c r="B16" s="236"/>
      <c r="C16" s="237"/>
    </row>
    <row r="17" spans="1:3" s="221" customFormat="1" ht="17.100000000000001" customHeight="1">
      <c r="A17" s="238"/>
      <c r="B17" s="239"/>
      <c r="C17" s="240"/>
    </row>
    <row r="18" spans="1:3" s="221" customFormat="1" ht="17.100000000000001" customHeight="1">
      <c r="A18" s="89" t="s">
        <v>19</v>
      </c>
      <c r="B18" s="233">
        <f>SUM(B16:B17)</f>
        <v>0</v>
      </c>
      <c r="C18" s="234"/>
    </row>
    <row r="19" spans="1:3" s="221" customFormat="1" ht="17.100000000000001" customHeight="1">
      <c r="A19" s="241" t="s">
        <v>149</v>
      </c>
      <c r="B19" s="242">
        <f>SUM(B15,B18)</f>
        <v>0</v>
      </c>
      <c r="C19" s="243"/>
    </row>
    <row r="20" spans="1:3" ht="17.100000000000001" customHeight="1">
      <c r="A20" s="244" t="s">
        <v>319</v>
      </c>
      <c r="B20" s="245"/>
      <c r="C20" s="286"/>
    </row>
    <row r="21" spans="1:3" ht="17.100000000000001" customHeight="1">
      <c r="A21" s="244" t="s">
        <v>315</v>
      </c>
      <c r="B21" s="245"/>
      <c r="C21" s="286"/>
    </row>
    <row r="22" spans="1:3" ht="17.100000000000001" customHeight="1">
      <c r="A22" s="244" t="s">
        <v>193</v>
      </c>
      <c r="B22" s="245"/>
      <c r="C22" s="286"/>
    </row>
    <row r="23" spans="1:3" ht="17.100000000000001" customHeight="1">
      <c r="A23" s="244"/>
      <c r="B23" s="245"/>
      <c r="C23" s="286"/>
    </row>
    <row r="24" spans="1:3" ht="17.100000000000001" customHeight="1">
      <c r="A24" s="244" t="s">
        <v>23</v>
      </c>
      <c r="B24" s="245"/>
      <c r="C24" s="245"/>
    </row>
    <row r="25" spans="1:3" ht="17.100000000000001" customHeight="1">
      <c r="A25" s="250" t="s">
        <v>22</v>
      </c>
      <c r="B25" s="287" t="s">
        <v>189</v>
      </c>
      <c r="C25" s="213" t="s">
        <v>150</v>
      </c>
    </row>
    <row r="26" spans="1:3" ht="17.100000000000001" customHeight="1">
      <c r="A26" s="250"/>
      <c r="B26" s="251" t="s">
        <v>7</v>
      </c>
      <c r="C26" s="288"/>
    </row>
    <row r="27" spans="1:3" ht="17.100000000000001" customHeight="1">
      <c r="A27" s="289" t="s">
        <v>45</v>
      </c>
      <c r="B27" s="239"/>
      <c r="C27" s="290"/>
    </row>
    <row r="28" spans="1:3" ht="17.100000000000001" customHeight="1">
      <c r="A28" s="258" t="s">
        <v>19</v>
      </c>
      <c r="B28" s="242">
        <f>SUM(B27)</f>
        <v>0</v>
      </c>
      <c r="C28" s="291"/>
    </row>
  </sheetData>
  <phoneticPr fontId="3"/>
  <printOptions horizontalCentered="1"/>
  <pageMargins left="0.70866141732283472" right="0.70866141732283472" top="0.74803149606299213" bottom="0.74803149606299213" header="0.31496062992125984" footer="0.31496062992125984"/>
  <pageSetup paperSize="9" scale="98" orientation="portrait" blackAndWhite="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D14"/>
  <sheetViews>
    <sheetView view="pageBreakPreview" zoomScaleNormal="90" zoomScaleSheetLayoutView="100" workbookViewId="0">
      <selection activeCell="F71" sqref="F71"/>
    </sheetView>
  </sheetViews>
  <sheetFormatPr defaultColWidth="9" defaultRowHeight="13.5"/>
  <cols>
    <col min="1" max="1" width="17.75" style="195" customWidth="1"/>
    <col min="2" max="2" width="5.5" style="195" bestFit="1" customWidth="1"/>
    <col min="3" max="3" width="52.75" style="195" customWidth="1"/>
    <col min="4" max="5" width="9" style="195" customWidth="1"/>
    <col min="6" max="16384" width="9" style="195"/>
  </cols>
  <sheetData>
    <row r="1" spans="1:4" ht="14.25">
      <c r="A1" s="192"/>
      <c r="B1" s="192"/>
      <c r="C1" s="193"/>
      <c r="D1" s="194"/>
    </row>
    <row r="2" spans="1:4" ht="14.25">
      <c r="A2" s="196" t="s">
        <v>194</v>
      </c>
      <c r="B2" s="197"/>
      <c r="C2" s="198"/>
    </row>
    <row r="3" spans="1:4" ht="14.25">
      <c r="A3" s="199"/>
      <c r="B3" s="192"/>
    </row>
    <row r="4" spans="1:4" ht="14.25">
      <c r="A4" s="200"/>
      <c r="B4" s="200"/>
      <c r="C4" s="201" t="s">
        <v>60</v>
      </c>
    </row>
    <row r="6" spans="1:4">
      <c r="C6" s="202" t="s">
        <v>195</v>
      </c>
    </row>
    <row r="8" spans="1:4" s="204" customFormat="1" ht="15.75" customHeight="1">
      <c r="A8" s="937" t="s">
        <v>196</v>
      </c>
      <c r="B8" s="937"/>
      <c r="C8" s="203" t="s">
        <v>197</v>
      </c>
    </row>
    <row r="9" spans="1:4" s="204" customFormat="1" ht="15.75" customHeight="1">
      <c r="A9" s="937" t="s">
        <v>198</v>
      </c>
      <c r="B9" s="937"/>
      <c r="C9" s="203" t="s">
        <v>199</v>
      </c>
    </row>
    <row r="10" spans="1:4" s="204" customFormat="1" ht="47.25" customHeight="1">
      <c r="A10" s="938" t="s">
        <v>200</v>
      </c>
      <c r="B10" s="205" t="s">
        <v>201</v>
      </c>
      <c r="C10" s="206"/>
    </row>
    <row r="11" spans="1:4" s="204" customFormat="1" ht="47.25" customHeight="1">
      <c r="A11" s="939"/>
      <c r="B11" s="207" t="s">
        <v>202</v>
      </c>
      <c r="C11" s="208"/>
    </row>
    <row r="12" spans="1:4" s="204" customFormat="1" ht="100.5" customHeight="1">
      <c r="A12" s="937" t="s">
        <v>297</v>
      </c>
      <c r="B12" s="937"/>
      <c r="C12" s="203"/>
    </row>
    <row r="13" spans="1:4" s="204" customFormat="1" ht="249.75" customHeight="1">
      <c r="A13" s="937" t="s">
        <v>203</v>
      </c>
      <c r="B13" s="937"/>
      <c r="C13" s="203"/>
    </row>
    <row r="14" spans="1:4" s="204" customFormat="1" ht="15.75" customHeight="1"/>
  </sheetData>
  <mergeCells count="5">
    <mergeCell ref="A8:B8"/>
    <mergeCell ref="A9:B9"/>
    <mergeCell ref="A10:A11"/>
    <mergeCell ref="A12:B12"/>
    <mergeCell ref="A13:B13"/>
  </mergeCells>
  <phoneticPr fontId="3"/>
  <printOptions horizontalCentered="1"/>
  <pageMargins left="0.78740157480314965" right="0.78740157480314965" top="0.78740157480314965" bottom="0.19685039370078741" header="0.31496062992125984" footer="0.31496062992125984"/>
  <pageSetup paperSize="9" orientation="portrait" blackAndWhite="1"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52"/>
  <sheetViews>
    <sheetView view="pageBreakPreview" topLeftCell="A36" zoomScaleNormal="100" zoomScaleSheetLayoutView="100" workbookViewId="0">
      <selection activeCell="F71" sqref="F71"/>
    </sheetView>
  </sheetViews>
  <sheetFormatPr defaultColWidth="9" defaultRowHeight="14.25"/>
  <cols>
    <col min="1" max="1" width="89" style="103" customWidth="1"/>
    <col min="2" max="16384" width="9" style="103"/>
  </cols>
  <sheetData>
    <row r="1" spans="1:1">
      <c r="A1" s="102" t="s">
        <v>483</v>
      </c>
    </row>
    <row r="3" spans="1:1">
      <c r="A3" s="104" t="s">
        <v>132</v>
      </c>
    </row>
    <row r="5" spans="1:1" ht="19.5" customHeight="1">
      <c r="A5" s="105" t="s">
        <v>205</v>
      </c>
    </row>
    <row r="6" spans="1:1">
      <c r="A6" s="102" t="s">
        <v>146</v>
      </c>
    </row>
    <row r="7" spans="1:1" ht="23.25" customHeight="1">
      <c r="A7" s="106" t="s">
        <v>155</v>
      </c>
    </row>
    <row r="8" spans="1:1" ht="14.25" customHeight="1">
      <c r="A8" s="940"/>
    </row>
    <row r="9" spans="1:1" ht="13.5" customHeight="1">
      <c r="A9" s="941"/>
    </row>
    <row r="10" spans="1:1" ht="13.5" customHeight="1">
      <c r="A10" s="941"/>
    </row>
    <row r="11" spans="1:1" ht="13.5" customHeight="1">
      <c r="A11" s="941"/>
    </row>
    <row r="12" spans="1:1" ht="13.5" customHeight="1">
      <c r="A12" s="941"/>
    </row>
    <row r="13" spans="1:1">
      <c r="A13" s="941"/>
    </row>
    <row r="14" spans="1:1">
      <c r="A14" s="941"/>
    </row>
    <row r="15" spans="1:1">
      <c r="A15" s="941"/>
    </row>
    <row r="16" spans="1:1">
      <c r="A16" s="941"/>
    </row>
    <row r="17" spans="1:1">
      <c r="A17" s="941"/>
    </row>
    <row r="18" spans="1:1">
      <c r="A18" s="941"/>
    </row>
    <row r="19" spans="1:1">
      <c r="A19" s="941"/>
    </row>
    <row r="20" spans="1:1">
      <c r="A20" s="941"/>
    </row>
    <row r="21" spans="1:1">
      <c r="A21" s="941"/>
    </row>
    <row r="22" spans="1:1">
      <c r="A22" s="941"/>
    </row>
    <row r="23" spans="1:1">
      <c r="A23" s="941"/>
    </row>
    <row r="24" spans="1:1">
      <c r="A24" s="941"/>
    </row>
    <row r="25" spans="1:1">
      <c r="A25" s="941"/>
    </row>
    <row r="26" spans="1:1">
      <c r="A26" s="941"/>
    </row>
    <row r="27" spans="1:1">
      <c r="A27" s="941"/>
    </row>
    <row r="28" spans="1:1">
      <c r="A28" s="941"/>
    </row>
    <row r="29" spans="1:1">
      <c r="A29" s="941"/>
    </row>
    <row r="30" spans="1:1">
      <c r="A30" s="941"/>
    </row>
    <row r="31" spans="1:1">
      <c r="A31" s="941"/>
    </row>
    <row r="32" spans="1:1">
      <c r="A32" s="941"/>
    </row>
    <row r="33" spans="1:1">
      <c r="A33" s="941"/>
    </row>
    <row r="34" spans="1:1">
      <c r="A34" s="941"/>
    </row>
    <row r="35" spans="1:1">
      <c r="A35" s="941"/>
    </row>
    <row r="36" spans="1:1">
      <c r="A36" s="941"/>
    </row>
    <row r="37" spans="1:1">
      <c r="A37" s="941"/>
    </row>
    <row r="38" spans="1:1">
      <c r="A38" s="941"/>
    </row>
    <row r="39" spans="1:1">
      <c r="A39" s="941"/>
    </row>
    <row r="40" spans="1:1">
      <c r="A40" s="941"/>
    </row>
    <row r="41" spans="1:1">
      <c r="A41" s="941"/>
    </row>
    <row r="42" spans="1:1">
      <c r="A42" s="941"/>
    </row>
    <row r="43" spans="1:1">
      <c r="A43" s="941"/>
    </row>
    <row r="44" spans="1:1">
      <c r="A44" s="941"/>
    </row>
    <row r="45" spans="1:1">
      <c r="A45" s="941"/>
    </row>
    <row r="46" spans="1:1">
      <c r="A46" s="941"/>
    </row>
    <row r="47" spans="1:1">
      <c r="A47" s="941"/>
    </row>
    <row r="48" spans="1:1">
      <c r="A48" s="941"/>
    </row>
    <row r="49" spans="1:1">
      <c r="A49" s="941"/>
    </row>
    <row r="50" spans="1:1">
      <c r="A50" s="941"/>
    </row>
    <row r="51" spans="1:1">
      <c r="A51" s="941"/>
    </row>
    <row r="52" spans="1:1">
      <c r="A52" s="942"/>
    </row>
  </sheetData>
  <mergeCells count="1">
    <mergeCell ref="A8:A52"/>
  </mergeCells>
  <phoneticPr fontId="3"/>
  <printOptions horizontalCentered="1"/>
  <pageMargins left="0.9055118110236221" right="0.51181102362204722" top="0.74803149606299213" bottom="0.74803149606299213" header="0.31496062992125984" footer="0.31496062992125984"/>
  <pageSetup paperSize="9" orientation="portrait" blackAndWhite="1"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C27"/>
  <sheetViews>
    <sheetView view="pageBreakPreview" zoomScaleNormal="100" zoomScaleSheetLayoutView="100" workbookViewId="0">
      <selection activeCell="F71" sqref="F71"/>
    </sheetView>
  </sheetViews>
  <sheetFormatPr defaultColWidth="9" defaultRowHeight="13.5"/>
  <cols>
    <col min="1" max="2" width="17.625" style="175" customWidth="1"/>
    <col min="3" max="3" width="45.75" style="175" customWidth="1"/>
    <col min="4" max="16384" width="9" style="175"/>
  </cols>
  <sheetData>
    <row r="1" spans="1:3">
      <c r="A1" s="175" t="s">
        <v>182</v>
      </c>
      <c r="B1" s="191"/>
      <c r="C1" s="191"/>
    </row>
    <row r="3" spans="1:3">
      <c r="C3" s="214" t="str">
        <f>'別紙 ８（1）'!A5</f>
        <v>◯◯法人◯◯</v>
      </c>
    </row>
    <row r="4" spans="1:3">
      <c r="A4" s="175" t="s">
        <v>316</v>
      </c>
    </row>
    <row r="5" spans="1:3" ht="17.100000000000001" customHeight="1">
      <c r="A5" s="89" t="s">
        <v>22</v>
      </c>
      <c r="B5" s="89" t="s">
        <v>28</v>
      </c>
      <c r="C5" s="89" t="s">
        <v>31</v>
      </c>
    </row>
    <row r="6" spans="1:3" ht="17.100000000000001" customHeight="1">
      <c r="A6" s="224"/>
      <c r="B6" s="225" t="s">
        <v>27</v>
      </c>
      <c r="C6" s="281"/>
    </row>
    <row r="7" spans="1:3" ht="17.100000000000001" customHeight="1">
      <c r="A7" s="227" t="s">
        <v>233</v>
      </c>
      <c r="B7" s="228"/>
      <c r="C7" s="282"/>
    </row>
    <row r="8" spans="1:3" ht="17.100000000000001" customHeight="1">
      <c r="A8" s="227" t="s">
        <v>238</v>
      </c>
      <c r="B8" s="228"/>
      <c r="C8" s="282"/>
    </row>
    <row r="9" spans="1:3" ht="17.100000000000001" customHeight="1">
      <c r="A9" s="227" t="s">
        <v>280</v>
      </c>
      <c r="B9" s="228"/>
      <c r="C9" s="282"/>
    </row>
    <row r="10" spans="1:3" ht="17.100000000000001" customHeight="1">
      <c r="A10" s="227" t="s">
        <v>281</v>
      </c>
      <c r="B10" s="228"/>
      <c r="C10" s="282"/>
    </row>
    <row r="11" spans="1:3" ht="17.100000000000001" customHeight="1">
      <c r="A11" s="170" t="s">
        <v>229</v>
      </c>
      <c r="B11" s="228"/>
      <c r="C11" s="282"/>
    </row>
    <row r="12" spans="1:3" ht="17.100000000000001" customHeight="1">
      <c r="A12" s="170" t="s">
        <v>215</v>
      </c>
      <c r="B12" s="228"/>
      <c r="C12" s="282"/>
    </row>
    <row r="13" spans="1:3" ht="40.5">
      <c r="A13" s="305" t="s">
        <v>234</v>
      </c>
      <c r="B13" s="239"/>
      <c r="C13" s="284"/>
    </row>
    <row r="14" spans="1:3" ht="17.100000000000001" customHeight="1">
      <c r="A14" s="241" t="s">
        <v>19</v>
      </c>
      <c r="B14" s="242">
        <f>SUM(B7:B13)</f>
        <v>0</v>
      </c>
      <c r="C14" s="285"/>
    </row>
    <row r="15" spans="1:3" s="221" customFormat="1" ht="17.100000000000001" customHeight="1">
      <c r="A15" s="235" t="s">
        <v>25</v>
      </c>
      <c r="B15" s="236"/>
      <c r="C15" s="237"/>
    </row>
    <row r="16" spans="1:3" s="221" customFormat="1" ht="17.100000000000001" customHeight="1">
      <c r="A16" s="238"/>
      <c r="B16" s="239"/>
      <c r="C16" s="240"/>
    </row>
    <row r="17" spans="1:3" s="221" customFormat="1" ht="17.100000000000001" customHeight="1">
      <c r="A17" s="89" t="s">
        <v>19</v>
      </c>
      <c r="B17" s="233">
        <f>SUM(B15:B16)</f>
        <v>0</v>
      </c>
      <c r="C17" s="234"/>
    </row>
    <row r="18" spans="1:3" s="221" customFormat="1" ht="17.100000000000001" customHeight="1">
      <c r="A18" s="241" t="s">
        <v>149</v>
      </c>
      <c r="B18" s="242">
        <f>SUM(B14,B17)</f>
        <v>0</v>
      </c>
      <c r="C18" s="243"/>
    </row>
    <row r="19" spans="1:3" ht="17.100000000000001" customHeight="1">
      <c r="A19" s="244" t="s">
        <v>317</v>
      </c>
      <c r="B19" s="245"/>
      <c r="C19" s="286"/>
    </row>
    <row r="20" spans="1:3" ht="17.100000000000001" customHeight="1">
      <c r="A20" s="244" t="s">
        <v>315</v>
      </c>
      <c r="B20" s="245"/>
      <c r="C20" s="286"/>
    </row>
    <row r="21" spans="1:3" ht="17.100000000000001" customHeight="1">
      <c r="A21" s="244" t="s">
        <v>206</v>
      </c>
      <c r="B21" s="245"/>
      <c r="C21" s="286"/>
    </row>
    <row r="22" spans="1:3" ht="17.100000000000001" customHeight="1">
      <c r="A22" s="244"/>
      <c r="B22" s="245"/>
      <c r="C22" s="286"/>
    </row>
    <row r="23" spans="1:3" ht="17.100000000000001" customHeight="1">
      <c r="A23" s="244" t="s">
        <v>23</v>
      </c>
      <c r="B23" s="245"/>
      <c r="C23" s="245"/>
    </row>
    <row r="24" spans="1:3" ht="17.100000000000001" customHeight="1">
      <c r="A24" s="250" t="s">
        <v>22</v>
      </c>
      <c r="B24" s="287" t="s">
        <v>21</v>
      </c>
      <c r="C24" s="213" t="s">
        <v>150</v>
      </c>
    </row>
    <row r="25" spans="1:3" ht="17.100000000000001" customHeight="1">
      <c r="A25" s="250"/>
      <c r="B25" s="251" t="s">
        <v>7</v>
      </c>
      <c r="C25" s="288"/>
    </row>
    <row r="26" spans="1:3" ht="17.100000000000001" customHeight="1">
      <c r="A26" s="289" t="s">
        <v>45</v>
      </c>
      <c r="B26" s="239"/>
      <c r="C26" s="239"/>
    </row>
    <row r="27" spans="1:3" ht="17.100000000000001" customHeight="1">
      <c r="A27" s="258" t="s">
        <v>19</v>
      </c>
      <c r="B27" s="242">
        <f>SUM(B26)</f>
        <v>0</v>
      </c>
      <c r="C27" s="233"/>
    </row>
  </sheetData>
  <phoneticPr fontId="3"/>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D14"/>
  <sheetViews>
    <sheetView view="pageBreakPreview" topLeftCell="A14" zoomScaleNormal="90" zoomScaleSheetLayoutView="100" workbookViewId="0">
      <selection activeCell="F71" sqref="F71"/>
    </sheetView>
  </sheetViews>
  <sheetFormatPr defaultColWidth="9" defaultRowHeight="13.5"/>
  <cols>
    <col min="1" max="1" width="17.75" style="195" customWidth="1"/>
    <col min="2" max="2" width="5.5" style="195" bestFit="1" customWidth="1"/>
    <col min="3" max="3" width="52.75" style="195" customWidth="1"/>
    <col min="4" max="5" width="9" style="195" customWidth="1"/>
    <col min="6" max="16384" width="9" style="195"/>
  </cols>
  <sheetData>
    <row r="1" spans="1:4" ht="14.25">
      <c r="A1" s="192"/>
      <c r="B1" s="192"/>
      <c r="C1" s="193"/>
      <c r="D1" s="194"/>
    </row>
    <row r="2" spans="1:4" ht="14.25">
      <c r="A2" s="196" t="s">
        <v>194</v>
      </c>
      <c r="B2" s="197"/>
      <c r="C2" s="198"/>
    </row>
    <row r="3" spans="1:4" ht="14.25">
      <c r="A3" s="199"/>
      <c r="B3" s="192"/>
    </row>
    <row r="4" spans="1:4" ht="14.25">
      <c r="A4" s="200"/>
      <c r="B4" s="200"/>
      <c r="C4" s="201" t="s">
        <v>385</v>
      </c>
    </row>
    <row r="6" spans="1:4">
      <c r="C6" s="202" t="s">
        <v>195</v>
      </c>
    </row>
    <row r="8" spans="1:4" s="204" customFormat="1" ht="15.75" customHeight="1">
      <c r="A8" s="937" t="s">
        <v>196</v>
      </c>
      <c r="B8" s="937"/>
      <c r="C8" s="203" t="s">
        <v>197</v>
      </c>
    </row>
    <row r="9" spans="1:4" s="204" customFormat="1" ht="15.75" customHeight="1">
      <c r="A9" s="937" t="s">
        <v>198</v>
      </c>
      <c r="B9" s="937"/>
      <c r="C9" s="203" t="s">
        <v>199</v>
      </c>
    </row>
    <row r="10" spans="1:4" s="204" customFormat="1" ht="47.25" customHeight="1">
      <c r="A10" s="938" t="s">
        <v>200</v>
      </c>
      <c r="B10" s="205" t="s">
        <v>201</v>
      </c>
      <c r="C10" s="206"/>
    </row>
    <row r="11" spans="1:4" s="204" customFormat="1" ht="47.25" customHeight="1">
      <c r="A11" s="939"/>
      <c r="B11" s="207" t="s">
        <v>202</v>
      </c>
      <c r="C11" s="208"/>
    </row>
    <row r="12" spans="1:4" s="204" customFormat="1" ht="100.5" customHeight="1">
      <c r="A12" s="937" t="s">
        <v>297</v>
      </c>
      <c r="B12" s="937"/>
      <c r="C12" s="203"/>
    </row>
    <row r="13" spans="1:4" s="204" customFormat="1" ht="249.75" customHeight="1">
      <c r="A13" s="937" t="s">
        <v>203</v>
      </c>
      <c r="B13" s="937"/>
      <c r="C13" s="203"/>
    </row>
    <row r="14" spans="1:4" s="204" customFormat="1" ht="15.75" customHeight="1"/>
  </sheetData>
  <mergeCells count="5">
    <mergeCell ref="A8:B8"/>
    <mergeCell ref="A9:B9"/>
    <mergeCell ref="A10:A11"/>
    <mergeCell ref="A12:B12"/>
    <mergeCell ref="A13:B13"/>
  </mergeCells>
  <phoneticPr fontId="3"/>
  <printOptions horizontalCentered="1"/>
  <pageMargins left="0.78740157480314965" right="0.78740157480314965" top="0.78740157480314965" bottom="0.19685039370078741" header="0.31496062992125984" footer="0.31496062992125984"/>
  <pageSetup paperSize="9" orientation="portrait" blackAndWhite="1"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2:N21"/>
  <sheetViews>
    <sheetView view="pageBreakPreview" topLeftCell="A2" zoomScaleNormal="90" zoomScaleSheetLayoutView="100" workbookViewId="0">
      <selection activeCell="F71" sqref="F71"/>
    </sheetView>
  </sheetViews>
  <sheetFormatPr defaultColWidth="9" defaultRowHeight="13.5"/>
  <cols>
    <col min="1" max="1" width="5.75" style="335" customWidth="1"/>
    <col min="2" max="2" width="14.625" style="335" customWidth="1"/>
    <col min="3" max="14" width="11.125" style="335" customWidth="1"/>
    <col min="15" max="16384" width="9" style="335"/>
  </cols>
  <sheetData>
    <row r="2" spans="1:14" ht="18.75" customHeight="1">
      <c r="A2" s="943" t="s">
        <v>406</v>
      </c>
      <c r="B2" s="943"/>
    </row>
    <row r="4" spans="1:14">
      <c r="D4" s="335" t="s">
        <v>408</v>
      </c>
    </row>
    <row r="5" spans="1:14" ht="27" customHeight="1">
      <c r="A5" s="336" t="s">
        <v>386</v>
      </c>
      <c r="B5" s="337"/>
      <c r="C5" s="337"/>
      <c r="D5" s="337"/>
      <c r="E5" s="337"/>
      <c r="F5" s="337"/>
      <c r="G5" s="337"/>
      <c r="H5" s="337"/>
      <c r="I5" s="337"/>
      <c r="J5" s="337"/>
      <c r="K5" s="337"/>
      <c r="L5" s="337"/>
      <c r="M5" s="337"/>
      <c r="N5" s="337"/>
    </row>
    <row r="8" spans="1:14" ht="18.75" customHeight="1">
      <c r="H8" s="109"/>
      <c r="I8" s="109"/>
      <c r="J8" s="110"/>
      <c r="K8" s="338" t="s">
        <v>387</v>
      </c>
      <c r="L8" s="944"/>
      <c r="M8" s="944"/>
      <c r="N8" s="944"/>
    </row>
    <row r="9" spans="1:14" ht="14.25" thickBot="1"/>
    <row r="10" spans="1:14" ht="63.75" customHeight="1">
      <c r="A10" s="945" t="s">
        <v>1</v>
      </c>
      <c r="B10" s="946"/>
      <c r="C10" s="339" t="s">
        <v>2</v>
      </c>
      <c r="D10" s="340" t="s">
        <v>388</v>
      </c>
      <c r="E10" s="340" t="s">
        <v>389</v>
      </c>
      <c r="F10" s="340" t="s">
        <v>268</v>
      </c>
      <c r="G10" s="340" t="s">
        <v>3</v>
      </c>
      <c r="H10" s="340" t="s">
        <v>4</v>
      </c>
      <c r="I10" s="340" t="s">
        <v>430</v>
      </c>
      <c r="J10" s="340" t="s">
        <v>390</v>
      </c>
      <c r="K10" s="340" t="s">
        <v>391</v>
      </c>
      <c r="L10" s="340" t="s">
        <v>9</v>
      </c>
      <c r="M10" s="340" t="s">
        <v>392</v>
      </c>
      <c r="N10" s="341" t="s">
        <v>393</v>
      </c>
    </row>
    <row r="11" spans="1:14" ht="21" customHeight="1" thickBot="1">
      <c r="A11" s="947"/>
      <c r="B11" s="948"/>
      <c r="C11" s="342" t="s">
        <v>394</v>
      </c>
      <c r="D11" s="343" t="s">
        <v>395</v>
      </c>
      <c r="E11" s="344" t="s">
        <v>396</v>
      </c>
      <c r="F11" s="343" t="s">
        <v>397</v>
      </c>
      <c r="G11" s="343" t="s">
        <v>398</v>
      </c>
      <c r="H11" s="343" t="s">
        <v>399</v>
      </c>
      <c r="I11" s="343" t="s">
        <v>400</v>
      </c>
      <c r="J11" s="343" t="s">
        <v>423</v>
      </c>
      <c r="K11" s="343" t="s">
        <v>401</v>
      </c>
      <c r="L11" s="343" t="s">
        <v>402</v>
      </c>
      <c r="M11" s="343" t="s">
        <v>424</v>
      </c>
      <c r="N11" s="345" t="s">
        <v>425</v>
      </c>
    </row>
    <row r="12" spans="1:14" ht="72" customHeight="1">
      <c r="A12" s="949" t="s">
        <v>403</v>
      </c>
      <c r="B12" s="950" t="s">
        <v>667</v>
      </c>
      <c r="C12" s="372"/>
      <c r="D12" s="373"/>
      <c r="E12" s="346" t="str">
        <f>IF(C12="","",C12-D12)</f>
        <v/>
      </c>
      <c r="F12" s="373"/>
      <c r="G12" s="346" t="str">
        <f>IF($C12="","",事業リスト!$G$15)</f>
        <v/>
      </c>
      <c r="H12" s="346" t="str">
        <f>IF(F12="","",MIN(F12,G12))</f>
        <v/>
      </c>
      <c r="I12" s="380"/>
      <c r="J12" s="346" t="str">
        <f>IF(H12="","",MIN(E12,H12))</f>
        <v/>
      </c>
      <c r="K12" s="346" t="str">
        <f>IFERROR(MIN(ROUNDDOWN(J12,-3),$L12),"")</f>
        <v/>
      </c>
      <c r="L12" s="373"/>
      <c r="M12" s="373"/>
      <c r="N12" s="347" t="str">
        <f>IF(K12="","",M12-K12)</f>
        <v/>
      </c>
    </row>
    <row r="13" spans="1:14" ht="21" customHeight="1" thickBot="1">
      <c r="A13" s="949"/>
      <c r="B13" s="951"/>
      <c r="C13" s="374" t="s">
        <v>7</v>
      </c>
      <c r="D13" s="375" t="s">
        <v>7</v>
      </c>
      <c r="E13" s="348" t="s">
        <v>7</v>
      </c>
      <c r="F13" s="375" t="s">
        <v>7</v>
      </c>
      <c r="G13" s="348" t="s">
        <v>7</v>
      </c>
      <c r="H13" s="348" t="s">
        <v>7</v>
      </c>
      <c r="I13" s="348" t="s">
        <v>7</v>
      </c>
      <c r="J13" s="348" t="s">
        <v>7</v>
      </c>
      <c r="K13" s="348" t="s">
        <v>7</v>
      </c>
      <c r="L13" s="375" t="s">
        <v>7</v>
      </c>
      <c r="M13" s="375" t="s">
        <v>7</v>
      </c>
      <c r="N13" s="349" t="s">
        <v>7</v>
      </c>
    </row>
    <row r="14" spans="1:14" ht="72" customHeight="1">
      <c r="A14" s="953" t="s">
        <v>404</v>
      </c>
      <c r="B14" s="951"/>
      <c r="C14" s="376"/>
      <c r="D14" s="377"/>
      <c r="E14" s="350" t="str">
        <f>IF(C14="","",C14-D14)</f>
        <v/>
      </c>
      <c r="F14" s="377"/>
      <c r="G14" s="346" t="str">
        <f>IF($C14="","",事業リスト!$G16)</f>
        <v/>
      </c>
      <c r="H14" s="350" t="str">
        <f>IF(F14="","",MIN(F14,G14))</f>
        <v/>
      </c>
      <c r="I14" s="377" t="str">
        <f>IF(G14="","",MIN(G14,H14))</f>
        <v/>
      </c>
      <c r="J14" s="350" t="str">
        <f>IF(C14="","",MIN(MIN(H14,E14)*1/2,I14))</f>
        <v/>
      </c>
      <c r="K14" s="350" t="str">
        <f>IFERROR(MIN(ROUNDDOWN(J14,-3),$L14),"")</f>
        <v/>
      </c>
      <c r="L14" s="377"/>
      <c r="M14" s="377"/>
      <c r="N14" s="351" t="str">
        <f>IF(K14="","",M14-K14)</f>
        <v/>
      </c>
    </row>
    <row r="15" spans="1:14" ht="21" customHeight="1">
      <c r="A15" s="954"/>
      <c r="B15" s="951"/>
      <c r="C15" s="378" t="s">
        <v>7</v>
      </c>
      <c r="D15" s="379" t="s">
        <v>7</v>
      </c>
      <c r="E15" s="352" t="s">
        <v>7</v>
      </c>
      <c r="F15" s="379" t="s">
        <v>7</v>
      </c>
      <c r="G15" s="352" t="s">
        <v>7</v>
      </c>
      <c r="H15" s="352" t="s">
        <v>7</v>
      </c>
      <c r="I15" s="379" t="s">
        <v>7</v>
      </c>
      <c r="J15" s="352" t="s">
        <v>7</v>
      </c>
      <c r="K15" s="352" t="s">
        <v>7</v>
      </c>
      <c r="L15" s="379" t="s">
        <v>7</v>
      </c>
      <c r="M15" s="379" t="s">
        <v>7</v>
      </c>
      <c r="N15" s="353" t="s">
        <v>7</v>
      </c>
    </row>
    <row r="16" spans="1:14" ht="72" customHeight="1">
      <c r="A16" s="949" t="s">
        <v>405</v>
      </c>
      <c r="B16" s="951"/>
      <c r="C16" s="381" t="str">
        <f t="shared" ref="C16:N16" si="0">IF(C12="","",C12+C14)</f>
        <v/>
      </c>
      <c r="D16" s="383" t="str">
        <f t="shared" si="0"/>
        <v/>
      </c>
      <c r="E16" s="383" t="str">
        <f t="shared" si="0"/>
        <v/>
      </c>
      <c r="F16" s="383" t="str">
        <f t="shared" si="0"/>
        <v/>
      </c>
      <c r="G16" s="383" t="str">
        <f t="shared" si="0"/>
        <v/>
      </c>
      <c r="H16" s="350" t="str">
        <f t="shared" si="0"/>
        <v/>
      </c>
      <c r="I16" s="384" t="str">
        <f t="shared" si="0"/>
        <v/>
      </c>
      <c r="J16" s="384" t="str">
        <f t="shared" si="0"/>
        <v/>
      </c>
      <c r="K16" s="384" t="str">
        <f t="shared" si="0"/>
        <v/>
      </c>
      <c r="L16" s="384" t="str">
        <f t="shared" si="0"/>
        <v/>
      </c>
      <c r="M16" s="384" t="str">
        <f t="shared" si="0"/>
        <v/>
      </c>
      <c r="N16" s="382" t="str">
        <f t="shared" si="0"/>
        <v/>
      </c>
    </row>
    <row r="17" spans="1:14" ht="21" customHeight="1" thickBot="1">
      <c r="A17" s="955"/>
      <c r="B17" s="952"/>
      <c r="C17" s="354" t="s">
        <v>7</v>
      </c>
      <c r="D17" s="355" t="s">
        <v>7</v>
      </c>
      <c r="E17" s="355" t="s">
        <v>7</v>
      </c>
      <c r="F17" s="355" t="s">
        <v>7</v>
      </c>
      <c r="G17" s="355" t="s">
        <v>7</v>
      </c>
      <c r="H17" s="355" t="s">
        <v>7</v>
      </c>
      <c r="I17" s="355" t="s">
        <v>7</v>
      </c>
      <c r="J17" s="355" t="s">
        <v>7</v>
      </c>
      <c r="K17" s="355" t="s">
        <v>7</v>
      </c>
      <c r="L17" s="355" t="s">
        <v>7</v>
      </c>
      <c r="M17" s="355" t="s">
        <v>7</v>
      </c>
      <c r="N17" s="356" t="s">
        <v>7</v>
      </c>
    </row>
    <row r="19" spans="1:14" ht="19.5" customHeight="1">
      <c r="B19" s="261"/>
    </row>
    <row r="20" spans="1:14" ht="19.5" customHeight="1">
      <c r="B20" s="261"/>
    </row>
    <row r="21" spans="1:14" ht="19.5" customHeight="1">
      <c r="B21" s="261"/>
    </row>
  </sheetData>
  <mergeCells count="7">
    <mergeCell ref="A2:B2"/>
    <mergeCell ref="L8:N8"/>
    <mergeCell ref="A10:B11"/>
    <mergeCell ref="A12:A13"/>
    <mergeCell ref="B12:B17"/>
    <mergeCell ref="A14:A15"/>
    <mergeCell ref="A16:A17"/>
  </mergeCells>
  <phoneticPr fontId="3"/>
  <printOptions horizontalCentered="1"/>
  <pageMargins left="0.31496062992125984" right="0.31496062992125984" top="0.74803149606299213" bottom="0.74803149606299213" header="0.31496062992125984" footer="0.31496062992125984"/>
  <pageSetup paperSize="9" scale="93"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53"/>
  <sheetViews>
    <sheetView view="pageBreakPreview" zoomScale="85" zoomScaleNormal="100" zoomScaleSheetLayoutView="85" workbookViewId="0">
      <selection activeCell="F71" sqref="F71"/>
    </sheetView>
  </sheetViews>
  <sheetFormatPr defaultColWidth="9" defaultRowHeight="14.25"/>
  <cols>
    <col min="1" max="1" width="87.5" style="103" customWidth="1"/>
    <col min="2" max="16384" width="9" style="103"/>
  </cols>
  <sheetData>
    <row r="1" spans="1:1">
      <c r="A1" s="103" t="s">
        <v>484</v>
      </c>
    </row>
    <row r="2" spans="1:1">
      <c r="A2" s="104" t="s">
        <v>667</v>
      </c>
    </row>
    <row r="5" spans="1:1" ht="19.5" customHeight="1">
      <c r="A5" s="105" t="s">
        <v>204</v>
      </c>
    </row>
    <row r="7" spans="1:1">
      <c r="A7" s="103" t="s">
        <v>146</v>
      </c>
    </row>
    <row r="8" spans="1:1" ht="23.25" customHeight="1">
      <c r="A8" s="106" t="s">
        <v>155</v>
      </c>
    </row>
    <row r="9" spans="1:1" ht="14.25" customHeight="1">
      <c r="A9" s="940"/>
    </row>
    <row r="10" spans="1:1" ht="13.5" customHeight="1">
      <c r="A10" s="941"/>
    </row>
    <row r="11" spans="1:1" ht="13.5" customHeight="1">
      <c r="A11" s="941"/>
    </row>
    <row r="12" spans="1:1" ht="13.5" customHeight="1">
      <c r="A12" s="941"/>
    </row>
    <row r="13" spans="1:1" ht="13.5" customHeight="1">
      <c r="A13" s="941"/>
    </row>
    <row r="14" spans="1:1">
      <c r="A14" s="941"/>
    </row>
    <row r="15" spans="1:1">
      <c r="A15" s="941"/>
    </row>
    <row r="16" spans="1:1">
      <c r="A16" s="941"/>
    </row>
    <row r="17" spans="1:1">
      <c r="A17" s="941"/>
    </row>
    <row r="18" spans="1:1">
      <c r="A18" s="941"/>
    </row>
    <row r="19" spans="1:1">
      <c r="A19" s="941"/>
    </row>
    <row r="20" spans="1:1">
      <c r="A20" s="941"/>
    </row>
    <row r="21" spans="1:1">
      <c r="A21" s="941"/>
    </row>
    <row r="22" spans="1:1">
      <c r="A22" s="941"/>
    </row>
    <row r="23" spans="1:1">
      <c r="A23" s="941"/>
    </row>
    <row r="24" spans="1:1">
      <c r="A24" s="941"/>
    </row>
    <row r="25" spans="1:1">
      <c r="A25" s="941"/>
    </row>
    <row r="26" spans="1:1">
      <c r="A26" s="941"/>
    </row>
    <row r="27" spans="1:1">
      <c r="A27" s="941"/>
    </row>
    <row r="28" spans="1:1">
      <c r="A28" s="941"/>
    </row>
    <row r="29" spans="1:1">
      <c r="A29" s="941"/>
    </row>
    <row r="30" spans="1:1">
      <c r="A30" s="941"/>
    </row>
    <row r="31" spans="1:1">
      <c r="A31" s="941"/>
    </row>
    <row r="32" spans="1:1">
      <c r="A32" s="941"/>
    </row>
    <row r="33" spans="1:1">
      <c r="A33" s="941"/>
    </row>
    <row r="34" spans="1:1">
      <c r="A34" s="941"/>
    </row>
    <row r="35" spans="1:1">
      <c r="A35" s="941"/>
    </row>
    <row r="36" spans="1:1">
      <c r="A36" s="941"/>
    </row>
    <row r="37" spans="1:1">
      <c r="A37" s="941"/>
    </row>
    <row r="38" spans="1:1">
      <c r="A38" s="941"/>
    </row>
    <row r="39" spans="1:1">
      <c r="A39" s="941"/>
    </row>
    <row r="40" spans="1:1">
      <c r="A40" s="941"/>
    </row>
    <row r="41" spans="1:1">
      <c r="A41" s="941"/>
    </row>
    <row r="42" spans="1:1">
      <c r="A42" s="941"/>
    </row>
    <row r="43" spans="1:1">
      <c r="A43" s="941"/>
    </row>
    <row r="44" spans="1:1">
      <c r="A44" s="941"/>
    </row>
    <row r="45" spans="1:1">
      <c r="A45" s="941"/>
    </row>
    <row r="46" spans="1:1">
      <c r="A46" s="941"/>
    </row>
    <row r="47" spans="1:1">
      <c r="A47" s="941"/>
    </row>
    <row r="48" spans="1:1">
      <c r="A48" s="941"/>
    </row>
    <row r="49" spans="1:1">
      <c r="A49" s="941"/>
    </row>
    <row r="50" spans="1:1">
      <c r="A50" s="941"/>
    </row>
    <row r="51" spans="1:1">
      <c r="A51" s="941"/>
    </row>
    <row r="52" spans="1:1">
      <c r="A52" s="941"/>
    </row>
    <row r="53" spans="1:1">
      <c r="A53" s="942"/>
    </row>
  </sheetData>
  <mergeCells count="1">
    <mergeCell ref="A9:A53"/>
  </mergeCells>
  <phoneticPr fontId="3"/>
  <printOptions horizontalCentered="1"/>
  <pageMargins left="0.9055118110236221" right="0.51181102362204722" top="0.74803149606299213" bottom="0.74803149606299213" header="0.31496062992125984" footer="0.31496062992125984"/>
  <pageSetup paperSize="9" orientation="portrait" blackAndWhite="1"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C40"/>
  <sheetViews>
    <sheetView view="pageBreakPreview" topLeftCell="A2" zoomScaleNormal="100" zoomScaleSheetLayoutView="100" workbookViewId="0">
      <selection activeCell="F71" sqref="F71"/>
    </sheetView>
  </sheetViews>
  <sheetFormatPr defaultColWidth="9" defaultRowHeight="13.5"/>
  <cols>
    <col min="1" max="2" width="17.625" style="175" customWidth="1"/>
    <col min="3" max="3" width="45.75" style="175" customWidth="1"/>
    <col min="4" max="16384" width="9" style="175"/>
  </cols>
  <sheetData>
    <row r="1" spans="1:3">
      <c r="A1" s="175" t="s">
        <v>426</v>
      </c>
      <c r="B1" s="191"/>
      <c r="C1" s="191"/>
    </row>
    <row r="3" spans="1:3">
      <c r="C3" s="214" t="str">
        <f>'別紙 9（1）'!A5</f>
        <v>◯◯法人◯◯</v>
      </c>
    </row>
    <row r="4" spans="1:3">
      <c r="A4" s="175" t="s">
        <v>415</v>
      </c>
    </row>
    <row r="5" spans="1:3">
      <c r="A5" s="175" t="s">
        <v>427</v>
      </c>
    </row>
    <row r="6" spans="1:3">
      <c r="A6" s="175" t="s">
        <v>428</v>
      </c>
    </row>
    <row r="7" spans="1:3" ht="13.5" customHeight="1">
      <c r="A7" s="956" t="s">
        <v>421</v>
      </c>
      <c r="B7" s="956"/>
      <c r="C7" s="956"/>
    </row>
    <row r="8" spans="1:3">
      <c r="A8" s="956"/>
      <c r="B8" s="956"/>
      <c r="C8" s="956"/>
    </row>
    <row r="9" spans="1:3">
      <c r="A9" s="957"/>
      <c r="B9" s="957"/>
      <c r="C9" s="957"/>
    </row>
    <row r="10" spans="1:3" ht="17.100000000000001" customHeight="1">
      <c r="A10" s="89" t="s">
        <v>22</v>
      </c>
      <c r="B10" s="89" t="s">
        <v>28</v>
      </c>
      <c r="C10" s="89" t="s">
        <v>31</v>
      </c>
    </row>
    <row r="11" spans="1:3">
      <c r="A11" s="224"/>
      <c r="B11" s="225" t="s">
        <v>27</v>
      </c>
      <c r="C11" s="281"/>
    </row>
    <row r="12" spans="1:3" ht="17.100000000000001" customHeight="1">
      <c r="A12" s="227" t="s">
        <v>233</v>
      </c>
      <c r="B12" s="228"/>
      <c r="C12" s="282"/>
    </row>
    <row r="13" spans="1:3" ht="17.100000000000001" customHeight="1">
      <c r="A13" s="170" t="s">
        <v>222</v>
      </c>
      <c r="B13" s="228"/>
      <c r="C13" s="282"/>
    </row>
    <row r="14" spans="1:3" ht="17.100000000000001" customHeight="1">
      <c r="A14" s="170" t="s">
        <v>223</v>
      </c>
      <c r="B14" s="228"/>
      <c r="C14" s="282"/>
    </row>
    <row r="15" spans="1:3" ht="17.100000000000001" customHeight="1">
      <c r="A15" s="170" t="s">
        <v>224</v>
      </c>
      <c r="B15" s="228"/>
      <c r="C15" s="282"/>
    </row>
    <row r="16" spans="1:3" ht="17.100000000000001" customHeight="1">
      <c r="A16" s="170" t="s">
        <v>38</v>
      </c>
      <c r="B16" s="228"/>
      <c r="C16" s="282"/>
    </row>
    <row r="17" spans="1:3" ht="17.100000000000001" customHeight="1">
      <c r="A17" s="212" t="s">
        <v>258</v>
      </c>
      <c r="B17" s="228"/>
      <c r="C17" s="282"/>
    </row>
    <row r="18" spans="1:3" ht="17.100000000000001" customHeight="1">
      <c r="A18" s="227" t="s">
        <v>225</v>
      </c>
      <c r="B18" s="228"/>
      <c r="C18" s="282"/>
    </row>
    <row r="19" spans="1:3" ht="17.100000000000001" customHeight="1">
      <c r="A19" s="227" t="s">
        <v>226</v>
      </c>
      <c r="B19" s="228"/>
      <c r="C19" s="282"/>
    </row>
    <row r="20" spans="1:3">
      <c r="A20" s="227" t="s">
        <v>30</v>
      </c>
      <c r="B20" s="228"/>
      <c r="C20" s="282"/>
    </row>
    <row r="21" spans="1:3" ht="17.100000000000001" customHeight="1">
      <c r="A21" s="230" t="s">
        <v>239</v>
      </c>
      <c r="B21" s="228"/>
      <c r="C21" s="282"/>
    </row>
    <row r="22" spans="1:3" s="221" customFormat="1" ht="17.100000000000001" customHeight="1">
      <c r="A22" s="230" t="s">
        <v>227</v>
      </c>
      <c r="B22" s="228"/>
      <c r="C22" s="282"/>
    </row>
    <row r="23" spans="1:3" s="221" customFormat="1" ht="17.100000000000001" customHeight="1">
      <c r="A23" s="230" t="s">
        <v>228</v>
      </c>
      <c r="B23" s="228"/>
      <c r="C23" s="282"/>
    </row>
    <row r="24" spans="1:3" s="221" customFormat="1" ht="17.100000000000001" customHeight="1">
      <c r="A24" s="227" t="s">
        <v>215</v>
      </c>
      <c r="B24" s="228"/>
      <c r="C24" s="282"/>
    </row>
    <row r="25" spans="1:3" s="221" customFormat="1" ht="17.100000000000001" customHeight="1">
      <c r="A25" s="170" t="s">
        <v>220</v>
      </c>
      <c r="B25" s="228"/>
      <c r="C25" s="282"/>
    </row>
    <row r="26" spans="1:3" ht="51.75" customHeight="1">
      <c r="A26" s="305" t="s">
        <v>234</v>
      </c>
      <c r="B26" s="239"/>
      <c r="C26" s="284"/>
    </row>
    <row r="27" spans="1:3" ht="17.100000000000001" customHeight="1">
      <c r="A27" s="241" t="s">
        <v>19</v>
      </c>
      <c r="B27" s="242">
        <f>SUM(B12:B26)</f>
        <v>0</v>
      </c>
      <c r="C27" s="285"/>
    </row>
    <row r="28" spans="1:3" ht="17.100000000000001" customHeight="1">
      <c r="A28" s="235" t="s">
        <v>25</v>
      </c>
      <c r="B28" s="236"/>
      <c r="C28" s="237"/>
    </row>
    <row r="29" spans="1:3" ht="17.100000000000001" customHeight="1">
      <c r="A29" s="238"/>
      <c r="B29" s="239"/>
      <c r="C29" s="240"/>
    </row>
    <row r="30" spans="1:3" ht="17.100000000000001" customHeight="1">
      <c r="A30" s="89" t="s">
        <v>19</v>
      </c>
      <c r="B30" s="233">
        <f>SUM(B28:B29)</f>
        <v>0</v>
      </c>
      <c r="C30" s="234"/>
    </row>
    <row r="31" spans="1:3" ht="17.100000000000001" customHeight="1">
      <c r="A31" s="241" t="s">
        <v>149</v>
      </c>
      <c r="B31" s="242">
        <f>SUM(B27,B30)</f>
        <v>0</v>
      </c>
      <c r="C31" s="243"/>
    </row>
    <row r="32" spans="1:3" ht="17.100000000000001" customHeight="1">
      <c r="A32" s="244" t="s">
        <v>323</v>
      </c>
      <c r="B32" s="245"/>
      <c r="C32" s="286"/>
    </row>
    <row r="33" spans="1:3" ht="17.100000000000001" customHeight="1">
      <c r="A33" s="244" t="s">
        <v>315</v>
      </c>
      <c r="B33" s="245"/>
      <c r="C33" s="286"/>
    </row>
    <row r="34" spans="1:3" ht="17.100000000000001" customHeight="1">
      <c r="A34" s="244" t="s">
        <v>252</v>
      </c>
      <c r="B34" s="245"/>
      <c r="C34" s="286"/>
    </row>
    <row r="35" spans="1:3">
      <c r="A35" s="244"/>
      <c r="B35" s="245"/>
      <c r="C35" s="286"/>
    </row>
    <row r="36" spans="1:3">
      <c r="A36" s="244" t="s">
        <v>251</v>
      </c>
      <c r="B36" s="245"/>
      <c r="C36" s="245"/>
    </row>
    <row r="37" spans="1:3">
      <c r="A37" s="250" t="s">
        <v>22</v>
      </c>
      <c r="B37" s="287" t="s">
        <v>21</v>
      </c>
      <c r="C37" s="213" t="s">
        <v>150</v>
      </c>
    </row>
    <row r="38" spans="1:3">
      <c r="A38" s="250"/>
      <c r="B38" s="251" t="s">
        <v>7</v>
      </c>
      <c r="C38" s="288"/>
    </row>
    <row r="39" spans="1:3">
      <c r="A39" s="289" t="s">
        <v>45</v>
      </c>
      <c r="B39" s="239"/>
      <c r="C39" s="239"/>
    </row>
    <row r="40" spans="1:3">
      <c r="A40" s="258" t="s">
        <v>19</v>
      </c>
      <c r="B40" s="242">
        <f>SUM(B39)</f>
        <v>0</v>
      </c>
      <c r="C40" s="233"/>
    </row>
  </sheetData>
  <mergeCells count="1">
    <mergeCell ref="A7:C9"/>
  </mergeCells>
  <phoneticPr fontId="3"/>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C29"/>
  <sheetViews>
    <sheetView view="pageBreakPreview" zoomScale="90" zoomScaleNormal="100" zoomScaleSheetLayoutView="90" workbookViewId="0">
      <selection activeCell="F71" sqref="F71"/>
    </sheetView>
  </sheetViews>
  <sheetFormatPr defaultColWidth="9" defaultRowHeight="13.5"/>
  <cols>
    <col min="1" max="2" width="17.625" style="175" customWidth="1"/>
    <col min="3" max="3" width="53.5" style="175" customWidth="1"/>
    <col min="4" max="16384" width="9" style="175"/>
  </cols>
  <sheetData>
    <row r="1" spans="1:3">
      <c r="A1" s="175" t="s">
        <v>429</v>
      </c>
      <c r="B1" s="191"/>
      <c r="C1" s="191"/>
    </row>
    <row r="3" spans="1:3">
      <c r="C3" s="214" t="str">
        <f>'別紙 9（1）'!A5</f>
        <v>◯◯法人◯◯</v>
      </c>
    </row>
    <row r="4" spans="1:3">
      <c r="C4" s="214"/>
    </row>
    <row r="5" spans="1:3">
      <c r="A5" s="175" t="s">
        <v>416</v>
      </c>
    </row>
    <row r="6" spans="1:3" ht="13.5" customHeight="1">
      <c r="A6" s="956" t="s">
        <v>417</v>
      </c>
      <c r="B6" s="956"/>
      <c r="C6" s="956"/>
    </row>
    <row r="7" spans="1:3">
      <c r="A7" s="956"/>
      <c r="B7" s="956"/>
      <c r="C7" s="956"/>
    </row>
    <row r="8" spans="1:3" ht="19.5" customHeight="1">
      <c r="A8" s="175" t="s">
        <v>418</v>
      </c>
    </row>
    <row r="9" spans="1:3">
      <c r="A9" s="958" t="s">
        <v>422</v>
      </c>
      <c r="B9" s="958"/>
      <c r="C9" s="958"/>
    </row>
    <row r="10" spans="1:3" ht="36.75" customHeight="1">
      <c r="A10" s="959"/>
      <c r="B10" s="959"/>
      <c r="C10" s="959"/>
    </row>
    <row r="11" spans="1:3" ht="17.100000000000001" customHeight="1">
      <c r="A11" s="357" t="s">
        <v>22</v>
      </c>
      <c r="B11" s="357" t="s">
        <v>28</v>
      </c>
      <c r="C11" s="357" t="s">
        <v>31</v>
      </c>
    </row>
    <row r="12" spans="1:3" ht="17.100000000000001" customHeight="1">
      <c r="A12" s="224"/>
      <c r="B12" s="225" t="s">
        <v>27</v>
      </c>
      <c r="C12" s="281"/>
    </row>
    <row r="13" spans="1:3" ht="17.100000000000001" customHeight="1">
      <c r="A13" s="227" t="s">
        <v>233</v>
      </c>
      <c r="B13" s="228"/>
      <c r="C13" s="282"/>
    </row>
    <row r="14" spans="1:3" ht="17.100000000000001" customHeight="1">
      <c r="A14" s="170" t="s">
        <v>238</v>
      </c>
      <c r="B14" s="228"/>
      <c r="C14" s="282"/>
    </row>
    <row r="15" spans="1:3" ht="17.100000000000001" customHeight="1">
      <c r="A15" s="170" t="s">
        <v>224</v>
      </c>
      <c r="B15" s="228"/>
      <c r="C15" s="282"/>
    </row>
    <row r="16" spans="1:3" ht="17.100000000000001" customHeight="1">
      <c r="A16" s="306" t="s">
        <v>215</v>
      </c>
      <c r="B16" s="239"/>
      <c r="C16" s="284"/>
    </row>
    <row r="17" spans="1:3" ht="17.100000000000001" customHeight="1">
      <c r="A17" s="241" t="s">
        <v>19</v>
      </c>
      <c r="B17" s="242">
        <f>SUM(B13:B16)</f>
        <v>0</v>
      </c>
      <c r="C17" s="285"/>
    </row>
    <row r="18" spans="1:3">
      <c r="A18" s="235" t="s">
        <v>25</v>
      </c>
      <c r="B18" s="236"/>
      <c r="C18" s="237"/>
    </row>
    <row r="19" spans="1:3">
      <c r="A19" s="238"/>
      <c r="B19" s="239"/>
      <c r="C19" s="240"/>
    </row>
    <row r="20" spans="1:3">
      <c r="A20" s="89" t="s">
        <v>19</v>
      </c>
      <c r="B20" s="233">
        <f>SUM(B18:B19)</f>
        <v>0</v>
      </c>
      <c r="C20" s="234"/>
    </row>
    <row r="21" spans="1:3">
      <c r="A21" s="241" t="s">
        <v>149</v>
      </c>
      <c r="B21" s="242">
        <f>SUM(B17,B20)</f>
        <v>0</v>
      </c>
      <c r="C21" s="243"/>
    </row>
    <row r="22" spans="1:3">
      <c r="A22" s="244" t="s">
        <v>321</v>
      </c>
      <c r="B22" s="245"/>
      <c r="C22" s="286"/>
    </row>
    <row r="23" spans="1:3">
      <c r="A23" s="244" t="s">
        <v>320</v>
      </c>
      <c r="B23" s="245"/>
      <c r="C23" s="286"/>
    </row>
    <row r="24" spans="1:3">
      <c r="A24" s="244"/>
      <c r="B24" s="245"/>
      <c r="C24" s="286"/>
    </row>
    <row r="25" spans="1:3">
      <c r="A25" s="244" t="s">
        <v>251</v>
      </c>
      <c r="B25" s="245"/>
      <c r="C25" s="245"/>
    </row>
    <row r="26" spans="1:3">
      <c r="A26" s="250" t="s">
        <v>22</v>
      </c>
      <c r="B26" s="287" t="s">
        <v>322</v>
      </c>
      <c r="C26" s="213" t="s">
        <v>150</v>
      </c>
    </row>
    <row r="27" spans="1:3">
      <c r="A27" s="250"/>
      <c r="B27" s="251" t="s">
        <v>7</v>
      </c>
      <c r="C27" s="288"/>
    </row>
    <row r="28" spans="1:3">
      <c r="A28" s="289" t="s">
        <v>45</v>
      </c>
      <c r="B28" s="239"/>
      <c r="C28" s="239"/>
    </row>
    <row r="29" spans="1:3">
      <c r="A29" s="258" t="s">
        <v>19</v>
      </c>
      <c r="B29" s="242">
        <f>SUM(B28)</f>
        <v>0</v>
      </c>
      <c r="C29" s="233"/>
    </row>
  </sheetData>
  <mergeCells count="2">
    <mergeCell ref="A6:C7"/>
    <mergeCell ref="A9:C10"/>
  </mergeCells>
  <phoneticPr fontId="3"/>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D14"/>
  <sheetViews>
    <sheetView view="pageBreakPreview" zoomScale="90" zoomScaleNormal="90" zoomScaleSheetLayoutView="90" workbookViewId="0">
      <selection activeCell="F71" sqref="F71"/>
    </sheetView>
  </sheetViews>
  <sheetFormatPr defaultColWidth="9" defaultRowHeight="13.5"/>
  <cols>
    <col min="1" max="1" width="17.75" style="195" customWidth="1"/>
    <col min="2" max="2" width="5.5" style="195" bestFit="1" customWidth="1"/>
    <col min="3" max="3" width="52.75" style="195" customWidth="1"/>
    <col min="4" max="5" width="9" style="195" customWidth="1"/>
    <col min="6" max="16384" width="9" style="195"/>
  </cols>
  <sheetData>
    <row r="1" spans="1:4" ht="14.25">
      <c r="A1" s="192"/>
      <c r="B1" s="192"/>
      <c r="C1" s="193"/>
      <c r="D1" s="194"/>
    </row>
    <row r="2" spans="1:4" ht="14.25">
      <c r="A2" s="196" t="s">
        <v>194</v>
      </c>
      <c r="B2" s="197"/>
      <c r="C2" s="198"/>
    </row>
    <row r="3" spans="1:4" ht="14.25">
      <c r="A3" s="199"/>
      <c r="B3" s="192"/>
    </row>
    <row r="4" spans="1:4" ht="14.25">
      <c r="A4" s="200"/>
      <c r="B4" s="200"/>
      <c r="C4" s="201" t="s">
        <v>407</v>
      </c>
    </row>
    <row r="6" spans="1:4">
      <c r="C6" s="202" t="s">
        <v>195</v>
      </c>
    </row>
    <row r="8" spans="1:4" s="204" customFormat="1" ht="15.75" customHeight="1">
      <c r="A8" s="937" t="s">
        <v>196</v>
      </c>
      <c r="B8" s="937"/>
      <c r="C8" s="203" t="s">
        <v>197</v>
      </c>
    </row>
    <row r="9" spans="1:4" s="204" customFormat="1" ht="15.75" customHeight="1">
      <c r="A9" s="937" t="s">
        <v>198</v>
      </c>
      <c r="B9" s="937"/>
      <c r="C9" s="203" t="s">
        <v>199</v>
      </c>
    </row>
    <row r="10" spans="1:4" s="204" customFormat="1" ht="47.25" customHeight="1">
      <c r="A10" s="938" t="s">
        <v>200</v>
      </c>
      <c r="B10" s="205" t="s">
        <v>201</v>
      </c>
      <c r="C10" s="206"/>
    </row>
    <row r="11" spans="1:4" s="204" customFormat="1" ht="47.25" customHeight="1">
      <c r="A11" s="939"/>
      <c r="B11" s="207" t="s">
        <v>202</v>
      </c>
      <c r="C11" s="208"/>
    </row>
    <row r="12" spans="1:4" s="204" customFormat="1" ht="100.5" customHeight="1">
      <c r="A12" s="937" t="s">
        <v>297</v>
      </c>
      <c r="B12" s="937"/>
      <c r="C12" s="203"/>
    </row>
    <row r="13" spans="1:4" s="204" customFormat="1" ht="249.75" customHeight="1">
      <c r="A13" s="937" t="s">
        <v>203</v>
      </c>
      <c r="B13" s="937"/>
      <c r="C13" s="203"/>
    </row>
    <row r="14" spans="1:4" s="204" customFormat="1" ht="15.75" customHeight="1"/>
  </sheetData>
  <mergeCells count="5">
    <mergeCell ref="A8:B8"/>
    <mergeCell ref="A9:B9"/>
    <mergeCell ref="A10:A11"/>
    <mergeCell ref="A12:B12"/>
    <mergeCell ref="A13:B13"/>
  </mergeCells>
  <phoneticPr fontId="3"/>
  <printOptions horizontalCentered="1"/>
  <pageMargins left="0.78740157480314965" right="0.78740157480314965" top="0.78740157480314965" bottom="0.19685039370078741"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T66"/>
  <sheetViews>
    <sheetView tabSelected="1" view="pageBreakPreview" zoomScaleNormal="100" zoomScaleSheetLayoutView="100" workbookViewId="0">
      <selection activeCell="E12" sqref="E12"/>
    </sheetView>
  </sheetViews>
  <sheetFormatPr defaultColWidth="9" defaultRowHeight="14.25"/>
  <cols>
    <col min="1" max="1" width="3.25" style="625" customWidth="1"/>
    <col min="2" max="2" width="25.5" style="625" customWidth="1"/>
    <col min="3" max="8" width="15.25" style="625" customWidth="1"/>
    <col min="9" max="9" width="3.25" style="625" customWidth="1"/>
    <col min="10" max="11" width="9" style="625"/>
    <col min="12" max="12" width="9" style="688" customWidth="1"/>
    <col min="13" max="20" width="9" style="688"/>
    <col min="21" max="16384" width="9" style="625"/>
  </cols>
  <sheetData>
    <row r="1" spans="1:20">
      <c r="A1" s="624" t="s">
        <v>704</v>
      </c>
    </row>
    <row r="3" spans="1:20">
      <c r="A3" s="689" t="s">
        <v>705</v>
      </c>
    </row>
    <row r="5" spans="1:20">
      <c r="A5" s="625" t="s">
        <v>146</v>
      </c>
    </row>
    <row r="7" spans="1:20">
      <c r="A7" s="625" t="s">
        <v>706</v>
      </c>
      <c r="L7" s="688" t="s">
        <v>707</v>
      </c>
    </row>
    <row r="8" spans="1:20" ht="28.5" customHeight="1">
      <c r="A8" s="768" t="s">
        <v>1</v>
      </c>
      <c r="B8" s="769"/>
      <c r="C8" s="690" t="s">
        <v>708</v>
      </c>
      <c r="D8" s="690" t="s">
        <v>709</v>
      </c>
      <c r="E8" s="691" t="s">
        <v>710</v>
      </c>
      <c r="F8" s="690" t="s">
        <v>711</v>
      </c>
      <c r="G8" s="691" t="s">
        <v>712</v>
      </c>
      <c r="H8" s="770" t="s">
        <v>713</v>
      </c>
      <c r="I8" s="770"/>
      <c r="L8" s="692" t="s">
        <v>714</v>
      </c>
      <c r="M8" s="693"/>
    </row>
    <row r="9" spans="1:20" ht="36.75" customHeight="1">
      <c r="A9" s="771" t="s">
        <v>715</v>
      </c>
      <c r="B9" s="772"/>
      <c r="C9" s="694">
        <v>6</v>
      </c>
      <c r="D9" s="695">
        <v>17</v>
      </c>
      <c r="E9" s="695">
        <v>4</v>
      </c>
      <c r="F9" s="695">
        <v>3</v>
      </c>
      <c r="G9" s="695">
        <v>1</v>
      </c>
      <c r="H9" s="773"/>
      <c r="I9" s="773"/>
      <c r="L9" s="696" t="s">
        <v>716</v>
      </c>
      <c r="M9" s="696" t="s">
        <v>717</v>
      </c>
      <c r="N9" s="696" t="s">
        <v>718</v>
      </c>
    </row>
    <row r="10" spans="1:20" ht="36.75" customHeight="1">
      <c r="A10" s="774" t="s">
        <v>719</v>
      </c>
      <c r="B10" s="775"/>
      <c r="C10" s="694">
        <v>15</v>
      </c>
      <c r="D10" s="695">
        <v>5</v>
      </c>
      <c r="E10" s="695">
        <v>5</v>
      </c>
      <c r="F10" s="695">
        <v>2</v>
      </c>
      <c r="G10" s="695">
        <v>2</v>
      </c>
      <c r="H10" s="773"/>
      <c r="I10" s="773"/>
      <c r="L10" s="688">
        <f ca="1">SUMIF(B$11:C$12,$L$8,C$11:C$12)</f>
        <v>0</v>
      </c>
      <c r="M10" s="688">
        <f ca="1">SUMIF(B$11:E$12,$L$8,E$11:E$12)</f>
        <v>0</v>
      </c>
      <c r="N10" s="697">
        <f>DMAX(B8:C12,2,L7:L8)</f>
        <v>0</v>
      </c>
    </row>
    <row r="11" spans="1:20" ht="36.75" customHeight="1">
      <c r="A11" s="776" t="s">
        <v>720</v>
      </c>
      <c r="B11" s="777"/>
      <c r="C11" s="698"/>
      <c r="D11" s="699"/>
      <c r="E11" s="699"/>
      <c r="F11" s="699"/>
      <c r="G11" s="699"/>
      <c r="H11" s="773"/>
      <c r="I11" s="773"/>
      <c r="L11" s="688" t="s">
        <v>707</v>
      </c>
    </row>
    <row r="12" spans="1:20" ht="36.75" customHeight="1">
      <c r="A12" s="776" t="s">
        <v>721</v>
      </c>
      <c r="B12" s="777"/>
      <c r="C12" s="698"/>
      <c r="D12" s="699"/>
      <c r="E12" s="699"/>
      <c r="F12" s="699"/>
      <c r="G12" s="699"/>
      <c r="H12" s="773"/>
      <c r="I12" s="773"/>
      <c r="L12" s="688" t="s">
        <v>721</v>
      </c>
    </row>
    <row r="13" spans="1:20" s="701" customFormat="1">
      <c r="A13" s="778" t="s">
        <v>722</v>
      </c>
      <c r="B13" s="778"/>
      <c r="C13" s="778"/>
      <c r="D13" s="778"/>
      <c r="E13" s="778"/>
      <c r="F13" s="778"/>
      <c r="G13" s="778"/>
      <c r="H13" s="778"/>
      <c r="I13" s="700"/>
      <c r="L13" s="702"/>
      <c r="M13" s="702"/>
      <c r="N13" s="702"/>
      <c r="O13" s="702"/>
      <c r="P13" s="702"/>
      <c r="Q13" s="702"/>
      <c r="R13" s="702"/>
      <c r="S13" s="702"/>
      <c r="T13" s="702"/>
    </row>
    <row r="14" spans="1:20">
      <c r="L14" s="688" t="s">
        <v>707</v>
      </c>
    </row>
    <row r="15" spans="1:20">
      <c r="A15" s="625" t="s">
        <v>723</v>
      </c>
      <c r="L15" s="688" t="s">
        <v>707</v>
      </c>
    </row>
    <row r="16" spans="1:20" ht="28.5" customHeight="1">
      <c r="A16" s="763"/>
      <c r="B16" s="764"/>
      <c r="C16" s="690" t="s">
        <v>724</v>
      </c>
      <c r="D16" s="690" t="s">
        <v>725</v>
      </c>
      <c r="E16" s="690" t="s">
        <v>726</v>
      </c>
      <c r="F16" s="690" t="s">
        <v>727</v>
      </c>
      <c r="G16" s="765" t="s">
        <v>713</v>
      </c>
      <c r="H16" s="766"/>
      <c r="I16" s="767"/>
      <c r="K16" s="692" t="s">
        <v>714</v>
      </c>
      <c r="L16" s="693"/>
      <c r="T16" s="625"/>
    </row>
    <row r="17" spans="1:20" ht="36.75" customHeight="1">
      <c r="A17" s="774" t="str">
        <f>CONCATENATE("新たに雇用した支援員等の数　",SUM(G11:G12),"人")</f>
        <v>新たに雇用した支援員等の数　0人</v>
      </c>
      <c r="B17" s="775"/>
      <c r="C17" s="699"/>
      <c r="D17" s="699"/>
      <c r="E17" s="699"/>
      <c r="F17" s="699"/>
      <c r="G17" s="784"/>
      <c r="H17" s="785"/>
      <c r="I17" s="786"/>
      <c r="K17" s="688" t="s">
        <v>707</v>
      </c>
      <c r="T17" s="625"/>
    </row>
    <row r="18" spans="1:20" s="701" customFormat="1">
      <c r="A18" s="778" t="s">
        <v>728</v>
      </c>
      <c r="B18" s="778"/>
      <c r="C18" s="778"/>
      <c r="D18" s="778"/>
      <c r="E18" s="778"/>
      <c r="F18" s="778"/>
      <c r="G18" s="778"/>
      <c r="H18" s="778"/>
      <c r="I18" s="700"/>
      <c r="L18" s="702"/>
      <c r="M18" s="702"/>
      <c r="N18" s="702"/>
      <c r="O18" s="702"/>
      <c r="P18" s="702"/>
      <c r="Q18" s="702"/>
      <c r="R18" s="702"/>
      <c r="S18" s="702"/>
      <c r="T18" s="702"/>
    </row>
    <row r="19" spans="1:20" s="701" customFormat="1">
      <c r="A19" s="703" t="s">
        <v>729</v>
      </c>
      <c r="B19" s="704"/>
      <c r="C19" s="704"/>
      <c r="D19" s="704"/>
      <c r="E19" s="704"/>
      <c r="F19" s="704"/>
      <c r="G19" s="704"/>
      <c r="H19" s="704"/>
      <c r="I19" s="705"/>
      <c r="L19" s="702"/>
      <c r="M19" s="702"/>
      <c r="N19" s="702"/>
      <c r="O19" s="702"/>
      <c r="P19" s="702"/>
      <c r="Q19" s="702"/>
      <c r="R19" s="702"/>
      <c r="S19" s="702"/>
      <c r="T19" s="702"/>
    </row>
    <row r="20" spans="1:20">
      <c r="L20" s="688" t="s">
        <v>707</v>
      </c>
    </row>
    <row r="21" spans="1:20">
      <c r="A21" s="625" t="s">
        <v>730</v>
      </c>
      <c r="L21" s="688" t="s">
        <v>707</v>
      </c>
    </row>
    <row r="22" spans="1:20" ht="28.5" customHeight="1">
      <c r="A22" s="111"/>
      <c r="B22" s="706" t="s">
        <v>731</v>
      </c>
      <c r="C22" s="707"/>
      <c r="D22" s="707"/>
      <c r="E22" s="708"/>
      <c r="F22" s="707"/>
      <c r="G22" s="708"/>
      <c r="H22" s="787"/>
      <c r="I22" s="788"/>
      <c r="L22" s="692" t="s">
        <v>720</v>
      </c>
      <c r="M22" s="693"/>
    </row>
    <row r="23" spans="1:20" ht="36.75" customHeight="1">
      <c r="A23" s="709"/>
      <c r="B23" s="710"/>
      <c r="C23" s="711" t="s">
        <v>732</v>
      </c>
      <c r="D23" s="789" t="str">
        <f>CONCATENATE("受入児童全体の数　",SUM(D11:D12),"人")</f>
        <v>受入児童全体の数　0人</v>
      </c>
      <c r="E23" s="790"/>
      <c r="F23" s="712" t="s">
        <v>733</v>
      </c>
      <c r="G23" s="713" t="str">
        <f>IFERROR(B23/SUM(D11:D12),"左、区画面積を入力ください")</f>
        <v>左、区画面積を入力ください</v>
      </c>
      <c r="H23" s="791"/>
      <c r="I23" s="792"/>
      <c r="L23" s="688" t="s">
        <v>707</v>
      </c>
    </row>
    <row r="24" spans="1:20" s="701" customFormat="1">
      <c r="A24" s="779" t="s">
        <v>734</v>
      </c>
      <c r="B24" s="779"/>
      <c r="C24" s="779"/>
      <c r="D24" s="779"/>
      <c r="E24" s="779"/>
      <c r="F24" s="779"/>
      <c r="G24" s="779"/>
      <c r="H24" s="779"/>
      <c r="I24" s="705"/>
      <c r="L24" s="702"/>
      <c r="M24" s="702"/>
      <c r="N24" s="702"/>
      <c r="O24" s="702"/>
      <c r="P24" s="702"/>
      <c r="Q24" s="702"/>
      <c r="R24" s="702"/>
      <c r="S24" s="702"/>
      <c r="T24" s="702"/>
    </row>
    <row r="25" spans="1:20" s="705" customFormat="1">
      <c r="A25" s="714"/>
      <c r="B25" s="715"/>
      <c r="C25" s="715"/>
      <c r="D25" s="715"/>
      <c r="E25" s="715"/>
      <c r="F25" s="715"/>
      <c r="G25" s="715"/>
      <c r="H25" s="715"/>
      <c r="I25" s="716"/>
      <c r="L25" s="717"/>
      <c r="M25" s="717"/>
      <c r="N25" s="717"/>
      <c r="O25" s="717"/>
      <c r="P25" s="717"/>
      <c r="Q25" s="717"/>
      <c r="R25" s="717"/>
      <c r="S25" s="717"/>
      <c r="T25" s="717"/>
    </row>
    <row r="26" spans="1:20" ht="23.25" customHeight="1">
      <c r="A26" s="780" t="s">
        <v>155</v>
      </c>
      <c r="B26" s="781"/>
      <c r="C26" s="781"/>
      <c r="D26" s="781"/>
      <c r="E26" s="781"/>
      <c r="F26" s="781"/>
      <c r="G26" s="781"/>
      <c r="H26" s="781"/>
      <c r="I26" s="782"/>
    </row>
    <row r="27" spans="1:20" ht="14.25" customHeight="1">
      <c r="A27" s="718"/>
      <c r="B27" s="719"/>
      <c r="C27" s="719"/>
      <c r="D27" s="719"/>
      <c r="E27" s="719"/>
      <c r="F27" s="719"/>
      <c r="G27" s="719"/>
      <c r="H27" s="719"/>
      <c r="I27" s="720"/>
    </row>
    <row r="28" spans="1:20" ht="13.5" customHeight="1">
      <c r="A28" s="721"/>
      <c r="B28" s="722"/>
      <c r="C28" s="722"/>
      <c r="D28" s="722"/>
      <c r="E28" s="722"/>
      <c r="F28" s="722"/>
      <c r="G28" s="722"/>
      <c r="H28" s="722"/>
      <c r="I28" s="723"/>
    </row>
    <row r="29" spans="1:20" ht="13.5" customHeight="1">
      <c r="A29" s="721"/>
      <c r="B29" s="722"/>
      <c r="C29" s="722"/>
      <c r="D29" s="722"/>
      <c r="E29" s="722"/>
      <c r="F29" s="722"/>
      <c r="G29" s="722"/>
      <c r="H29" s="722"/>
      <c r="I29" s="723"/>
    </row>
    <row r="30" spans="1:20" ht="13.5" customHeight="1">
      <c r="A30" s="721"/>
      <c r="B30" s="722"/>
      <c r="C30" s="722"/>
      <c r="D30" s="722"/>
      <c r="E30" s="722"/>
      <c r="F30" s="722"/>
      <c r="G30" s="722"/>
      <c r="H30" s="722"/>
      <c r="I30" s="723"/>
    </row>
    <row r="31" spans="1:20" ht="13.5" customHeight="1">
      <c r="A31" s="721"/>
      <c r="B31" s="722"/>
      <c r="C31" s="722"/>
      <c r="D31" s="722"/>
      <c r="E31" s="722"/>
      <c r="F31" s="722"/>
      <c r="G31" s="722"/>
      <c r="H31" s="722"/>
      <c r="I31" s="723"/>
    </row>
    <row r="32" spans="1:20">
      <c r="A32" s="721"/>
      <c r="B32" s="722"/>
      <c r="C32" s="722"/>
      <c r="D32" s="722"/>
      <c r="E32" s="722"/>
      <c r="F32" s="722"/>
      <c r="G32" s="722"/>
      <c r="H32" s="722"/>
      <c r="I32" s="723"/>
    </row>
    <row r="33" spans="1:9">
      <c r="A33" s="721"/>
      <c r="B33" s="722"/>
      <c r="C33" s="722"/>
      <c r="D33" s="722"/>
      <c r="E33" s="722"/>
      <c r="F33" s="722"/>
      <c r="G33" s="722"/>
      <c r="H33" s="722"/>
      <c r="I33" s="723"/>
    </row>
    <row r="34" spans="1:9">
      <c r="A34" s="721"/>
      <c r="B34" s="722"/>
      <c r="C34" s="722"/>
      <c r="D34" s="722"/>
      <c r="E34" s="722"/>
      <c r="F34" s="722"/>
      <c r="G34" s="722"/>
      <c r="H34" s="722"/>
      <c r="I34" s="723"/>
    </row>
    <row r="35" spans="1:9">
      <c r="A35" s="721"/>
      <c r="B35" s="722"/>
      <c r="C35" s="722"/>
      <c r="D35" s="722"/>
      <c r="E35" s="722"/>
      <c r="F35" s="722"/>
      <c r="G35" s="722"/>
      <c r="H35" s="722"/>
      <c r="I35" s="723"/>
    </row>
    <row r="36" spans="1:9">
      <c r="A36" s="721"/>
      <c r="B36" s="722"/>
      <c r="C36" s="722"/>
      <c r="D36" s="722"/>
      <c r="E36" s="722"/>
      <c r="F36" s="722"/>
      <c r="G36" s="722"/>
      <c r="H36" s="722"/>
      <c r="I36" s="723"/>
    </row>
    <row r="37" spans="1:9">
      <c r="A37" s="721"/>
      <c r="B37" s="722"/>
      <c r="C37" s="722"/>
      <c r="D37" s="722"/>
      <c r="E37" s="722"/>
      <c r="F37" s="722"/>
      <c r="G37" s="722"/>
      <c r="H37" s="722"/>
      <c r="I37" s="723"/>
    </row>
    <row r="38" spans="1:9">
      <c r="A38" s="721"/>
      <c r="B38" s="722"/>
      <c r="C38" s="722"/>
      <c r="D38" s="722"/>
      <c r="E38" s="722"/>
      <c r="F38" s="722"/>
      <c r="G38" s="722"/>
      <c r="H38" s="722"/>
      <c r="I38" s="723"/>
    </row>
    <row r="39" spans="1:9">
      <c r="A39" s="721"/>
      <c r="B39" s="722"/>
      <c r="C39" s="722"/>
      <c r="D39" s="722"/>
      <c r="E39" s="722"/>
      <c r="F39" s="722"/>
      <c r="G39" s="722"/>
      <c r="H39" s="722"/>
      <c r="I39" s="723"/>
    </row>
    <row r="40" spans="1:9">
      <c r="A40" s="721"/>
      <c r="B40" s="722"/>
      <c r="C40" s="722"/>
      <c r="D40" s="722"/>
      <c r="E40" s="722"/>
      <c r="F40" s="722"/>
      <c r="G40" s="722"/>
      <c r="H40" s="722"/>
      <c r="I40" s="723"/>
    </row>
    <row r="41" spans="1:9">
      <c r="A41" s="721"/>
      <c r="B41" s="722"/>
      <c r="C41" s="722"/>
      <c r="D41" s="722"/>
      <c r="E41" s="722"/>
      <c r="F41" s="722"/>
      <c r="G41" s="722"/>
      <c r="H41" s="722"/>
      <c r="I41" s="723"/>
    </row>
    <row r="42" spans="1:9">
      <c r="A42" s="721"/>
      <c r="B42" s="722"/>
      <c r="C42" s="722"/>
      <c r="D42" s="722"/>
      <c r="E42" s="722"/>
      <c r="F42" s="722"/>
      <c r="G42" s="722"/>
      <c r="H42" s="722"/>
      <c r="I42" s="723"/>
    </row>
    <row r="43" spans="1:9">
      <c r="A43" s="721"/>
      <c r="B43" s="722"/>
      <c r="C43" s="722"/>
      <c r="D43" s="722"/>
      <c r="E43" s="722"/>
      <c r="F43" s="722"/>
      <c r="G43" s="722"/>
      <c r="H43" s="722"/>
      <c r="I43" s="723"/>
    </row>
    <row r="44" spans="1:9">
      <c r="A44" s="721"/>
      <c r="B44" s="722"/>
      <c r="C44" s="722"/>
      <c r="D44" s="722"/>
      <c r="E44" s="722"/>
      <c r="F44" s="722"/>
      <c r="G44" s="722"/>
      <c r="H44" s="722"/>
      <c r="I44" s="723"/>
    </row>
    <row r="45" spans="1:9">
      <c r="A45" s="721"/>
      <c r="B45" s="722"/>
      <c r="C45" s="722"/>
      <c r="D45" s="722"/>
      <c r="E45" s="722"/>
      <c r="F45" s="722"/>
      <c r="G45" s="722"/>
      <c r="H45" s="722"/>
      <c r="I45" s="723"/>
    </row>
    <row r="46" spans="1:9">
      <c r="A46" s="721"/>
      <c r="B46" s="722"/>
      <c r="C46" s="722"/>
      <c r="D46" s="722"/>
      <c r="E46" s="722"/>
      <c r="F46" s="722"/>
      <c r="G46" s="722"/>
      <c r="H46" s="722"/>
      <c r="I46" s="723"/>
    </row>
    <row r="47" spans="1:9">
      <c r="A47" s="721"/>
      <c r="B47" s="722"/>
      <c r="C47" s="722"/>
      <c r="D47" s="722"/>
      <c r="E47" s="722"/>
      <c r="F47" s="722"/>
      <c r="G47" s="722"/>
      <c r="H47" s="722"/>
      <c r="I47" s="723"/>
    </row>
    <row r="48" spans="1:9">
      <c r="A48" s="721"/>
      <c r="B48" s="722"/>
      <c r="C48" s="722"/>
      <c r="D48" s="722"/>
      <c r="E48" s="722"/>
      <c r="F48" s="722"/>
      <c r="G48" s="722"/>
      <c r="H48" s="722"/>
      <c r="I48" s="723"/>
    </row>
    <row r="49" spans="1:12">
      <c r="A49" s="721"/>
      <c r="B49" s="722"/>
      <c r="C49" s="722"/>
      <c r="D49" s="722"/>
      <c r="E49" s="722"/>
      <c r="F49" s="722"/>
      <c r="G49" s="722"/>
      <c r="H49" s="722"/>
      <c r="I49" s="723"/>
    </row>
    <row r="50" spans="1:12">
      <c r="A50" s="721"/>
      <c r="B50" s="722"/>
      <c r="C50" s="722"/>
      <c r="D50" s="722"/>
      <c r="E50" s="722"/>
      <c r="F50" s="722"/>
      <c r="G50" s="722"/>
      <c r="H50" s="722"/>
      <c r="I50" s="723"/>
    </row>
    <row r="51" spans="1:12">
      <c r="A51" s="721"/>
      <c r="B51" s="722"/>
      <c r="C51" s="722"/>
      <c r="D51" s="722"/>
      <c r="E51" s="722"/>
      <c r="F51" s="722"/>
      <c r="G51" s="722"/>
      <c r="H51" s="722"/>
      <c r="I51" s="723"/>
    </row>
    <row r="52" spans="1:12">
      <c r="A52" s="721"/>
      <c r="B52" s="722"/>
      <c r="C52" s="722"/>
      <c r="D52" s="722"/>
      <c r="E52" s="722"/>
      <c r="F52" s="722"/>
      <c r="G52" s="722"/>
      <c r="H52" s="722"/>
      <c r="I52" s="723"/>
    </row>
    <row r="53" spans="1:12">
      <c r="A53" s="721"/>
      <c r="B53" s="722"/>
      <c r="C53" s="722"/>
      <c r="D53" s="722"/>
      <c r="E53" s="722"/>
      <c r="F53" s="722"/>
      <c r="G53" s="722"/>
      <c r="H53" s="722"/>
      <c r="I53" s="723"/>
    </row>
    <row r="54" spans="1:12">
      <c r="A54" s="721"/>
      <c r="B54" s="722"/>
      <c r="C54" s="722"/>
      <c r="D54" s="722"/>
      <c r="E54" s="722"/>
      <c r="F54" s="722"/>
      <c r="G54" s="722"/>
      <c r="H54" s="722"/>
      <c r="I54" s="723"/>
    </row>
    <row r="55" spans="1:12">
      <c r="A55" s="721"/>
      <c r="B55" s="722"/>
      <c r="C55" s="722"/>
      <c r="D55" s="722"/>
      <c r="E55" s="722"/>
      <c r="F55" s="722"/>
      <c r="G55" s="722"/>
      <c r="H55" s="722"/>
      <c r="I55" s="723"/>
    </row>
    <row r="56" spans="1:12">
      <c r="A56" s="721"/>
      <c r="B56" s="722"/>
      <c r="C56" s="722"/>
      <c r="D56" s="722"/>
      <c r="E56" s="722"/>
      <c r="F56" s="722"/>
      <c r="G56" s="722"/>
      <c r="H56" s="722"/>
      <c r="I56" s="723"/>
    </row>
    <row r="57" spans="1:12">
      <c r="A57" s="721"/>
      <c r="B57" s="722"/>
      <c r="C57" s="722"/>
      <c r="D57" s="722"/>
      <c r="E57" s="722"/>
      <c r="F57" s="722"/>
      <c r="G57" s="722"/>
      <c r="H57" s="722"/>
      <c r="I57" s="723"/>
    </row>
    <row r="58" spans="1:12">
      <c r="A58" s="721"/>
      <c r="B58" s="722"/>
      <c r="C58" s="722"/>
      <c r="D58" s="722"/>
      <c r="E58" s="722"/>
      <c r="F58" s="722"/>
      <c r="G58" s="722"/>
      <c r="H58" s="722"/>
      <c r="I58" s="723"/>
    </row>
    <row r="59" spans="1:12">
      <c r="A59" s="721"/>
      <c r="B59" s="722"/>
      <c r="C59" s="722"/>
      <c r="D59" s="722"/>
      <c r="E59" s="722"/>
      <c r="F59" s="722"/>
      <c r="G59" s="722"/>
      <c r="H59" s="722"/>
      <c r="I59" s="723"/>
    </row>
    <row r="60" spans="1:12">
      <c r="A60" s="721"/>
      <c r="B60" s="722"/>
      <c r="C60" s="722"/>
      <c r="D60" s="722"/>
      <c r="E60" s="722"/>
      <c r="F60" s="722"/>
      <c r="G60" s="722"/>
      <c r="H60" s="722"/>
      <c r="I60" s="723"/>
    </row>
    <row r="61" spans="1:12">
      <c r="A61" s="721"/>
      <c r="B61" s="722"/>
      <c r="C61" s="722"/>
      <c r="D61" s="722"/>
      <c r="E61" s="722"/>
      <c r="F61" s="722"/>
      <c r="G61" s="722"/>
      <c r="H61" s="722"/>
      <c r="I61" s="723"/>
    </row>
    <row r="62" spans="1:12">
      <c r="A62" s="721"/>
      <c r="B62" s="722"/>
      <c r="C62" s="722"/>
      <c r="D62" s="722"/>
      <c r="E62" s="722"/>
      <c r="F62" s="722"/>
      <c r="G62" s="722"/>
      <c r="H62" s="722"/>
      <c r="I62" s="723"/>
      <c r="L62" s="724" t="s">
        <v>714</v>
      </c>
    </row>
    <row r="63" spans="1:12">
      <c r="A63" s="721"/>
      <c r="B63" s="722"/>
      <c r="C63" s="722"/>
      <c r="D63" s="722"/>
      <c r="E63" s="722"/>
      <c r="F63" s="722"/>
      <c r="G63" s="722"/>
      <c r="H63" s="722"/>
      <c r="I63" s="723"/>
      <c r="L63" s="724" t="s">
        <v>721</v>
      </c>
    </row>
    <row r="64" spans="1:12">
      <c r="A64" s="721"/>
      <c r="B64" s="722"/>
      <c r="C64" s="722"/>
      <c r="D64" s="722"/>
      <c r="E64" s="722"/>
      <c r="F64" s="722"/>
      <c r="G64" s="722"/>
      <c r="H64" s="722"/>
      <c r="I64" s="723"/>
    </row>
    <row r="65" spans="1:9">
      <c r="A65" s="721"/>
      <c r="B65" s="783"/>
      <c r="C65" s="783"/>
      <c r="D65" s="783"/>
      <c r="E65" s="783"/>
      <c r="F65" s="783"/>
      <c r="G65" s="783"/>
      <c r="H65" s="783"/>
      <c r="I65" s="723"/>
    </row>
    <row r="66" spans="1:9">
      <c r="A66" s="725"/>
      <c r="B66" s="726"/>
      <c r="C66" s="726"/>
      <c r="D66" s="726"/>
      <c r="E66" s="726"/>
      <c r="F66" s="726"/>
      <c r="G66" s="726"/>
      <c r="H66" s="726"/>
      <c r="I66" s="727"/>
    </row>
  </sheetData>
  <mergeCells count="22">
    <mergeCell ref="A24:H24"/>
    <mergeCell ref="A26:I26"/>
    <mergeCell ref="B65:H65"/>
    <mergeCell ref="A17:B17"/>
    <mergeCell ref="G17:I17"/>
    <mergeCell ref="A18:H18"/>
    <mergeCell ref="H22:I22"/>
    <mergeCell ref="D23:E23"/>
    <mergeCell ref="H23:I23"/>
    <mergeCell ref="A16:B16"/>
    <mergeCell ref="G16:I16"/>
    <mergeCell ref="A8:B8"/>
    <mergeCell ref="H8:I8"/>
    <mergeCell ref="A9:B9"/>
    <mergeCell ref="H9:I9"/>
    <mergeCell ref="A10:B10"/>
    <mergeCell ref="H10:I10"/>
    <mergeCell ref="A11:B11"/>
    <mergeCell ref="H11:I11"/>
    <mergeCell ref="A12:B12"/>
    <mergeCell ref="H12:I12"/>
    <mergeCell ref="A13:H13"/>
  </mergeCells>
  <phoneticPr fontId="3"/>
  <printOptions horizontalCentered="1"/>
  <pageMargins left="0.25" right="0.25" top="0.75" bottom="0.75" header="0.3" footer="0.3"/>
  <pageSetup paperSize="9" scale="70" orientation="portrait" blackAndWhite="1"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52"/>
  <sheetViews>
    <sheetView view="pageBreakPreview" zoomScale="90" zoomScaleNormal="100" zoomScaleSheetLayoutView="90" workbookViewId="0">
      <selection activeCell="F71" sqref="F71"/>
    </sheetView>
  </sheetViews>
  <sheetFormatPr defaultColWidth="9" defaultRowHeight="14.25"/>
  <cols>
    <col min="1" max="1" width="86.25" style="103" customWidth="1"/>
    <col min="2" max="16384" width="9" style="103"/>
  </cols>
  <sheetData>
    <row r="1" spans="1:1">
      <c r="A1" s="102" t="s">
        <v>485</v>
      </c>
    </row>
    <row r="3" spans="1:1">
      <c r="A3" s="104" t="s">
        <v>672</v>
      </c>
    </row>
    <row r="5" spans="1:1" ht="19.5" customHeight="1">
      <c r="A5" s="105" t="s">
        <v>204</v>
      </c>
    </row>
    <row r="6" spans="1:1">
      <c r="A6" s="103" t="s">
        <v>146</v>
      </c>
    </row>
    <row r="7" spans="1:1" ht="23.25" customHeight="1">
      <c r="A7" s="106" t="s">
        <v>155</v>
      </c>
    </row>
    <row r="8" spans="1:1" ht="14.25" customHeight="1">
      <c r="A8" s="940"/>
    </row>
    <row r="9" spans="1:1" ht="13.5" customHeight="1">
      <c r="A9" s="941"/>
    </row>
    <row r="10" spans="1:1" ht="13.5" customHeight="1">
      <c r="A10" s="941"/>
    </row>
    <row r="11" spans="1:1" ht="13.5" customHeight="1">
      <c r="A11" s="941"/>
    </row>
    <row r="12" spans="1:1" ht="13.5" customHeight="1">
      <c r="A12" s="941"/>
    </row>
    <row r="13" spans="1:1">
      <c r="A13" s="941"/>
    </row>
    <row r="14" spans="1:1">
      <c r="A14" s="941"/>
    </row>
    <row r="15" spans="1:1">
      <c r="A15" s="941"/>
    </row>
    <row r="16" spans="1:1">
      <c r="A16" s="941"/>
    </row>
    <row r="17" spans="1:1">
      <c r="A17" s="941"/>
    </row>
    <row r="18" spans="1:1">
      <c r="A18" s="941"/>
    </row>
    <row r="19" spans="1:1">
      <c r="A19" s="941"/>
    </row>
    <row r="20" spans="1:1">
      <c r="A20" s="941"/>
    </row>
    <row r="21" spans="1:1">
      <c r="A21" s="941"/>
    </row>
    <row r="22" spans="1:1">
      <c r="A22" s="941"/>
    </row>
    <row r="23" spans="1:1">
      <c r="A23" s="941"/>
    </row>
    <row r="24" spans="1:1">
      <c r="A24" s="941"/>
    </row>
    <row r="25" spans="1:1">
      <c r="A25" s="941"/>
    </row>
    <row r="26" spans="1:1">
      <c r="A26" s="941"/>
    </row>
    <row r="27" spans="1:1">
      <c r="A27" s="941"/>
    </row>
    <row r="28" spans="1:1">
      <c r="A28" s="941"/>
    </row>
    <row r="29" spans="1:1">
      <c r="A29" s="941"/>
    </row>
    <row r="30" spans="1:1">
      <c r="A30" s="941"/>
    </row>
    <row r="31" spans="1:1">
      <c r="A31" s="941"/>
    </row>
    <row r="32" spans="1:1">
      <c r="A32" s="941"/>
    </row>
    <row r="33" spans="1:1">
      <c r="A33" s="941"/>
    </row>
    <row r="34" spans="1:1">
      <c r="A34" s="941"/>
    </row>
    <row r="35" spans="1:1">
      <c r="A35" s="941"/>
    </row>
    <row r="36" spans="1:1">
      <c r="A36" s="941"/>
    </row>
    <row r="37" spans="1:1">
      <c r="A37" s="941"/>
    </row>
    <row r="38" spans="1:1">
      <c r="A38" s="941"/>
    </row>
    <row r="39" spans="1:1">
      <c r="A39" s="941"/>
    </row>
    <row r="40" spans="1:1">
      <c r="A40" s="941"/>
    </row>
    <row r="41" spans="1:1">
      <c r="A41" s="941"/>
    </row>
    <row r="42" spans="1:1">
      <c r="A42" s="941"/>
    </row>
    <row r="43" spans="1:1">
      <c r="A43" s="941"/>
    </row>
    <row r="44" spans="1:1">
      <c r="A44" s="941"/>
    </row>
    <row r="45" spans="1:1">
      <c r="A45" s="941"/>
    </row>
    <row r="46" spans="1:1">
      <c r="A46" s="941"/>
    </row>
    <row r="47" spans="1:1">
      <c r="A47" s="941"/>
    </row>
    <row r="48" spans="1:1">
      <c r="A48" s="941"/>
    </row>
    <row r="49" spans="1:1">
      <c r="A49" s="941"/>
    </row>
    <row r="50" spans="1:1">
      <c r="A50" s="941"/>
    </row>
    <row r="51" spans="1:1">
      <c r="A51" s="941"/>
    </row>
    <row r="52" spans="1:1">
      <c r="A52" s="942"/>
    </row>
  </sheetData>
  <mergeCells count="1">
    <mergeCell ref="A8:A52"/>
  </mergeCells>
  <phoneticPr fontId="3"/>
  <printOptions horizontalCentered="1"/>
  <pageMargins left="0.9055118110236221" right="0.51181102362204722" top="0.74803149606299213" bottom="0.74803149606299213" header="0.31496062992125984" footer="0.31496062992125984"/>
  <pageSetup paperSize="9" orientation="portrait" blackAndWhite="1"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C34"/>
  <sheetViews>
    <sheetView view="pageBreakPreview" zoomScale="90" zoomScaleNormal="100" zoomScaleSheetLayoutView="90" workbookViewId="0">
      <selection activeCell="F71" sqref="F71"/>
    </sheetView>
  </sheetViews>
  <sheetFormatPr defaultColWidth="9" defaultRowHeight="13.5"/>
  <cols>
    <col min="1" max="2" width="17.625" style="175" customWidth="1"/>
    <col min="3" max="3" width="45.75" style="175" customWidth="1"/>
    <col min="4" max="16384" width="9" style="175"/>
  </cols>
  <sheetData>
    <row r="1" spans="1:3">
      <c r="A1" s="175" t="s">
        <v>182</v>
      </c>
      <c r="B1" s="191"/>
      <c r="C1" s="191"/>
    </row>
    <row r="3" spans="1:3">
      <c r="C3" s="214" t="str">
        <f>'別紙 10（1）'!A5</f>
        <v>◯◯法人◯◯</v>
      </c>
    </row>
    <row r="4" spans="1:3">
      <c r="A4" s="175" t="s">
        <v>316</v>
      </c>
    </row>
    <row r="5" spans="1:3" ht="17.100000000000001" customHeight="1">
      <c r="A5" s="89" t="s">
        <v>22</v>
      </c>
      <c r="B5" s="89" t="s">
        <v>28</v>
      </c>
      <c r="C5" s="89" t="s">
        <v>31</v>
      </c>
    </row>
    <row r="6" spans="1:3" ht="17.100000000000001" customHeight="1">
      <c r="A6" s="224"/>
      <c r="B6" s="225" t="s">
        <v>27</v>
      </c>
      <c r="C6" s="281"/>
    </row>
    <row r="7" spans="1:3" ht="17.100000000000001" customHeight="1">
      <c r="A7" s="227" t="s">
        <v>233</v>
      </c>
      <c r="B7" s="228"/>
      <c r="C7" s="282"/>
    </row>
    <row r="8" spans="1:3" ht="17.100000000000001" customHeight="1">
      <c r="A8" s="227" t="s">
        <v>222</v>
      </c>
      <c r="B8" s="228"/>
      <c r="C8" s="282"/>
    </row>
    <row r="9" spans="1:3" ht="17.100000000000001" customHeight="1">
      <c r="A9" s="227" t="s">
        <v>223</v>
      </c>
      <c r="B9" s="228"/>
      <c r="C9" s="282"/>
    </row>
    <row r="10" spans="1:3" ht="17.100000000000001" customHeight="1">
      <c r="A10" s="170" t="s">
        <v>224</v>
      </c>
      <c r="B10" s="228"/>
      <c r="C10" s="282"/>
    </row>
    <row r="11" spans="1:3" ht="17.100000000000001" customHeight="1">
      <c r="A11" s="170" t="s">
        <v>38</v>
      </c>
      <c r="B11" s="228"/>
      <c r="C11" s="282"/>
    </row>
    <row r="12" spans="1:3" ht="17.100000000000001" customHeight="1">
      <c r="A12" s="170" t="s">
        <v>258</v>
      </c>
      <c r="B12" s="228"/>
      <c r="C12" s="282"/>
    </row>
    <row r="13" spans="1:3" ht="17.100000000000001" customHeight="1">
      <c r="A13" s="170" t="s">
        <v>225</v>
      </c>
      <c r="B13" s="228"/>
      <c r="C13" s="282"/>
    </row>
    <row r="14" spans="1:3" ht="15.75" customHeight="1">
      <c r="A14" s="212" t="s">
        <v>226</v>
      </c>
      <c r="B14" s="228"/>
      <c r="C14" s="282"/>
    </row>
    <row r="15" spans="1:3" ht="17.100000000000001" customHeight="1">
      <c r="A15" s="227" t="s">
        <v>30</v>
      </c>
      <c r="B15" s="228"/>
      <c r="C15" s="282"/>
    </row>
    <row r="16" spans="1:3" ht="17.100000000000001" customHeight="1">
      <c r="A16" s="230" t="s">
        <v>227</v>
      </c>
      <c r="B16" s="228"/>
      <c r="C16" s="282"/>
    </row>
    <row r="17" spans="1:3" ht="17.100000000000001" customHeight="1">
      <c r="A17" s="227" t="s">
        <v>228</v>
      </c>
      <c r="B17" s="228"/>
      <c r="C17" s="282"/>
    </row>
    <row r="18" spans="1:3" ht="17.100000000000001" customHeight="1">
      <c r="A18" s="230" t="s">
        <v>215</v>
      </c>
      <c r="B18" s="228"/>
      <c r="C18" s="282"/>
    </row>
    <row r="19" spans="1:3" ht="17.100000000000001" customHeight="1">
      <c r="A19" s="230" t="s">
        <v>291</v>
      </c>
      <c r="B19" s="228"/>
      <c r="C19" s="282"/>
    </row>
    <row r="20" spans="1:3" ht="40.5">
      <c r="A20" s="307" t="s">
        <v>234</v>
      </c>
      <c r="B20" s="239"/>
      <c r="C20" s="284"/>
    </row>
    <row r="21" spans="1:3" ht="17.100000000000001" customHeight="1">
      <c r="A21" s="241" t="s">
        <v>19</v>
      </c>
      <c r="B21" s="242">
        <f>SUM(B7:B20)</f>
        <v>0</v>
      </c>
      <c r="C21" s="285"/>
    </row>
    <row r="22" spans="1:3" s="221" customFormat="1" ht="17.100000000000001" customHeight="1">
      <c r="A22" s="235" t="s">
        <v>25</v>
      </c>
      <c r="B22" s="236"/>
      <c r="C22" s="237"/>
    </row>
    <row r="23" spans="1:3" s="221" customFormat="1" ht="17.100000000000001" customHeight="1">
      <c r="A23" s="238"/>
      <c r="B23" s="239"/>
      <c r="C23" s="240"/>
    </row>
    <row r="24" spans="1:3" s="221" customFormat="1" ht="17.100000000000001" customHeight="1">
      <c r="A24" s="89" t="s">
        <v>19</v>
      </c>
      <c r="B24" s="233">
        <f>SUM(B22:B23)</f>
        <v>0</v>
      </c>
      <c r="C24" s="234"/>
    </row>
    <row r="25" spans="1:3" s="221" customFormat="1" ht="17.100000000000001" customHeight="1">
      <c r="A25" s="241" t="s">
        <v>149</v>
      </c>
      <c r="B25" s="242">
        <f>SUM(B21,B24)</f>
        <v>0</v>
      </c>
      <c r="C25" s="243"/>
    </row>
    <row r="26" spans="1:3" ht="17.100000000000001" customHeight="1">
      <c r="A26" s="244" t="s">
        <v>314</v>
      </c>
      <c r="B26" s="245"/>
      <c r="C26" s="286"/>
    </row>
    <row r="27" spans="1:3" ht="17.100000000000001" customHeight="1">
      <c r="A27" s="244" t="s">
        <v>315</v>
      </c>
      <c r="B27" s="245"/>
      <c r="C27" s="286"/>
    </row>
    <row r="28" spans="1:3" ht="17.100000000000001" customHeight="1">
      <c r="A28" s="244" t="s">
        <v>252</v>
      </c>
      <c r="B28" s="245"/>
      <c r="C28" s="286"/>
    </row>
    <row r="29" spans="1:3" ht="17.100000000000001" customHeight="1">
      <c r="A29" s="244"/>
      <c r="B29" s="245"/>
      <c r="C29" s="286"/>
    </row>
    <row r="30" spans="1:3" ht="17.100000000000001" customHeight="1">
      <c r="A30" s="244" t="s">
        <v>23</v>
      </c>
      <c r="B30" s="245"/>
      <c r="C30" s="245"/>
    </row>
    <row r="31" spans="1:3" ht="17.100000000000001" customHeight="1">
      <c r="A31" s="250" t="s">
        <v>22</v>
      </c>
      <c r="B31" s="287" t="s">
        <v>21</v>
      </c>
      <c r="C31" s="213" t="s">
        <v>150</v>
      </c>
    </row>
    <row r="32" spans="1:3" ht="17.100000000000001" customHeight="1">
      <c r="A32" s="250"/>
      <c r="B32" s="251" t="s">
        <v>7</v>
      </c>
      <c r="C32" s="288"/>
    </row>
    <row r="33" spans="1:3" ht="17.100000000000001" customHeight="1">
      <c r="A33" s="289" t="s">
        <v>45</v>
      </c>
      <c r="B33" s="239"/>
      <c r="C33" s="239"/>
    </row>
    <row r="34" spans="1:3" ht="17.100000000000001" customHeight="1">
      <c r="A34" s="258" t="s">
        <v>19</v>
      </c>
      <c r="B34" s="242">
        <f>SUM(B33)</f>
        <v>0</v>
      </c>
      <c r="C34" s="233"/>
    </row>
  </sheetData>
  <phoneticPr fontId="3"/>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D14"/>
  <sheetViews>
    <sheetView view="pageBreakPreview" zoomScale="90" zoomScaleNormal="90" zoomScaleSheetLayoutView="90" workbookViewId="0">
      <selection activeCell="F71" sqref="F71"/>
    </sheetView>
  </sheetViews>
  <sheetFormatPr defaultColWidth="9" defaultRowHeight="13.5"/>
  <cols>
    <col min="1" max="1" width="17.75" style="195" customWidth="1"/>
    <col min="2" max="2" width="5.5" style="195" bestFit="1" customWidth="1"/>
    <col min="3" max="3" width="52.75" style="195" customWidth="1"/>
    <col min="4" max="5" width="9" style="195" customWidth="1"/>
    <col min="6" max="16384" width="9" style="195"/>
  </cols>
  <sheetData>
    <row r="1" spans="1:4" ht="14.25">
      <c r="A1" s="192"/>
      <c r="B1" s="192"/>
      <c r="C1" s="193"/>
      <c r="D1" s="194"/>
    </row>
    <row r="2" spans="1:4" ht="14.25">
      <c r="A2" s="196" t="s">
        <v>194</v>
      </c>
      <c r="B2" s="197"/>
      <c r="C2" s="198"/>
    </row>
    <row r="3" spans="1:4" ht="14.25">
      <c r="A3" s="199"/>
      <c r="B3" s="192"/>
    </row>
    <row r="4" spans="1:4" ht="14.25">
      <c r="A4" s="200"/>
      <c r="B4" s="200"/>
      <c r="C4" s="201" t="s">
        <v>407</v>
      </c>
    </row>
    <row r="6" spans="1:4">
      <c r="C6" s="202" t="s">
        <v>195</v>
      </c>
    </row>
    <row r="8" spans="1:4" s="204" customFormat="1" ht="15.75" customHeight="1">
      <c r="A8" s="937" t="s">
        <v>196</v>
      </c>
      <c r="B8" s="937"/>
      <c r="C8" s="203" t="s">
        <v>197</v>
      </c>
    </row>
    <row r="9" spans="1:4" s="204" customFormat="1" ht="15.75" customHeight="1">
      <c r="A9" s="937" t="s">
        <v>198</v>
      </c>
      <c r="B9" s="937"/>
      <c r="C9" s="203" t="s">
        <v>199</v>
      </c>
    </row>
    <row r="10" spans="1:4" s="204" customFormat="1" ht="47.25" customHeight="1">
      <c r="A10" s="938" t="s">
        <v>200</v>
      </c>
      <c r="B10" s="205" t="s">
        <v>201</v>
      </c>
      <c r="C10" s="206"/>
    </row>
    <row r="11" spans="1:4" s="204" customFormat="1" ht="47.25" customHeight="1">
      <c r="A11" s="939"/>
      <c r="B11" s="207" t="s">
        <v>202</v>
      </c>
      <c r="C11" s="208"/>
    </row>
    <row r="12" spans="1:4" s="204" customFormat="1" ht="100.5" customHeight="1">
      <c r="A12" s="937" t="s">
        <v>297</v>
      </c>
      <c r="B12" s="937"/>
      <c r="C12" s="203"/>
    </row>
    <row r="13" spans="1:4" s="204" customFormat="1" ht="249.75" customHeight="1">
      <c r="A13" s="937" t="s">
        <v>203</v>
      </c>
      <c r="B13" s="937"/>
      <c r="C13" s="203"/>
    </row>
    <row r="14" spans="1:4" s="204" customFormat="1" ht="15.75" customHeight="1"/>
  </sheetData>
  <mergeCells count="5">
    <mergeCell ref="A8:B8"/>
    <mergeCell ref="A9:B9"/>
    <mergeCell ref="A10:A11"/>
    <mergeCell ref="A12:B12"/>
    <mergeCell ref="A13:B13"/>
  </mergeCells>
  <phoneticPr fontId="3"/>
  <printOptions horizontalCentered="1"/>
  <pageMargins left="0.78740157480314965" right="0.78740157480314965" top="0.78740157480314965" bottom="0.19685039370078741" header="0.31496062992125984" footer="0.31496062992125984"/>
  <pageSetup paperSize="9" orientation="portrait" blackAndWhite="1"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52"/>
  <sheetViews>
    <sheetView view="pageBreakPreview" zoomScaleNormal="100" zoomScaleSheetLayoutView="100" workbookViewId="0">
      <selection activeCell="F71" sqref="F71"/>
    </sheetView>
  </sheetViews>
  <sheetFormatPr defaultColWidth="9" defaultRowHeight="14.25"/>
  <cols>
    <col min="1" max="1" width="86.25" style="103" customWidth="1"/>
    <col min="2" max="16384" width="9" style="103"/>
  </cols>
  <sheetData>
    <row r="1" spans="1:1">
      <c r="A1" s="102" t="s">
        <v>486</v>
      </c>
    </row>
    <row r="3" spans="1:1">
      <c r="A3" s="104" t="s">
        <v>419</v>
      </c>
    </row>
    <row r="5" spans="1:1" ht="19.5" customHeight="1">
      <c r="A5" s="105" t="s">
        <v>204</v>
      </c>
    </row>
    <row r="6" spans="1:1">
      <c r="A6" s="103" t="s">
        <v>146</v>
      </c>
    </row>
    <row r="7" spans="1:1" ht="23.25" customHeight="1">
      <c r="A7" s="308" t="s">
        <v>155</v>
      </c>
    </row>
    <row r="8" spans="1:1" ht="14.25" customHeight="1">
      <c r="A8" s="940"/>
    </row>
    <row r="9" spans="1:1" ht="13.5" customHeight="1">
      <c r="A9" s="941"/>
    </row>
    <row r="10" spans="1:1" ht="13.5" customHeight="1">
      <c r="A10" s="941"/>
    </row>
    <row r="11" spans="1:1" ht="13.5" customHeight="1">
      <c r="A11" s="941"/>
    </row>
    <row r="12" spans="1:1" ht="13.5" customHeight="1">
      <c r="A12" s="941"/>
    </row>
    <row r="13" spans="1:1">
      <c r="A13" s="941"/>
    </row>
    <row r="14" spans="1:1">
      <c r="A14" s="941"/>
    </row>
    <row r="15" spans="1:1">
      <c r="A15" s="941"/>
    </row>
    <row r="16" spans="1:1">
      <c r="A16" s="941"/>
    </row>
    <row r="17" spans="1:1">
      <c r="A17" s="941"/>
    </row>
    <row r="18" spans="1:1">
      <c r="A18" s="941"/>
    </row>
    <row r="19" spans="1:1">
      <c r="A19" s="941"/>
    </row>
    <row r="20" spans="1:1">
      <c r="A20" s="941"/>
    </row>
    <row r="21" spans="1:1">
      <c r="A21" s="941"/>
    </row>
    <row r="22" spans="1:1">
      <c r="A22" s="941"/>
    </row>
    <row r="23" spans="1:1">
      <c r="A23" s="941"/>
    </row>
    <row r="24" spans="1:1">
      <c r="A24" s="941"/>
    </row>
    <row r="25" spans="1:1">
      <c r="A25" s="941"/>
    </row>
    <row r="26" spans="1:1">
      <c r="A26" s="941"/>
    </row>
    <row r="27" spans="1:1">
      <c r="A27" s="941"/>
    </row>
    <row r="28" spans="1:1">
      <c r="A28" s="941"/>
    </row>
    <row r="29" spans="1:1">
      <c r="A29" s="941"/>
    </row>
    <row r="30" spans="1:1">
      <c r="A30" s="941"/>
    </row>
    <row r="31" spans="1:1">
      <c r="A31" s="941"/>
    </row>
    <row r="32" spans="1:1">
      <c r="A32" s="941"/>
    </row>
    <row r="33" spans="1:1">
      <c r="A33" s="941"/>
    </row>
    <row r="34" spans="1:1">
      <c r="A34" s="941"/>
    </row>
    <row r="35" spans="1:1">
      <c r="A35" s="941"/>
    </row>
    <row r="36" spans="1:1">
      <c r="A36" s="941"/>
    </row>
    <row r="37" spans="1:1">
      <c r="A37" s="941"/>
    </row>
    <row r="38" spans="1:1">
      <c r="A38" s="941"/>
    </row>
    <row r="39" spans="1:1">
      <c r="A39" s="941"/>
    </row>
    <row r="40" spans="1:1">
      <c r="A40" s="941"/>
    </row>
    <row r="41" spans="1:1">
      <c r="A41" s="941"/>
    </row>
    <row r="42" spans="1:1">
      <c r="A42" s="941"/>
    </row>
    <row r="43" spans="1:1">
      <c r="A43" s="941"/>
    </row>
    <row r="44" spans="1:1">
      <c r="A44" s="941"/>
    </row>
    <row r="45" spans="1:1">
      <c r="A45" s="941"/>
    </row>
    <row r="46" spans="1:1">
      <c r="A46" s="941"/>
    </row>
    <row r="47" spans="1:1">
      <c r="A47" s="941"/>
    </row>
    <row r="48" spans="1:1">
      <c r="A48" s="941"/>
    </row>
    <row r="49" spans="1:1">
      <c r="A49" s="941"/>
    </row>
    <row r="50" spans="1:1">
      <c r="A50" s="941"/>
    </row>
    <row r="51" spans="1:1">
      <c r="A51" s="941"/>
    </row>
    <row r="52" spans="1:1">
      <c r="A52" s="942"/>
    </row>
  </sheetData>
  <mergeCells count="1">
    <mergeCell ref="A8:A52"/>
  </mergeCells>
  <phoneticPr fontId="3"/>
  <printOptions horizontalCentered="1"/>
  <pageMargins left="0.9055118110236221" right="0.51181102362204722" top="0.74803149606299213" bottom="0.74803149606299213" header="0.31496062992125984" footer="0.31496062992125984"/>
  <pageSetup paperSize="9" orientation="portrait" blackAndWhite="1"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C30"/>
  <sheetViews>
    <sheetView view="pageBreakPreview" zoomScale="85" zoomScaleNormal="100" zoomScaleSheetLayoutView="85" workbookViewId="0">
      <selection activeCell="F71" sqref="F71"/>
    </sheetView>
  </sheetViews>
  <sheetFormatPr defaultColWidth="9" defaultRowHeight="13.5"/>
  <cols>
    <col min="1" max="1" width="30.125" style="175" customWidth="1"/>
    <col min="2" max="2" width="17.625" style="175" customWidth="1"/>
    <col min="3" max="3" width="45.75" style="175" customWidth="1"/>
    <col min="4" max="16384" width="9" style="175"/>
  </cols>
  <sheetData>
    <row r="1" spans="1:3">
      <c r="A1" s="175" t="s">
        <v>182</v>
      </c>
      <c r="B1" s="191"/>
      <c r="C1" s="191"/>
    </row>
    <row r="3" spans="1:3">
      <c r="C3" s="214" t="str">
        <f>'別紙 9（1）'!A5</f>
        <v>◯◯法人◯◯</v>
      </c>
    </row>
    <row r="4" spans="1:3">
      <c r="A4" s="176"/>
    </row>
    <row r="5" spans="1:3">
      <c r="A5" s="175" t="s">
        <v>250</v>
      </c>
    </row>
    <row r="6" spans="1:3">
      <c r="A6" s="175" t="s">
        <v>420</v>
      </c>
    </row>
    <row r="7" spans="1:3" ht="17.100000000000001" customHeight="1">
      <c r="A7" s="89" t="s">
        <v>22</v>
      </c>
      <c r="B7" s="89" t="s">
        <v>28</v>
      </c>
      <c r="C7" s="89" t="s">
        <v>31</v>
      </c>
    </row>
    <row r="8" spans="1:3" ht="17.100000000000001" customHeight="1">
      <c r="A8" s="224"/>
      <c r="B8" s="225" t="s">
        <v>27</v>
      </c>
      <c r="C8" s="281"/>
    </row>
    <row r="9" spans="1:3" ht="17.100000000000001" customHeight="1">
      <c r="A9" s="227" t="s">
        <v>38</v>
      </c>
      <c r="B9" s="228"/>
      <c r="C9" s="282"/>
    </row>
    <row r="10" spans="1:3" ht="17.100000000000001" customHeight="1">
      <c r="A10" s="170" t="s">
        <v>225</v>
      </c>
      <c r="B10" s="228"/>
      <c r="C10" s="282"/>
    </row>
    <row r="11" spans="1:3" ht="17.100000000000001" customHeight="1">
      <c r="A11" s="170" t="s">
        <v>226</v>
      </c>
      <c r="B11" s="228"/>
      <c r="C11" s="282"/>
    </row>
    <row r="12" spans="1:3" ht="17.100000000000001" customHeight="1">
      <c r="A12" s="170" t="s">
        <v>30</v>
      </c>
      <c r="B12" s="228"/>
      <c r="C12" s="282"/>
    </row>
    <row r="13" spans="1:3">
      <c r="A13" s="212" t="s">
        <v>227</v>
      </c>
      <c r="B13" s="228"/>
      <c r="C13" s="282"/>
    </row>
    <row r="14" spans="1:3" ht="17.100000000000001" customHeight="1">
      <c r="A14" s="227" t="s">
        <v>253</v>
      </c>
      <c r="B14" s="228"/>
      <c r="C14" s="282"/>
    </row>
    <row r="15" spans="1:3" ht="27">
      <c r="A15" s="283" t="s">
        <v>234</v>
      </c>
      <c r="B15" s="239"/>
      <c r="C15" s="284"/>
    </row>
    <row r="16" spans="1:3" ht="17.100000000000001" customHeight="1">
      <c r="A16" s="241" t="s">
        <v>19</v>
      </c>
      <c r="B16" s="242">
        <f>SUM(B9:B15)</f>
        <v>0</v>
      </c>
      <c r="C16" s="285"/>
    </row>
    <row r="17" spans="1:3" s="221" customFormat="1" ht="17.100000000000001" customHeight="1">
      <c r="A17" s="235" t="s">
        <v>25</v>
      </c>
      <c r="B17" s="236"/>
      <c r="C17" s="237"/>
    </row>
    <row r="18" spans="1:3" s="221" customFormat="1" ht="17.100000000000001" customHeight="1">
      <c r="A18" s="238"/>
      <c r="B18" s="239"/>
      <c r="C18" s="240"/>
    </row>
    <row r="19" spans="1:3" s="221" customFormat="1" ht="17.100000000000001" customHeight="1">
      <c r="A19" s="89" t="s">
        <v>19</v>
      </c>
      <c r="B19" s="233">
        <f>SUM(B17:B18)</f>
        <v>0</v>
      </c>
      <c r="C19" s="234"/>
    </row>
    <row r="20" spans="1:3" s="221" customFormat="1" ht="17.100000000000001" customHeight="1">
      <c r="A20" s="241" t="s">
        <v>149</v>
      </c>
      <c r="B20" s="242">
        <f>SUM(B16,B19)</f>
        <v>0</v>
      </c>
      <c r="C20" s="243"/>
    </row>
    <row r="21" spans="1:3" ht="17.100000000000001" customHeight="1">
      <c r="A21" s="244" t="s">
        <v>321</v>
      </c>
      <c r="B21" s="245"/>
      <c r="C21" s="286"/>
    </row>
    <row r="22" spans="1:3" ht="17.100000000000001" customHeight="1">
      <c r="A22" s="244" t="s">
        <v>315</v>
      </c>
      <c r="B22" s="245"/>
      <c r="C22" s="286"/>
    </row>
    <row r="23" spans="1:3" ht="17.100000000000001" customHeight="1">
      <c r="A23" s="244" t="s">
        <v>252</v>
      </c>
      <c r="B23" s="245"/>
      <c r="C23" s="286"/>
    </row>
    <row r="24" spans="1:3" ht="17.100000000000001" customHeight="1">
      <c r="A24" s="244" t="s">
        <v>437</v>
      </c>
      <c r="B24" s="245"/>
      <c r="C24" s="286"/>
    </row>
    <row r="25" spans="1:3" ht="17.100000000000001" customHeight="1">
      <c r="A25" s="244"/>
      <c r="B25" s="245"/>
      <c r="C25" s="286"/>
    </row>
    <row r="26" spans="1:3" ht="17.100000000000001" customHeight="1">
      <c r="A26" s="244" t="s">
        <v>251</v>
      </c>
      <c r="B26" s="245"/>
      <c r="C26" s="245"/>
    </row>
    <row r="27" spans="1:3" ht="17.100000000000001" customHeight="1">
      <c r="A27" s="250" t="s">
        <v>22</v>
      </c>
      <c r="B27" s="287" t="s">
        <v>21</v>
      </c>
      <c r="C27" s="213" t="s">
        <v>150</v>
      </c>
    </row>
    <row r="28" spans="1:3" ht="17.100000000000001" customHeight="1">
      <c r="A28" s="250"/>
      <c r="B28" s="251" t="s">
        <v>7</v>
      </c>
      <c r="C28" s="288"/>
    </row>
    <row r="29" spans="1:3" ht="17.100000000000001" customHeight="1">
      <c r="A29" s="289" t="s">
        <v>45</v>
      </c>
      <c r="B29" s="239"/>
      <c r="C29" s="239"/>
    </row>
    <row r="30" spans="1:3" ht="17.100000000000001" customHeight="1">
      <c r="A30" s="258" t="s">
        <v>19</v>
      </c>
      <c r="B30" s="242">
        <f>SUM(B29)</f>
        <v>0</v>
      </c>
      <c r="C30" s="233"/>
    </row>
  </sheetData>
  <phoneticPr fontId="3"/>
  <printOptions horizontalCentered="1"/>
  <pageMargins left="0.70866141732283472" right="0.70866141732283472" top="0.74803149606299213" bottom="0.74803149606299213" header="0.31496062992125984" footer="0.31496062992125984"/>
  <pageSetup paperSize="9" scale="94" orientation="portrait" blackAndWhite="1"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D14"/>
  <sheetViews>
    <sheetView view="pageBreakPreview" zoomScaleNormal="90" zoomScaleSheetLayoutView="100" workbookViewId="0">
      <selection activeCell="F71" sqref="F71"/>
    </sheetView>
  </sheetViews>
  <sheetFormatPr defaultColWidth="9" defaultRowHeight="13.5"/>
  <cols>
    <col min="1" max="1" width="17.75" style="195" customWidth="1"/>
    <col min="2" max="2" width="5.5" style="195" bestFit="1" customWidth="1"/>
    <col min="3" max="3" width="52.75" style="195" customWidth="1"/>
    <col min="4" max="5" width="9" style="195" customWidth="1"/>
    <col min="6" max="16384" width="9" style="195"/>
  </cols>
  <sheetData>
    <row r="1" spans="1:4" ht="14.25">
      <c r="A1" s="192"/>
      <c r="B1" s="192"/>
      <c r="C1" s="193"/>
      <c r="D1" s="194"/>
    </row>
    <row r="2" spans="1:4" ht="14.25">
      <c r="A2" s="196" t="s">
        <v>194</v>
      </c>
      <c r="B2" s="197"/>
      <c r="C2" s="198"/>
    </row>
    <row r="3" spans="1:4" ht="14.25">
      <c r="A3" s="199"/>
      <c r="B3" s="192"/>
    </row>
    <row r="4" spans="1:4" ht="14.25">
      <c r="A4" s="200"/>
      <c r="B4" s="200"/>
      <c r="C4" s="201" t="s">
        <v>385</v>
      </c>
    </row>
    <row r="6" spans="1:4">
      <c r="C6" s="202" t="s">
        <v>195</v>
      </c>
    </row>
    <row r="8" spans="1:4" s="204" customFormat="1" ht="15.75" customHeight="1">
      <c r="A8" s="937" t="s">
        <v>196</v>
      </c>
      <c r="B8" s="937"/>
      <c r="C8" s="203" t="s">
        <v>197</v>
      </c>
    </row>
    <row r="9" spans="1:4" s="204" customFormat="1" ht="15.75" customHeight="1">
      <c r="A9" s="937" t="s">
        <v>198</v>
      </c>
      <c r="B9" s="937"/>
      <c r="C9" s="203" t="s">
        <v>199</v>
      </c>
    </row>
    <row r="10" spans="1:4" s="204" customFormat="1" ht="47.25" customHeight="1">
      <c r="A10" s="938" t="s">
        <v>200</v>
      </c>
      <c r="B10" s="205" t="s">
        <v>201</v>
      </c>
      <c r="C10" s="206"/>
    </row>
    <row r="11" spans="1:4" s="204" customFormat="1" ht="47.25" customHeight="1">
      <c r="A11" s="939"/>
      <c r="B11" s="207" t="s">
        <v>202</v>
      </c>
      <c r="C11" s="208"/>
    </row>
    <row r="12" spans="1:4" s="204" customFormat="1" ht="100.5" customHeight="1">
      <c r="A12" s="937" t="s">
        <v>297</v>
      </c>
      <c r="B12" s="937"/>
      <c r="C12" s="203"/>
    </row>
    <row r="13" spans="1:4" s="204" customFormat="1" ht="249.75" customHeight="1">
      <c r="A13" s="937" t="s">
        <v>203</v>
      </c>
      <c r="B13" s="937"/>
      <c r="C13" s="203"/>
    </row>
    <row r="14" spans="1:4" s="204" customFormat="1" ht="15.75" customHeight="1"/>
  </sheetData>
  <mergeCells count="5">
    <mergeCell ref="A8:B8"/>
    <mergeCell ref="A9:B9"/>
    <mergeCell ref="A10:A11"/>
    <mergeCell ref="A12:B12"/>
    <mergeCell ref="A13:B13"/>
  </mergeCells>
  <phoneticPr fontId="3"/>
  <printOptions horizontalCentered="1"/>
  <pageMargins left="0.78740157480314965" right="0.78740157480314965" top="0.78740157480314965" bottom="0.19685039370078741" header="0.31496062992125984" footer="0.31496062992125984"/>
  <pageSetup paperSize="9" orientation="portrait" blackAndWhite="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52"/>
  <sheetViews>
    <sheetView view="pageBreakPreview" zoomScale="85" zoomScaleNormal="100" zoomScaleSheetLayoutView="85" workbookViewId="0">
      <selection activeCell="F71" sqref="F71"/>
    </sheetView>
  </sheetViews>
  <sheetFormatPr defaultColWidth="9" defaultRowHeight="14.25"/>
  <cols>
    <col min="1" max="1" width="86.25" style="103" customWidth="1"/>
    <col min="2" max="16384" width="9" style="103"/>
  </cols>
  <sheetData>
    <row r="1" spans="1:1">
      <c r="A1" s="102" t="s">
        <v>487</v>
      </c>
    </row>
    <row r="3" spans="1:1">
      <c r="A3" s="104" t="s">
        <v>254</v>
      </c>
    </row>
    <row r="5" spans="1:1" ht="19.5" customHeight="1">
      <c r="A5" s="105" t="s">
        <v>204</v>
      </c>
    </row>
    <row r="6" spans="1:1">
      <c r="A6" s="103" t="s">
        <v>146</v>
      </c>
    </row>
    <row r="7" spans="1:1" ht="23.25" customHeight="1">
      <c r="A7" s="308" t="s">
        <v>155</v>
      </c>
    </row>
    <row r="8" spans="1:1" ht="14.25" customHeight="1">
      <c r="A8" s="940"/>
    </row>
    <row r="9" spans="1:1" ht="13.5" customHeight="1">
      <c r="A9" s="941"/>
    </row>
    <row r="10" spans="1:1" ht="13.5" customHeight="1">
      <c r="A10" s="941"/>
    </row>
    <row r="11" spans="1:1" ht="13.5" customHeight="1">
      <c r="A11" s="941"/>
    </row>
    <row r="12" spans="1:1" ht="13.5" customHeight="1">
      <c r="A12" s="941"/>
    </row>
    <row r="13" spans="1:1">
      <c r="A13" s="941"/>
    </row>
    <row r="14" spans="1:1">
      <c r="A14" s="941"/>
    </row>
    <row r="15" spans="1:1">
      <c r="A15" s="941"/>
    </row>
    <row r="16" spans="1:1">
      <c r="A16" s="941"/>
    </row>
    <row r="17" spans="1:1">
      <c r="A17" s="941"/>
    </row>
    <row r="18" spans="1:1">
      <c r="A18" s="941"/>
    </row>
    <row r="19" spans="1:1">
      <c r="A19" s="941"/>
    </row>
    <row r="20" spans="1:1">
      <c r="A20" s="941"/>
    </row>
    <row r="21" spans="1:1">
      <c r="A21" s="941"/>
    </row>
    <row r="22" spans="1:1">
      <c r="A22" s="941"/>
    </row>
    <row r="23" spans="1:1">
      <c r="A23" s="941"/>
    </row>
    <row r="24" spans="1:1">
      <c r="A24" s="941"/>
    </row>
    <row r="25" spans="1:1">
      <c r="A25" s="941"/>
    </row>
    <row r="26" spans="1:1">
      <c r="A26" s="941"/>
    </row>
    <row r="27" spans="1:1">
      <c r="A27" s="941"/>
    </row>
    <row r="28" spans="1:1">
      <c r="A28" s="941"/>
    </row>
    <row r="29" spans="1:1">
      <c r="A29" s="941"/>
    </row>
    <row r="30" spans="1:1">
      <c r="A30" s="941"/>
    </row>
    <row r="31" spans="1:1">
      <c r="A31" s="941"/>
    </row>
    <row r="32" spans="1:1">
      <c r="A32" s="941"/>
    </row>
    <row r="33" spans="1:1">
      <c r="A33" s="941"/>
    </row>
    <row r="34" spans="1:1">
      <c r="A34" s="941"/>
    </row>
    <row r="35" spans="1:1">
      <c r="A35" s="941"/>
    </row>
    <row r="36" spans="1:1">
      <c r="A36" s="941"/>
    </row>
    <row r="37" spans="1:1">
      <c r="A37" s="941"/>
    </row>
    <row r="38" spans="1:1">
      <c r="A38" s="941"/>
    </row>
    <row r="39" spans="1:1">
      <c r="A39" s="941"/>
    </row>
    <row r="40" spans="1:1">
      <c r="A40" s="941"/>
    </row>
    <row r="41" spans="1:1">
      <c r="A41" s="941"/>
    </row>
    <row r="42" spans="1:1">
      <c r="A42" s="941"/>
    </row>
    <row r="43" spans="1:1">
      <c r="A43" s="941"/>
    </row>
    <row r="44" spans="1:1">
      <c r="A44" s="941"/>
    </row>
    <row r="45" spans="1:1">
      <c r="A45" s="941"/>
    </row>
    <row r="46" spans="1:1">
      <c r="A46" s="941"/>
    </row>
    <row r="47" spans="1:1">
      <c r="A47" s="941"/>
    </row>
    <row r="48" spans="1:1">
      <c r="A48" s="941"/>
    </row>
    <row r="49" spans="1:1">
      <c r="A49" s="941"/>
    </row>
    <row r="50" spans="1:1">
      <c r="A50" s="941"/>
    </row>
    <row r="51" spans="1:1">
      <c r="A51" s="941"/>
    </row>
    <row r="52" spans="1:1">
      <c r="A52" s="942"/>
    </row>
  </sheetData>
  <mergeCells count="1">
    <mergeCell ref="A8:A52"/>
  </mergeCells>
  <phoneticPr fontId="3"/>
  <printOptions horizontalCentered="1"/>
  <pageMargins left="0.9055118110236221" right="0.51181102362204722" top="0.74803149606299213" bottom="0.74803149606299213" header="0.31496062992125984" footer="0.31496062992125984"/>
  <pageSetup paperSize="9" orientation="portrait" blackAndWhite="1"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C33"/>
  <sheetViews>
    <sheetView view="pageBreakPreview" zoomScaleNormal="100" zoomScaleSheetLayoutView="100" workbookViewId="0">
      <selection activeCell="F71" sqref="F71"/>
    </sheetView>
  </sheetViews>
  <sheetFormatPr defaultColWidth="9" defaultRowHeight="13.5"/>
  <cols>
    <col min="1" max="1" width="21.375" style="175" customWidth="1"/>
    <col min="2" max="2" width="17.625" style="175" customWidth="1"/>
    <col min="3" max="3" width="45.75" style="175" customWidth="1"/>
    <col min="4" max="16384" width="9" style="175"/>
  </cols>
  <sheetData>
    <row r="1" spans="1:3">
      <c r="A1" s="175" t="s">
        <v>182</v>
      </c>
      <c r="B1" s="309"/>
      <c r="C1" s="309"/>
    </row>
    <row r="3" spans="1:3">
      <c r="C3" s="214" t="str">
        <f>'別紙 9（1）'!A5</f>
        <v>◯◯法人◯◯</v>
      </c>
    </row>
    <row r="4" spans="1:3">
      <c r="A4" s="175" t="s">
        <v>250</v>
      </c>
    </row>
    <row r="5" spans="1:3">
      <c r="A5" s="175" t="s">
        <v>255</v>
      </c>
    </row>
    <row r="6" spans="1:3" ht="17.100000000000001" customHeight="1">
      <c r="A6" s="89" t="s">
        <v>22</v>
      </c>
      <c r="B6" s="89" t="s">
        <v>28</v>
      </c>
      <c r="C6" s="89" t="s">
        <v>31</v>
      </c>
    </row>
    <row r="7" spans="1:3" ht="17.100000000000001" customHeight="1">
      <c r="A7" s="224"/>
      <c r="B7" s="225" t="s">
        <v>27</v>
      </c>
      <c r="C7" s="281"/>
    </row>
    <row r="8" spans="1:3" ht="17.100000000000001" customHeight="1">
      <c r="A8" s="170" t="s">
        <v>283</v>
      </c>
      <c r="B8" s="228"/>
      <c r="C8" s="282"/>
    </row>
    <row r="9" spans="1:3" ht="17.100000000000001" customHeight="1">
      <c r="A9" s="227" t="s">
        <v>223</v>
      </c>
      <c r="B9" s="228"/>
      <c r="C9" s="282"/>
    </row>
    <row r="10" spans="1:3" ht="17.100000000000001" customHeight="1">
      <c r="A10" s="170" t="s">
        <v>224</v>
      </c>
      <c r="B10" s="228"/>
      <c r="C10" s="282"/>
    </row>
    <row r="11" spans="1:3" ht="17.100000000000001" customHeight="1">
      <c r="A11" s="170" t="s">
        <v>292</v>
      </c>
      <c r="B11" s="228"/>
      <c r="C11" s="282"/>
    </row>
    <row r="12" spans="1:3" ht="17.100000000000001" customHeight="1">
      <c r="A12" s="170" t="s">
        <v>225</v>
      </c>
      <c r="B12" s="228"/>
      <c r="C12" s="282"/>
    </row>
    <row r="13" spans="1:3" ht="17.100000000000001" customHeight="1">
      <c r="A13" s="170" t="s">
        <v>226</v>
      </c>
      <c r="B13" s="228"/>
      <c r="C13" s="282"/>
    </row>
    <row r="14" spans="1:3">
      <c r="A14" s="212" t="s">
        <v>30</v>
      </c>
      <c r="B14" s="228"/>
      <c r="C14" s="282"/>
    </row>
    <row r="15" spans="1:3">
      <c r="A15" s="294" t="s">
        <v>227</v>
      </c>
      <c r="B15" s="228"/>
      <c r="C15" s="282"/>
    </row>
    <row r="16" spans="1:3">
      <c r="A16" s="294" t="s">
        <v>293</v>
      </c>
      <c r="B16" s="228"/>
      <c r="C16" s="282"/>
    </row>
    <row r="17" spans="1:3">
      <c r="A17" s="212" t="s">
        <v>284</v>
      </c>
      <c r="B17" s="228"/>
      <c r="C17" s="282"/>
    </row>
    <row r="18" spans="1:3" ht="17.100000000000001" customHeight="1">
      <c r="A18" s="227" t="s">
        <v>220</v>
      </c>
      <c r="B18" s="228"/>
      <c r="C18" s="282"/>
    </row>
    <row r="19" spans="1:3" ht="27">
      <c r="A19" s="283" t="s">
        <v>256</v>
      </c>
      <c r="B19" s="239"/>
      <c r="C19" s="284"/>
    </row>
    <row r="20" spans="1:3" ht="17.100000000000001" customHeight="1">
      <c r="A20" s="241" t="s">
        <v>19</v>
      </c>
      <c r="B20" s="242">
        <f>SUM(B8:B19)</f>
        <v>0</v>
      </c>
      <c r="C20" s="285"/>
    </row>
    <row r="21" spans="1:3" s="221" customFormat="1" ht="17.100000000000001" customHeight="1">
      <c r="A21" s="235" t="s">
        <v>25</v>
      </c>
      <c r="B21" s="236"/>
      <c r="C21" s="237"/>
    </row>
    <row r="22" spans="1:3" s="221" customFormat="1" ht="17.100000000000001" customHeight="1">
      <c r="A22" s="238"/>
      <c r="B22" s="239"/>
      <c r="C22" s="240"/>
    </row>
    <row r="23" spans="1:3" s="221" customFormat="1" ht="17.100000000000001" customHeight="1">
      <c r="A23" s="89" t="s">
        <v>19</v>
      </c>
      <c r="B23" s="233">
        <f>SUM(B21:B22)</f>
        <v>0</v>
      </c>
      <c r="C23" s="234"/>
    </row>
    <row r="24" spans="1:3" s="221" customFormat="1" ht="17.100000000000001" customHeight="1">
      <c r="A24" s="241" t="s">
        <v>149</v>
      </c>
      <c r="B24" s="242">
        <f>SUM(B20,B23)</f>
        <v>0</v>
      </c>
      <c r="C24" s="243"/>
    </row>
    <row r="25" spans="1:3" ht="17.100000000000001" customHeight="1">
      <c r="A25" s="244" t="s">
        <v>324</v>
      </c>
      <c r="B25" s="245"/>
      <c r="C25" s="286"/>
    </row>
    <row r="26" spans="1:3" ht="17.100000000000001" customHeight="1">
      <c r="A26" s="244" t="s">
        <v>315</v>
      </c>
      <c r="B26" s="245"/>
      <c r="C26" s="286"/>
    </row>
    <row r="27" spans="1:3" ht="17.100000000000001" customHeight="1">
      <c r="A27" s="244" t="s">
        <v>252</v>
      </c>
      <c r="B27" s="245"/>
      <c r="C27" s="286"/>
    </row>
    <row r="28" spans="1:3" ht="17.100000000000001" customHeight="1">
      <c r="A28" s="244"/>
      <c r="B28" s="245"/>
      <c r="C28" s="286"/>
    </row>
    <row r="29" spans="1:3" ht="17.100000000000001" customHeight="1">
      <c r="A29" s="244" t="s">
        <v>251</v>
      </c>
      <c r="B29" s="245"/>
      <c r="C29" s="245"/>
    </row>
    <row r="30" spans="1:3" ht="17.100000000000001" customHeight="1">
      <c r="A30" s="250" t="s">
        <v>22</v>
      </c>
      <c r="B30" s="287" t="s">
        <v>21</v>
      </c>
      <c r="C30" s="213" t="s">
        <v>150</v>
      </c>
    </row>
    <row r="31" spans="1:3" ht="17.100000000000001" customHeight="1">
      <c r="A31" s="250"/>
      <c r="B31" s="251" t="s">
        <v>7</v>
      </c>
      <c r="C31" s="288"/>
    </row>
    <row r="32" spans="1:3" ht="17.100000000000001" customHeight="1">
      <c r="A32" s="289" t="s">
        <v>45</v>
      </c>
      <c r="B32" s="239"/>
      <c r="C32" s="239"/>
    </row>
    <row r="33" spans="1:3" ht="17.100000000000001" customHeight="1">
      <c r="A33" s="258" t="s">
        <v>19</v>
      </c>
      <c r="B33" s="242">
        <f>SUM(B32)</f>
        <v>0</v>
      </c>
      <c r="C33" s="233"/>
    </row>
  </sheetData>
  <phoneticPr fontId="3"/>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D14"/>
  <sheetViews>
    <sheetView view="pageBreakPreview" zoomScaleNormal="90" zoomScaleSheetLayoutView="100" workbookViewId="0">
      <selection activeCell="F71" sqref="F71"/>
    </sheetView>
  </sheetViews>
  <sheetFormatPr defaultColWidth="9" defaultRowHeight="13.5"/>
  <cols>
    <col min="1" max="1" width="17.75" style="195" customWidth="1"/>
    <col min="2" max="2" width="5.5" style="195" bestFit="1" customWidth="1"/>
    <col min="3" max="3" width="52.75" style="195" customWidth="1"/>
    <col min="4" max="5" width="9" style="195" customWidth="1"/>
    <col min="6" max="16384" width="9" style="195"/>
  </cols>
  <sheetData>
    <row r="1" spans="1:4" ht="14.25">
      <c r="A1" s="192"/>
      <c r="B1" s="192"/>
      <c r="C1" s="193"/>
      <c r="D1" s="194"/>
    </row>
    <row r="2" spans="1:4" ht="14.25">
      <c r="A2" s="196" t="s">
        <v>194</v>
      </c>
      <c r="B2" s="197"/>
      <c r="C2" s="198"/>
    </row>
    <row r="3" spans="1:4" ht="14.25">
      <c r="A3" s="199"/>
      <c r="B3" s="192"/>
    </row>
    <row r="4" spans="1:4" ht="14.25">
      <c r="A4" s="200"/>
      <c r="B4" s="200"/>
      <c r="C4" s="201" t="s">
        <v>385</v>
      </c>
    </row>
    <row r="6" spans="1:4">
      <c r="C6" s="202" t="s">
        <v>195</v>
      </c>
    </row>
    <row r="8" spans="1:4" s="204" customFormat="1" ht="15.75" customHeight="1">
      <c r="A8" s="937" t="s">
        <v>196</v>
      </c>
      <c r="B8" s="937"/>
      <c r="C8" s="203" t="s">
        <v>197</v>
      </c>
    </row>
    <row r="9" spans="1:4" s="204" customFormat="1" ht="15.75" customHeight="1">
      <c r="A9" s="937" t="s">
        <v>198</v>
      </c>
      <c r="B9" s="937"/>
      <c r="C9" s="203" t="s">
        <v>199</v>
      </c>
    </row>
    <row r="10" spans="1:4" s="204" customFormat="1" ht="47.25" customHeight="1">
      <c r="A10" s="938" t="s">
        <v>200</v>
      </c>
      <c r="B10" s="205" t="s">
        <v>201</v>
      </c>
      <c r="C10" s="206"/>
    </row>
    <row r="11" spans="1:4" s="204" customFormat="1" ht="47.25" customHeight="1">
      <c r="A11" s="939"/>
      <c r="B11" s="207" t="s">
        <v>202</v>
      </c>
      <c r="C11" s="208"/>
    </row>
    <row r="12" spans="1:4" s="204" customFormat="1" ht="100.5" customHeight="1">
      <c r="A12" s="937" t="s">
        <v>297</v>
      </c>
      <c r="B12" s="937"/>
      <c r="C12" s="203"/>
    </row>
    <row r="13" spans="1:4" s="204" customFormat="1" ht="249.75" customHeight="1">
      <c r="A13" s="937" t="s">
        <v>203</v>
      </c>
      <c r="B13" s="937"/>
      <c r="C13" s="203"/>
    </row>
    <row r="14" spans="1:4" s="204" customFormat="1" ht="15.75" customHeight="1"/>
  </sheetData>
  <mergeCells count="5">
    <mergeCell ref="A8:B8"/>
    <mergeCell ref="A9:B9"/>
    <mergeCell ref="A10:A11"/>
    <mergeCell ref="A12:B12"/>
    <mergeCell ref="A13:B13"/>
  </mergeCells>
  <phoneticPr fontId="3"/>
  <printOptions horizontalCentered="1"/>
  <pageMargins left="0.78740157480314965" right="0.78740157480314965" top="0.78740157480314965" bottom="0.19685039370078741" header="0.31496062992125984" footer="0.31496062992125984"/>
  <pageSetup paperSize="9" orientation="portrait" blackAndWhite="1"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52"/>
  <sheetViews>
    <sheetView view="pageBreakPreview" zoomScale="85" zoomScaleNormal="100" zoomScaleSheetLayoutView="85" workbookViewId="0">
      <selection activeCell="F71" sqref="F71"/>
    </sheetView>
  </sheetViews>
  <sheetFormatPr defaultColWidth="9" defaultRowHeight="14.25"/>
  <cols>
    <col min="1" max="1" width="86.25" style="103" customWidth="1"/>
    <col min="2" max="16384" width="9" style="103"/>
  </cols>
  <sheetData>
    <row r="1" spans="1:1">
      <c r="A1" s="102" t="s">
        <v>488</v>
      </c>
    </row>
    <row r="3" spans="1:1">
      <c r="A3" s="104" t="s">
        <v>249</v>
      </c>
    </row>
    <row r="5" spans="1:1" ht="19.5" customHeight="1">
      <c r="A5" s="105" t="s">
        <v>204</v>
      </c>
    </row>
    <row r="6" spans="1:1">
      <c r="A6" s="103" t="s">
        <v>146</v>
      </c>
    </row>
    <row r="7" spans="1:1" ht="23.25" customHeight="1">
      <c r="A7" s="308" t="s">
        <v>155</v>
      </c>
    </row>
    <row r="8" spans="1:1" ht="14.25" customHeight="1">
      <c r="A8" s="940"/>
    </row>
    <row r="9" spans="1:1" ht="13.5" customHeight="1">
      <c r="A9" s="941"/>
    </row>
    <row r="10" spans="1:1" ht="13.5" customHeight="1">
      <c r="A10" s="941"/>
    </row>
    <row r="11" spans="1:1" ht="13.5" customHeight="1">
      <c r="A11" s="941"/>
    </row>
    <row r="12" spans="1:1" ht="13.5" customHeight="1">
      <c r="A12" s="941"/>
    </row>
    <row r="13" spans="1:1">
      <c r="A13" s="941"/>
    </row>
    <row r="14" spans="1:1">
      <c r="A14" s="941"/>
    </row>
    <row r="15" spans="1:1">
      <c r="A15" s="941"/>
    </row>
    <row r="16" spans="1:1">
      <c r="A16" s="941"/>
    </row>
    <row r="17" spans="1:1">
      <c r="A17" s="941"/>
    </row>
    <row r="18" spans="1:1">
      <c r="A18" s="941"/>
    </row>
    <row r="19" spans="1:1">
      <c r="A19" s="941"/>
    </row>
    <row r="20" spans="1:1">
      <c r="A20" s="941"/>
    </row>
    <row r="21" spans="1:1">
      <c r="A21" s="941"/>
    </row>
    <row r="22" spans="1:1">
      <c r="A22" s="941"/>
    </row>
    <row r="23" spans="1:1">
      <c r="A23" s="941"/>
    </row>
    <row r="24" spans="1:1">
      <c r="A24" s="941"/>
    </row>
    <row r="25" spans="1:1">
      <c r="A25" s="941"/>
    </row>
    <row r="26" spans="1:1">
      <c r="A26" s="941"/>
    </row>
    <row r="27" spans="1:1">
      <c r="A27" s="941"/>
    </row>
    <row r="28" spans="1:1">
      <c r="A28" s="941"/>
    </row>
    <row r="29" spans="1:1">
      <c r="A29" s="941"/>
    </row>
    <row r="30" spans="1:1">
      <c r="A30" s="941"/>
    </row>
    <row r="31" spans="1:1">
      <c r="A31" s="941"/>
    </row>
    <row r="32" spans="1:1">
      <c r="A32" s="941"/>
    </row>
    <row r="33" spans="1:1">
      <c r="A33" s="941"/>
    </row>
    <row r="34" spans="1:1">
      <c r="A34" s="941"/>
    </row>
    <row r="35" spans="1:1">
      <c r="A35" s="941"/>
    </row>
    <row r="36" spans="1:1">
      <c r="A36" s="941"/>
    </row>
    <row r="37" spans="1:1">
      <c r="A37" s="941"/>
    </row>
    <row r="38" spans="1:1">
      <c r="A38" s="941"/>
    </row>
    <row r="39" spans="1:1">
      <c r="A39" s="941"/>
    </row>
    <row r="40" spans="1:1">
      <c r="A40" s="941"/>
    </row>
    <row r="41" spans="1:1">
      <c r="A41" s="941"/>
    </row>
    <row r="42" spans="1:1">
      <c r="A42" s="941"/>
    </row>
    <row r="43" spans="1:1">
      <c r="A43" s="941"/>
    </row>
    <row r="44" spans="1:1">
      <c r="A44" s="941"/>
    </row>
    <row r="45" spans="1:1">
      <c r="A45" s="941"/>
    </row>
    <row r="46" spans="1:1">
      <c r="A46" s="941"/>
    </row>
    <row r="47" spans="1:1">
      <c r="A47" s="941"/>
    </row>
    <row r="48" spans="1:1">
      <c r="A48" s="941"/>
    </row>
    <row r="49" spans="1:1">
      <c r="A49" s="941"/>
    </row>
    <row r="50" spans="1:1">
      <c r="A50" s="941"/>
    </row>
    <row r="51" spans="1:1">
      <c r="A51" s="941"/>
    </row>
    <row r="52" spans="1:1">
      <c r="A52" s="942"/>
    </row>
  </sheetData>
  <mergeCells count="1">
    <mergeCell ref="A8:A52"/>
  </mergeCells>
  <phoneticPr fontId="3"/>
  <printOptions horizontalCentered="1"/>
  <pageMargins left="0.9055118110236221" right="0.5118110236220472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26"/>
  <sheetViews>
    <sheetView view="pageBreakPreview" zoomScale="85" zoomScaleNormal="100" zoomScaleSheetLayoutView="85" workbookViewId="0"/>
  </sheetViews>
  <sheetFormatPr defaultColWidth="9" defaultRowHeight="13.5"/>
  <cols>
    <col min="1" max="4" width="17.625" style="626" customWidth="1"/>
    <col min="5" max="5" width="45.75" style="626" customWidth="1"/>
    <col min="6" max="16384" width="9" style="626"/>
  </cols>
  <sheetData>
    <row r="1" spans="1:5">
      <c r="A1" s="626" t="s">
        <v>439</v>
      </c>
      <c r="D1" s="627"/>
      <c r="E1" s="627"/>
    </row>
    <row r="3" spans="1:5">
      <c r="E3" s="628" t="s">
        <v>688</v>
      </c>
    </row>
    <row r="4" spans="1:5">
      <c r="A4" s="626" t="s">
        <v>250</v>
      </c>
    </row>
    <row r="5" spans="1:5">
      <c r="A5" s="626" t="s">
        <v>735</v>
      </c>
    </row>
    <row r="6" spans="1:5" ht="17.100000000000001" customHeight="1">
      <c r="A6" s="629" t="s">
        <v>22</v>
      </c>
      <c r="B6" s="629" t="s">
        <v>28</v>
      </c>
      <c r="C6" s="629" t="s">
        <v>689</v>
      </c>
      <c r="D6" s="629" t="s">
        <v>690</v>
      </c>
      <c r="E6" s="629" t="s">
        <v>31</v>
      </c>
    </row>
    <row r="7" spans="1:5" ht="17.100000000000001" customHeight="1">
      <c r="A7" s="630"/>
      <c r="B7" s="631" t="s">
        <v>27</v>
      </c>
      <c r="C7" s="631" t="s">
        <v>27</v>
      </c>
      <c r="D7" s="631" t="s">
        <v>27</v>
      </c>
      <c r="E7" s="632"/>
    </row>
    <row r="8" spans="1:5" ht="17.100000000000001" customHeight="1">
      <c r="A8" s="728" t="s">
        <v>209</v>
      </c>
      <c r="B8" s="729"/>
      <c r="C8" s="793"/>
      <c r="D8" s="793"/>
      <c r="E8" s="730"/>
    </row>
    <row r="9" spans="1:5" ht="17.100000000000001" customHeight="1">
      <c r="A9" s="728" t="s">
        <v>213</v>
      </c>
      <c r="B9" s="729"/>
      <c r="C9" s="794"/>
      <c r="D9" s="794"/>
      <c r="E9" s="730"/>
    </row>
    <row r="10" spans="1:5" ht="17.100000000000001" customHeight="1">
      <c r="A10" s="731" t="s">
        <v>691</v>
      </c>
      <c r="B10" s="732"/>
      <c r="C10" s="794"/>
      <c r="D10" s="794"/>
      <c r="E10" s="730"/>
    </row>
    <row r="11" spans="1:5" ht="17.100000000000001" customHeight="1">
      <c r="A11" s="731" t="s">
        <v>436</v>
      </c>
      <c r="B11" s="732"/>
      <c r="C11" s="794"/>
      <c r="D11" s="794"/>
      <c r="E11" s="730"/>
    </row>
    <row r="12" spans="1:5" ht="17.100000000000001" customHeight="1">
      <c r="A12" s="731" t="s">
        <v>736</v>
      </c>
      <c r="B12" s="732"/>
      <c r="C12" s="794"/>
      <c r="D12" s="794"/>
      <c r="E12" s="730"/>
    </row>
    <row r="13" spans="1:5" ht="17.100000000000001" customHeight="1">
      <c r="A13" s="728" t="s">
        <v>445</v>
      </c>
      <c r="B13" s="729"/>
      <c r="C13" s="795"/>
      <c r="D13" s="795"/>
      <c r="E13" s="730"/>
    </row>
    <row r="14" spans="1:5" ht="45.6" customHeight="1">
      <c r="A14" s="749" t="s">
        <v>743</v>
      </c>
      <c r="B14" s="729"/>
      <c r="C14" s="746"/>
      <c r="D14" s="747"/>
      <c r="E14" s="748"/>
    </row>
    <row r="15" spans="1:5" ht="17.100000000000001" customHeight="1">
      <c r="A15" s="733" t="s">
        <v>405</v>
      </c>
      <c r="B15" s="734">
        <f>SUM(B8:B14)</f>
        <v>0</v>
      </c>
      <c r="C15" s="634">
        <f>IF(B15&gt;0,'別紙18基準額算出調書 '!H4,0)</f>
        <v>0</v>
      </c>
      <c r="D15" s="635">
        <f>MIN(B15,C15)</f>
        <v>0</v>
      </c>
      <c r="E15" s="636"/>
    </row>
    <row r="16" spans="1:5" s="637" customFormat="1" ht="17.100000000000001" customHeight="1">
      <c r="A16" s="735" t="s">
        <v>25</v>
      </c>
      <c r="B16" s="736"/>
      <c r="C16" s="736"/>
      <c r="D16" s="737"/>
      <c r="E16" s="738"/>
    </row>
    <row r="17" spans="1:5" s="637" customFormat="1" ht="17.100000000000001" customHeight="1">
      <c r="A17" s="739"/>
      <c r="B17" s="740"/>
      <c r="C17" s="740"/>
      <c r="D17" s="741"/>
      <c r="E17" s="742"/>
    </row>
    <row r="18" spans="1:5" s="637" customFormat="1" ht="17.100000000000001" customHeight="1">
      <c r="A18" s="629" t="s">
        <v>19</v>
      </c>
      <c r="B18" s="638">
        <f>SUM(B16:B17)</f>
        <v>0</v>
      </c>
      <c r="C18" s="638"/>
      <c r="D18" s="638"/>
      <c r="E18" s="639"/>
    </row>
    <row r="19" spans="1:5" s="637" customFormat="1" ht="17.100000000000001" customHeight="1">
      <c r="A19" s="640" t="s">
        <v>149</v>
      </c>
      <c r="B19" s="641">
        <f>SUM(B15,B18)</f>
        <v>0</v>
      </c>
      <c r="C19" s="641"/>
      <c r="D19" s="641"/>
      <c r="E19" s="642"/>
    </row>
    <row r="20" spans="1:5" ht="17.100000000000001" customHeight="1">
      <c r="A20" s="643" t="s">
        <v>737</v>
      </c>
      <c r="B20" s="643"/>
      <c r="C20" s="643"/>
      <c r="D20" s="644"/>
      <c r="E20" s="645"/>
    </row>
    <row r="21" spans="1:5" ht="17.100000000000001" customHeight="1">
      <c r="A21" s="643"/>
      <c r="B21" s="643"/>
      <c r="C21" s="643"/>
      <c r="D21" s="644"/>
      <c r="E21" s="645"/>
    </row>
    <row r="22" spans="1:5" ht="17.100000000000001" customHeight="1">
      <c r="A22" s="643" t="s">
        <v>251</v>
      </c>
      <c r="B22" s="643"/>
      <c r="C22" s="643"/>
      <c r="D22" s="644"/>
      <c r="E22" s="644"/>
    </row>
    <row r="23" spans="1:5" ht="17.100000000000001" customHeight="1">
      <c r="A23" s="633" t="s">
        <v>22</v>
      </c>
      <c r="B23" s="633"/>
      <c r="C23" s="633"/>
      <c r="D23" s="646" t="s">
        <v>742</v>
      </c>
      <c r="E23" s="647" t="s">
        <v>150</v>
      </c>
    </row>
    <row r="24" spans="1:5" ht="17.100000000000001" customHeight="1">
      <c r="A24" s="633"/>
      <c r="B24" s="633"/>
      <c r="C24" s="633"/>
      <c r="D24" s="648" t="s">
        <v>7</v>
      </c>
      <c r="E24" s="649"/>
    </row>
    <row r="25" spans="1:5" ht="17.100000000000001" customHeight="1">
      <c r="A25" s="650" t="s">
        <v>45</v>
      </c>
      <c r="B25" s="650"/>
      <c r="C25" s="650"/>
      <c r="D25" s="743"/>
      <c r="E25" s="744"/>
    </row>
    <row r="26" spans="1:5" ht="17.100000000000001" customHeight="1">
      <c r="A26" s="651" t="s">
        <v>19</v>
      </c>
      <c r="B26" s="651"/>
      <c r="C26" s="651"/>
      <c r="D26" s="652">
        <f>SUM(D25)</f>
        <v>0</v>
      </c>
      <c r="E26" s="653"/>
    </row>
  </sheetData>
  <mergeCells count="2">
    <mergeCell ref="C8:C13"/>
    <mergeCell ref="D8:D13"/>
  </mergeCells>
  <phoneticPr fontId="3"/>
  <printOptions horizontalCentered="1"/>
  <pageMargins left="0.70866141732283472" right="0.70866141732283472" top="0.74803149606299213" bottom="0.74803149606299213" header="0.31496062992125984" footer="0.31496062992125984"/>
  <pageSetup paperSize="9" scale="75" orientation="portrait" blackAndWhite="1"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C31"/>
  <sheetViews>
    <sheetView view="pageBreakPreview" zoomScaleNormal="100" zoomScaleSheetLayoutView="100" workbookViewId="0">
      <selection activeCell="F71" sqref="F71"/>
    </sheetView>
  </sheetViews>
  <sheetFormatPr defaultColWidth="9" defaultRowHeight="13.5"/>
  <cols>
    <col min="1" max="2" width="17.625" style="175" customWidth="1"/>
    <col min="3" max="3" width="45.75" style="175" customWidth="1"/>
    <col min="4" max="16384" width="9" style="175"/>
  </cols>
  <sheetData>
    <row r="1" spans="1:3">
      <c r="A1" s="175" t="s">
        <v>182</v>
      </c>
      <c r="B1" s="191"/>
      <c r="C1" s="191"/>
    </row>
    <row r="3" spans="1:3">
      <c r="C3" s="214" t="str">
        <f>'別紙 9（1）'!A5</f>
        <v>◯◯法人◯◯</v>
      </c>
    </row>
    <row r="4" spans="1:3">
      <c r="A4" s="175" t="s">
        <v>250</v>
      </c>
    </row>
    <row r="5" spans="1:3">
      <c r="A5" s="175" t="s">
        <v>257</v>
      </c>
    </row>
    <row r="6" spans="1:3" ht="17.100000000000001" customHeight="1">
      <c r="A6" s="89" t="s">
        <v>22</v>
      </c>
      <c r="B6" s="89" t="s">
        <v>28</v>
      </c>
      <c r="C6" s="89" t="s">
        <v>31</v>
      </c>
    </row>
    <row r="7" spans="1:3" ht="17.100000000000001" customHeight="1">
      <c r="A7" s="224"/>
      <c r="B7" s="225" t="s">
        <v>27</v>
      </c>
      <c r="C7" s="281"/>
    </row>
    <row r="8" spans="1:3" ht="17.100000000000001" customHeight="1">
      <c r="A8" s="227" t="s">
        <v>233</v>
      </c>
      <c r="B8" s="228"/>
      <c r="C8" s="282"/>
    </row>
    <row r="9" spans="1:3" ht="17.100000000000001" customHeight="1">
      <c r="A9" s="227" t="s">
        <v>222</v>
      </c>
      <c r="B9" s="228"/>
      <c r="C9" s="282"/>
    </row>
    <row r="10" spans="1:3" ht="17.100000000000001" customHeight="1">
      <c r="A10" s="170" t="s">
        <v>223</v>
      </c>
      <c r="B10" s="228"/>
      <c r="C10" s="282"/>
    </row>
    <row r="11" spans="1:3" ht="17.100000000000001" customHeight="1">
      <c r="A11" s="170" t="s">
        <v>224</v>
      </c>
      <c r="B11" s="228"/>
      <c r="C11" s="282"/>
    </row>
    <row r="12" spans="1:3" ht="17.100000000000001" customHeight="1">
      <c r="A12" s="170" t="s">
        <v>38</v>
      </c>
      <c r="B12" s="228"/>
      <c r="C12" s="282"/>
    </row>
    <row r="13" spans="1:3" ht="17.100000000000001" customHeight="1">
      <c r="A13" s="170" t="s">
        <v>225</v>
      </c>
      <c r="B13" s="228"/>
      <c r="C13" s="282"/>
    </row>
    <row r="14" spans="1:3" ht="17.100000000000001" customHeight="1">
      <c r="A14" s="170" t="s">
        <v>226</v>
      </c>
      <c r="B14" s="228"/>
      <c r="C14" s="282"/>
    </row>
    <row r="15" spans="1:3" ht="17.100000000000001" customHeight="1">
      <c r="A15" s="170" t="s">
        <v>30</v>
      </c>
      <c r="B15" s="228"/>
      <c r="C15" s="282"/>
    </row>
    <row r="16" spans="1:3">
      <c r="A16" s="212" t="s">
        <v>227</v>
      </c>
      <c r="B16" s="228"/>
      <c r="C16" s="282"/>
    </row>
    <row r="17" spans="1:3" ht="17.100000000000001" customHeight="1">
      <c r="A17" s="227" t="s">
        <v>215</v>
      </c>
      <c r="B17" s="228"/>
      <c r="C17" s="282"/>
    </row>
    <row r="18" spans="1:3" ht="17.100000000000001" customHeight="1">
      <c r="A18" s="310" t="s">
        <v>220</v>
      </c>
      <c r="B18" s="239"/>
      <c r="C18" s="284"/>
    </row>
    <row r="19" spans="1:3" ht="17.100000000000001" customHeight="1">
      <c r="A19" s="241" t="s">
        <v>19</v>
      </c>
      <c r="B19" s="242">
        <f>SUM(B8:B18)</f>
        <v>0</v>
      </c>
      <c r="C19" s="285"/>
    </row>
    <row r="20" spans="1:3" s="221" customFormat="1" ht="17.100000000000001" customHeight="1">
      <c r="A20" s="235" t="s">
        <v>25</v>
      </c>
      <c r="B20" s="236"/>
      <c r="C20" s="237"/>
    </row>
    <row r="21" spans="1:3" s="221" customFormat="1" ht="17.100000000000001" customHeight="1">
      <c r="A21" s="238"/>
      <c r="B21" s="239"/>
      <c r="C21" s="240"/>
    </row>
    <row r="22" spans="1:3" s="221" customFormat="1" ht="17.100000000000001" customHeight="1">
      <c r="A22" s="89" t="s">
        <v>19</v>
      </c>
      <c r="B22" s="233">
        <f>SUM(B20:B21)</f>
        <v>0</v>
      </c>
      <c r="C22" s="234"/>
    </row>
    <row r="23" spans="1:3" s="221" customFormat="1" ht="17.100000000000001" customHeight="1">
      <c r="A23" s="241" t="s">
        <v>149</v>
      </c>
      <c r="B23" s="242">
        <f>SUM(B19,B22)</f>
        <v>0</v>
      </c>
      <c r="C23" s="243"/>
    </row>
    <row r="24" spans="1:3" ht="17.100000000000001" customHeight="1">
      <c r="A24" s="244" t="s">
        <v>317</v>
      </c>
      <c r="B24" s="245"/>
      <c r="C24" s="286"/>
    </row>
    <row r="25" spans="1:3" ht="17.100000000000001" customHeight="1">
      <c r="A25" s="244" t="s">
        <v>313</v>
      </c>
      <c r="B25" s="245"/>
      <c r="C25" s="286"/>
    </row>
    <row r="26" spans="1:3" ht="17.100000000000001" customHeight="1">
      <c r="A26" s="244"/>
      <c r="B26" s="245"/>
      <c r="C26" s="286"/>
    </row>
    <row r="27" spans="1:3" ht="17.100000000000001" customHeight="1">
      <c r="A27" s="244" t="s">
        <v>251</v>
      </c>
      <c r="B27" s="245"/>
      <c r="C27" s="245"/>
    </row>
    <row r="28" spans="1:3" ht="17.100000000000001" customHeight="1">
      <c r="A28" s="250" t="s">
        <v>22</v>
      </c>
      <c r="B28" s="287" t="s">
        <v>325</v>
      </c>
      <c r="C28" s="213" t="s">
        <v>150</v>
      </c>
    </row>
    <row r="29" spans="1:3" ht="17.100000000000001" customHeight="1">
      <c r="A29" s="250"/>
      <c r="B29" s="251" t="s">
        <v>7</v>
      </c>
      <c r="C29" s="288"/>
    </row>
    <row r="30" spans="1:3" ht="17.100000000000001" customHeight="1">
      <c r="A30" s="289" t="s">
        <v>45</v>
      </c>
      <c r="B30" s="239"/>
      <c r="C30" s="239"/>
    </row>
    <row r="31" spans="1:3" ht="17.100000000000001" customHeight="1">
      <c r="A31" s="258" t="s">
        <v>19</v>
      </c>
      <c r="B31" s="242">
        <f>SUM(B30)</f>
        <v>0</v>
      </c>
      <c r="C31" s="233"/>
    </row>
  </sheetData>
  <phoneticPr fontId="3"/>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53"/>
  <sheetViews>
    <sheetView view="pageBreakPreview" zoomScaleNormal="100" zoomScaleSheetLayoutView="100" workbookViewId="0">
      <selection activeCell="F71" sqref="F71"/>
    </sheetView>
  </sheetViews>
  <sheetFormatPr defaultColWidth="9" defaultRowHeight="14.25"/>
  <cols>
    <col min="1" max="1" width="84.75" style="103" customWidth="1"/>
    <col min="2" max="16384" width="9" style="103"/>
  </cols>
  <sheetData>
    <row r="1" spans="1:1">
      <c r="A1" s="102" t="s">
        <v>489</v>
      </c>
    </row>
    <row r="3" spans="1:1">
      <c r="A3" s="104" t="s">
        <v>282</v>
      </c>
    </row>
    <row r="5" spans="1:1" ht="19.5" customHeight="1">
      <c r="A5" s="105" t="s">
        <v>154</v>
      </c>
    </row>
    <row r="6" spans="1:1">
      <c r="A6" s="102" t="s">
        <v>146</v>
      </c>
    </row>
    <row r="7" spans="1:1">
      <c r="A7" s="106" t="s">
        <v>155</v>
      </c>
    </row>
    <row r="8" spans="1:1" ht="13.5" customHeight="1">
      <c r="A8" s="940"/>
    </row>
    <row r="9" spans="1:1" ht="13.5" customHeight="1">
      <c r="A9" s="941"/>
    </row>
    <row r="10" spans="1:1" ht="13.5" customHeight="1">
      <c r="A10" s="941"/>
    </row>
    <row r="11" spans="1:1" ht="13.5" customHeight="1">
      <c r="A11" s="941"/>
    </row>
    <row r="12" spans="1:1" ht="13.5" customHeight="1">
      <c r="A12" s="941"/>
    </row>
    <row r="13" spans="1:1">
      <c r="A13" s="941"/>
    </row>
    <row r="14" spans="1:1">
      <c r="A14" s="941"/>
    </row>
    <row r="15" spans="1:1">
      <c r="A15" s="941"/>
    </row>
    <row r="16" spans="1:1">
      <c r="A16" s="941"/>
    </row>
    <row r="17" spans="1:1">
      <c r="A17" s="941"/>
    </row>
    <row r="18" spans="1:1">
      <c r="A18" s="941"/>
    </row>
    <row r="19" spans="1:1">
      <c r="A19" s="941"/>
    </row>
    <row r="20" spans="1:1">
      <c r="A20" s="941"/>
    </row>
    <row r="21" spans="1:1">
      <c r="A21" s="941"/>
    </row>
    <row r="22" spans="1:1">
      <c r="A22" s="941"/>
    </row>
    <row r="23" spans="1:1">
      <c r="A23" s="941"/>
    </row>
    <row r="24" spans="1:1">
      <c r="A24" s="941"/>
    </row>
    <row r="25" spans="1:1">
      <c r="A25" s="941"/>
    </row>
    <row r="26" spans="1:1">
      <c r="A26" s="941"/>
    </row>
    <row r="27" spans="1:1">
      <c r="A27" s="941"/>
    </row>
    <row r="28" spans="1:1">
      <c r="A28" s="941"/>
    </row>
    <row r="29" spans="1:1">
      <c r="A29" s="941"/>
    </row>
    <row r="30" spans="1:1">
      <c r="A30" s="941"/>
    </row>
    <row r="31" spans="1:1">
      <c r="A31" s="941"/>
    </row>
    <row r="32" spans="1:1">
      <c r="A32" s="941"/>
    </row>
    <row r="33" spans="1:1">
      <c r="A33" s="941"/>
    </row>
    <row r="34" spans="1:1">
      <c r="A34" s="941"/>
    </row>
    <row r="35" spans="1:1">
      <c r="A35" s="941"/>
    </row>
    <row r="36" spans="1:1">
      <c r="A36" s="941"/>
    </row>
    <row r="37" spans="1:1">
      <c r="A37" s="941"/>
    </row>
    <row r="38" spans="1:1">
      <c r="A38" s="941"/>
    </row>
    <row r="39" spans="1:1">
      <c r="A39" s="941"/>
    </row>
    <row r="40" spans="1:1">
      <c r="A40" s="941"/>
    </row>
    <row r="41" spans="1:1">
      <c r="A41" s="941"/>
    </row>
    <row r="42" spans="1:1">
      <c r="A42" s="941"/>
    </row>
    <row r="43" spans="1:1">
      <c r="A43" s="941"/>
    </row>
    <row r="44" spans="1:1">
      <c r="A44" s="941"/>
    </row>
    <row r="45" spans="1:1">
      <c r="A45" s="941"/>
    </row>
    <row r="46" spans="1:1">
      <c r="A46" s="941"/>
    </row>
    <row r="47" spans="1:1">
      <c r="A47" s="941"/>
    </row>
    <row r="48" spans="1:1">
      <c r="A48" s="941"/>
    </row>
    <row r="49" spans="1:1">
      <c r="A49" s="941"/>
    </row>
    <row r="50" spans="1:1">
      <c r="A50" s="941"/>
    </row>
    <row r="51" spans="1:1">
      <c r="A51" s="941"/>
    </row>
    <row r="52" spans="1:1">
      <c r="A52" s="942"/>
    </row>
    <row r="53" spans="1:1">
      <c r="A53" s="103" t="s">
        <v>32</v>
      </c>
    </row>
  </sheetData>
  <mergeCells count="1">
    <mergeCell ref="A8:A52"/>
  </mergeCells>
  <phoneticPr fontId="3"/>
  <printOptions horizontalCentered="1"/>
  <pageMargins left="0.9055118110236221" right="0.51181102362204722" top="0.74803149606299213" bottom="0.74803149606299213" header="0.31496062992125984" footer="0.31496062992125984"/>
  <pageSetup paperSize="9" orientation="portrait" blackAndWhite="1"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C33"/>
  <sheetViews>
    <sheetView view="pageBreakPreview" zoomScaleNormal="100" zoomScaleSheetLayoutView="100" workbookViewId="0">
      <selection activeCell="F71" sqref="F71"/>
    </sheetView>
  </sheetViews>
  <sheetFormatPr defaultColWidth="9" defaultRowHeight="13.5"/>
  <cols>
    <col min="1" max="2" width="17.625" style="221" customWidth="1"/>
    <col min="3" max="3" width="53.375" style="221" customWidth="1"/>
    <col min="4" max="16384" width="9" style="221"/>
  </cols>
  <sheetData>
    <row r="1" spans="1:3" ht="14.25">
      <c r="A1" s="138" t="s">
        <v>156</v>
      </c>
      <c r="B1" s="220"/>
      <c r="C1" s="220"/>
    </row>
    <row r="3" spans="1:3">
      <c r="C3" s="222" t="str">
        <f>第5号様式!E9</f>
        <v>補助事業者名</v>
      </c>
    </row>
    <row r="4" spans="1:3">
      <c r="A4" s="221" t="s">
        <v>29</v>
      </c>
      <c r="C4" s="223"/>
    </row>
    <row r="5" spans="1:3" ht="17.100000000000001" customHeight="1">
      <c r="A5" s="89" t="s">
        <v>22</v>
      </c>
      <c r="B5" s="89" t="s">
        <v>28</v>
      </c>
      <c r="C5" s="89" t="s">
        <v>31</v>
      </c>
    </row>
    <row r="6" spans="1:3" ht="17.100000000000001" customHeight="1">
      <c r="A6" s="224"/>
      <c r="B6" s="225" t="s">
        <v>27</v>
      </c>
      <c r="C6" s="226"/>
    </row>
    <row r="7" spans="1:3" ht="17.100000000000001" customHeight="1">
      <c r="A7" s="227" t="s">
        <v>209</v>
      </c>
      <c r="B7" s="228"/>
      <c r="C7" s="229"/>
    </row>
    <row r="8" spans="1:3" ht="17.100000000000001" customHeight="1">
      <c r="A8" s="227" t="s">
        <v>222</v>
      </c>
      <c r="B8" s="228"/>
      <c r="C8" s="229"/>
    </row>
    <row r="9" spans="1:3" ht="17.100000000000001" customHeight="1">
      <c r="A9" s="227" t="s">
        <v>223</v>
      </c>
      <c r="B9" s="228"/>
      <c r="C9" s="229"/>
    </row>
    <row r="10" spans="1:3" ht="17.100000000000001" customHeight="1">
      <c r="A10" s="227" t="s">
        <v>224</v>
      </c>
      <c r="B10" s="228"/>
      <c r="C10" s="229"/>
    </row>
    <row r="11" spans="1:3" ht="17.100000000000001" customHeight="1">
      <c r="A11" s="227" t="s">
        <v>38</v>
      </c>
      <c r="B11" s="228"/>
      <c r="C11" s="229"/>
    </row>
    <row r="12" spans="1:3" ht="17.100000000000001" customHeight="1">
      <c r="A12" s="227" t="s">
        <v>225</v>
      </c>
      <c r="B12" s="228"/>
      <c r="C12" s="229"/>
    </row>
    <row r="13" spans="1:3" ht="17.100000000000001" customHeight="1">
      <c r="A13" s="227" t="s">
        <v>226</v>
      </c>
      <c r="B13" s="228"/>
      <c r="C13" s="229"/>
    </row>
    <row r="14" spans="1:3" ht="17.100000000000001" customHeight="1">
      <c r="A14" s="227" t="s">
        <v>30</v>
      </c>
      <c r="B14" s="228"/>
      <c r="C14" s="229"/>
    </row>
    <row r="15" spans="1:3" ht="17.100000000000001" customHeight="1">
      <c r="A15" s="227" t="s">
        <v>227</v>
      </c>
      <c r="B15" s="228"/>
      <c r="C15" s="229"/>
    </row>
    <row r="16" spans="1:3" ht="17.100000000000001" customHeight="1">
      <c r="A16" s="227" t="s">
        <v>228</v>
      </c>
      <c r="B16" s="228"/>
      <c r="C16" s="229"/>
    </row>
    <row r="17" spans="1:3" ht="17.100000000000001" customHeight="1">
      <c r="A17" s="227" t="s">
        <v>215</v>
      </c>
      <c r="B17" s="228"/>
      <c r="C17" s="229"/>
    </row>
    <row r="18" spans="1:3" ht="17.100000000000001" customHeight="1">
      <c r="A18" s="227" t="s">
        <v>220</v>
      </c>
      <c r="B18" s="228"/>
      <c r="C18" s="229"/>
    </row>
    <row r="19" spans="1:3" ht="17.100000000000001" customHeight="1">
      <c r="A19" s="227" t="s">
        <v>259</v>
      </c>
      <c r="B19" s="228"/>
      <c r="C19" s="229"/>
    </row>
    <row r="20" spans="1:3" ht="17.100000000000001" customHeight="1">
      <c r="A20" s="89" t="s">
        <v>19</v>
      </c>
      <c r="B20" s="233">
        <f>SUM(B7:B19)</f>
        <v>0</v>
      </c>
      <c r="C20" s="234"/>
    </row>
    <row r="21" spans="1:3" ht="17.100000000000001" customHeight="1">
      <c r="A21" s="235" t="s">
        <v>25</v>
      </c>
      <c r="B21" s="236"/>
      <c r="C21" s="237"/>
    </row>
    <row r="22" spans="1:3" ht="17.100000000000001" customHeight="1">
      <c r="A22" s="238"/>
      <c r="B22" s="239"/>
      <c r="C22" s="240"/>
    </row>
    <row r="23" spans="1:3" ht="17.100000000000001" customHeight="1">
      <c r="A23" s="89" t="s">
        <v>19</v>
      </c>
      <c r="B23" s="233">
        <f>SUM(B21:B22)</f>
        <v>0</v>
      </c>
      <c r="C23" s="234"/>
    </row>
    <row r="24" spans="1:3" ht="17.100000000000001" customHeight="1">
      <c r="A24" s="241" t="s">
        <v>149</v>
      </c>
      <c r="B24" s="242">
        <f>SUM(B20,B23)</f>
        <v>0</v>
      </c>
      <c r="C24" s="243"/>
    </row>
    <row r="25" spans="1:3" ht="17.100000000000001" customHeight="1">
      <c r="A25" s="244" t="s">
        <v>269</v>
      </c>
      <c r="B25" s="245"/>
      <c r="C25" s="246"/>
    </row>
    <row r="26" spans="1:3" ht="17.100000000000001" customHeight="1">
      <c r="A26" s="244" t="s">
        <v>24</v>
      </c>
      <c r="B26" s="245"/>
      <c r="C26" s="246"/>
    </row>
    <row r="27" spans="1:3" ht="17.100000000000001" customHeight="1">
      <c r="A27" s="247"/>
      <c r="B27" s="245"/>
      <c r="C27" s="246"/>
    </row>
    <row r="28" spans="1:3" ht="17.100000000000001" customHeight="1">
      <c r="A28" s="244" t="s">
        <v>23</v>
      </c>
      <c r="B28" s="245"/>
      <c r="C28" s="245"/>
    </row>
    <row r="29" spans="1:3" ht="21.75" customHeight="1">
      <c r="A29" s="248" t="s">
        <v>22</v>
      </c>
      <c r="B29" s="249" t="s">
        <v>21</v>
      </c>
      <c r="C29" s="98" t="s">
        <v>150</v>
      </c>
    </row>
    <row r="30" spans="1:3">
      <c r="A30" s="250"/>
      <c r="B30" s="251" t="s">
        <v>7</v>
      </c>
      <c r="C30" s="141"/>
    </row>
    <row r="31" spans="1:3" ht="16.5" customHeight="1">
      <c r="A31" s="255" t="s">
        <v>45</v>
      </c>
      <c r="B31" s="256"/>
      <c r="C31" s="257"/>
    </row>
    <row r="32" spans="1:3" ht="16.5" customHeight="1">
      <c r="A32" s="258" t="s">
        <v>19</v>
      </c>
      <c r="B32" s="242">
        <f>SUM(B31)</f>
        <v>0</v>
      </c>
      <c r="C32" s="259"/>
    </row>
    <row r="33" spans="1:3" ht="17.100000000000001" customHeight="1">
      <c r="A33" s="244"/>
      <c r="B33" s="245"/>
      <c r="C33" s="246"/>
    </row>
  </sheetData>
  <phoneticPr fontId="3"/>
  <printOptions horizontalCentered="1"/>
  <pageMargins left="0.70866141732283472" right="0.70866141732283472" top="0.55118110236220474" bottom="0.55118110236220474" header="0.31496062992125984" footer="0.31496062992125984"/>
  <pageSetup paperSize="9" scale="96" orientation="portrait" blackAndWhite="1" r:id="rId1"/>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52"/>
  <sheetViews>
    <sheetView view="pageBreakPreview" zoomScaleNormal="100" zoomScaleSheetLayoutView="100" workbookViewId="0">
      <selection activeCell="F71" sqref="F71"/>
    </sheetView>
  </sheetViews>
  <sheetFormatPr defaultColWidth="9" defaultRowHeight="14.25"/>
  <cols>
    <col min="1" max="1" width="86.25" style="103" customWidth="1"/>
    <col min="2" max="16384" width="9" style="103"/>
  </cols>
  <sheetData>
    <row r="1" spans="1:1">
      <c r="A1" s="102" t="s">
        <v>490</v>
      </c>
    </row>
    <row r="3" spans="1:1">
      <c r="A3" s="104" t="s">
        <v>433</v>
      </c>
    </row>
    <row r="5" spans="1:1" ht="15.75" customHeight="1">
      <c r="A5" s="105" t="s">
        <v>438</v>
      </c>
    </row>
    <row r="6" spans="1:1">
      <c r="A6" s="103" t="s">
        <v>146</v>
      </c>
    </row>
    <row r="7" spans="1:1" ht="23.25" customHeight="1">
      <c r="A7" s="106" t="s">
        <v>155</v>
      </c>
    </row>
    <row r="8" spans="1:1" ht="14.25" customHeight="1">
      <c r="A8" s="940"/>
    </row>
    <row r="9" spans="1:1" ht="13.5" customHeight="1">
      <c r="A9" s="941"/>
    </row>
    <row r="10" spans="1:1" ht="13.5" customHeight="1">
      <c r="A10" s="941"/>
    </row>
    <row r="11" spans="1:1" ht="13.5" customHeight="1">
      <c r="A11" s="941"/>
    </row>
    <row r="12" spans="1:1" ht="13.5" customHeight="1">
      <c r="A12" s="941"/>
    </row>
    <row r="13" spans="1:1">
      <c r="A13" s="941"/>
    </row>
    <row r="14" spans="1:1">
      <c r="A14" s="941"/>
    </row>
    <row r="15" spans="1:1">
      <c r="A15" s="941"/>
    </row>
    <row r="16" spans="1:1">
      <c r="A16" s="941"/>
    </row>
    <row r="17" spans="1:1">
      <c r="A17" s="941"/>
    </row>
    <row r="18" spans="1:1">
      <c r="A18" s="941"/>
    </row>
    <row r="19" spans="1:1">
      <c r="A19" s="941"/>
    </row>
    <row r="20" spans="1:1">
      <c r="A20" s="941"/>
    </row>
    <row r="21" spans="1:1">
      <c r="A21" s="941"/>
    </row>
    <row r="22" spans="1:1">
      <c r="A22" s="941"/>
    </row>
    <row r="23" spans="1:1">
      <c r="A23" s="941"/>
    </row>
    <row r="24" spans="1:1">
      <c r="A24" s="941"/>
    </row>
    <row r="25" spans="1:1">
      <c r="A25" s="941"/>
    </row>
    <row r="26" spans="1:1">
      <c r="A26" s="941"/>
    </row>
    <row r="27" spans="1:1">
      <c r="A27" s="941"/>
    </row>
    <row r="28" spans="1:1">
      <c r="A28" s="941"/>
    </row>
    <row r="29" spans="1:1">
      <c r="A29" s="941"/>
    </row>
    <row r="30" spans="1:1">
      <c r="A30" s="941"/>
    </row>
    <row r="31" spans="1:1">
      <c r="A31" s="941"/>
    </row>
    <row r="32" spans="1:1">
      <c r="A32" s="941"/>
    </row>
    <row r="33" spans="1:1">
      <c r="A33" s="941"/>
    </row>
    <row r="34" spans="1:1">
      <c r="A34" s="941"/>
    </row>
    <row r="35" spans="1:1">
      <c r="A35" s="941"/>
    </row>
    <row r="36" spans="1:1">
      <c r="A36" s="941"/>
    </row>
    <row r="37" spans="1:1">
      <c r="A37" s="941"/>
    </row>
    <row r="38" spans="1:1">
      <c r="A38" s="941"/>
    </row>
    <row r="39" spans="1:1">
      <c r="A39" s="941"/>
    </row>
    <row r="40" spans="1:1">
      <c r="A40" s="941"/>
    </row>
    <row r="41" spans="1:1">
      <c r="A41" s="941"/>
    </row>
    <row r="42" spans="1:1">
      <c r="A42" s="941"/>
    </row>
    <row r="43" spans="1:1">
      <c r="A43" s="941"/>
    </row>
    <row r="44" spans="1:1">
      <c r="A44" s="941"/>
    </row>
    <row r="45" spans="1:1">
      <c r="A45" s="941"/>
    </row>
    <row r="46" spans="1:1">
      <c r="A46" s="941"/>
    </row>
    <row r="47" spans="1:1">
      <c r="A47" s="941"/>
    </row>
    <row r="48" spans="1:1">
      <c r="A48" s="941"/>
    </row>
    <row r="49" spans="1:1">
      <c r="A49" s="941"/>
    </row>
    <row r="50" spans="1:1">
      <c r="A50" s="941"/>
    </row>
    <row r="51" spans="1:1">
      <c r="A51" s="941"/>
    </row>
    <row r="52" spans="1:1">
      <c r="A52" s="942"/>
    </row>
  </sheetData>
  <mergeCells count="1">
    <mergeCell ref="A8:A52"/>
  </mergeCells>
  <phoneticPr fontId="3"/>
  <printOptions horizontalCentered="1"/>
  <pageMargins left="0.9055118110236221" right="0.51181102362204722" top="0.74803149606299213" bottom="0.74803149606299213" header="0.31496062992125984" footer="0.31496062992125984"/>
  <pageSetup paperSize="9" orientation="portrait" blackAndWhite="1" r:id="rId1"/>
  <legacy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32"/>
  <sheetViews>
    <sheetView view="pageBreakPreview" topLeftCell="A7" zoomScale="130" zoomScaleNormal="100" zoomScaleSheetLayoutView="130" workbookViewId="0">
      <selection activeCell="F71" sqref="F71"/>
    </sheetView>
  </sheetViews>
  <sheetFormatPr defaultColWidth="9" defaultRowHeight="13.5"/>
  <cols>
    <col min="1" max="2" width="17.625" style="175" customWidth="1"/>
    <col min="3" max="3" width="45.75" style="175" customWidth="1"/>
    <col min="4" max="16384" width="9" style="175"/>
  </cols>
  <sheetData>
    <row r="1" spans="1:3">
      <c r="A1" s="175" t="s">
        <v>182</v>
      </c>
      <c r="B1" s="191"/>
      <c r="C1" s="191"/>
    </row>
    <row r="3" spans="1:3">
      <c r="C3" s="293" t="s">
        <v>407</v>
      </c>
    </row>
    <row r="4" spans="1:3">
      <c r="A4" s="175" t="s">
        <v>250</v>
      </c>
    </row>
    <row r="5" spans="1:3">
      <c r="A5" s="175" t="s">
        <v>433</v>
      </c>
    </row>
    <row r="6" spans="1:3" ht="17.100000000000001" customHeight="1">
      <c r="A6" s="392" t="s">
        <v>22</v>
      </c>
      <c r="B6" s="392" t="s">
        <v>28</v>
      </c>
      <c r="C6" s="392" t="s">
        <v>31</v>
      </c>
    </row>
    <row r="7" spans="1:3" ht="17.100000000000001" customHeight="1">
      <c r="A7" s="224"/>
      <c r="B7" s="225" t="s">
        <v>27</v>
      </c>
      <c r="C7" s="281"/>
    </row>
    <row r="8" spans="1:3" ht="17.100000000000001" customHeight="1">
      <c r="A8" s="227" t="s">
        <v>209</v>
      </c>
      <c r="B8" s="228"/>
      <c r="C8" s="282"/>
    </row>
    <row r="9" spans="1:3" ht="17.100000000000001" customHeight="1">
      <c r="A9" s="227" t="s">
        <v>213</v>
      </c>
      <c r="B9" s="228"/>
      <c r="C9" s="282"/>
    </row>
    <row r="10" spans="1:3" ht="17.100000000000001" customHeight="1">
      <c r="A10" s="170" t="s">
        <v>440</v>
      </c>
      <c r="B10" s="228"/>
      <c r="C10" s="282"/>
    </row>
    <row r="11" spans="1:3" ht="17.100000000000001" customHeight="1">
      <c r="A11" s="170" t="s">
        <v>441</v>
      </c>
      <c r="B11" s="228"/>
      <c r="C11" s="282"/>
    </row>
    <row r="12" spans="1:3" ht="17.100000000000001" customHeight="1">
      <c r="A12" s="170" t="s">
        <v>442</v>
      </c>
      <c r="B12" s="228"/>
      <c r="C12" s="282"/>
    </row>
    <row r="13" spans="1:3" ht="17.100000000000001" customHeight="1">
      <c r="A13" s="170" t="s">
        <v>219</v>
      </c>
      <c r="B13" s="228"/>
      <c r="C13" s="282"/>
    </row>
    <row r="14" spans="1:3" ht="17.100000000000001" customHeight="1">
      <c r="A14" s="170" t="s">
        <v>443</v>
      </c>
      <c r="B14" s="228"/>
      <c r="C14" s="282"/>
    </row>
    <row r="15" spans="1:3" ht="17.100000000000001" customHeight="1">
      <c r="A15" s="170" t="s">
        <v>436</v>
      </c>
      <c r="B15" s="228"/>
      <c r="C15" s="282"/>
    </row>
    <row r="16" spans="1:3">
      <c r="A16" s="212" t="s">
        <v>444</v>
      </c>
      <c r="B16" s="228"/>
      <c r="C16" s="282"/>
    </row>
    <row r="17" spans="1:3" ht="17.100000000000001" customHeight="1">
      <c r="A17" s="227" t="s">
        <v>445</v>
      </c>
      <c r="B17" s="228"/>
      <c r="C17" s="282"/>
    </row>
    <row r="18" spans="1:3" ht="17.100000000000001" customHeight="1">
      <c r="A18" s="227"/>
      <c r="B18" s="228"/>
      <c r="C18" s="282"/>
    </row>
    <row r="19" spans="1:3" ht="17.100000000000001" customHeight="1">
      <c r="A19" s="310"/>
      <c r="B19" s="239"/>
      <c r="C19" s="284"/>
    </row>
    <row r="20" spans="1:3" ht="17.100000000000001" customHeight="1">
      <c r="A20" s="241" t="s">
        <v>19</v>
      </c>
      <c r="B20" s="242">
        <f>SUM(B8:B19)</f>
        <v>0</v>
      </c>
      <c r="C20" s="285"/>
    </row>
    <row r="21" spans="1:3" s="221" customFormat="1" ht="17.100000000000001" customHeight="1">
      <c r="A21" s="235" t="s">
        <v>25</v>
      </c>
      <c r="B21" s="236"/>
      <c r="C21" s="237"/>
    </row>
    <row r="22" spans="1:3" s="221" customFormat="1" ht="17.100000000000001" customHeight="1">
      <c r="A22" s="238"/>
      <c r="B22" s="239"/>
      <c r="C22" s="240"/>
    </row>
    <row r="23" spans="1:3" s="221" customFormat="1" ht="17.100000000000001" customHeight="1">
      <c r="A23" s="392" t="s">
        <v>19</v>
      </c>
      <c r="B23" s="233">
        <f>SUM(B21:B22)</f>
        <v>0</v>
      </c>
      <c r="C23" s="234"/>
    </row>
    <row r="24" spans="1:3" s="221" customFormat="1" ht="17.100000000000001" customHeight="1">
      <c r="A24" s="241" t="s">
        <v>149</v>
      </c>
      <c r="B24" s="242">
        <f>SUM(B20,B23)</f>
        <v>0</v>
      </c>
      <c r="C24" s="243"/>
    </row>
    <row r="25" spans="1:3" ht="17.100000000000001" customHeight="1">
      <c r="A25" s="244" t="s">
        <v>446</v>
      </c>
      <c r="B25" s="245"/>
      <c r="C25" s="286"/>
    </row>
    <row r="26" spans="1:3" ht="17.100000000000001" customHeight="1">
      <c r="A26" s="244" t="s">
        <v>447</v>
      </c>
      <c r="B26" s="245"/>
      <c r="C26" s="286"/>
    </row>
    <row r="27" spans="1:3" ht="17.100000000000001" customHeight="1">
      <c r="A27" s="244"/>
      <c r="B27" s="245"/>
      <c r="C27" s="286"/>
    </row>
    <row r="28" spans="1:3" ht="17.100000000000001" customHeight="1">
      <c r="A28" s="244" t="s">
        <v>251</v>
      </c>
      <c r="B28" s="245"/>
      <c r="C28" s="245"/>
    </row>
    <row r="29" spans="1:3" ht="17.100000000000001" customHeight="1">
      <c r="A29" s="250" t="s">
        <v>22</v>
      </c>
      <c r="B29" s="287" t="s">
        <v>662</v>
      </c>
      <c r="C29" s="213" t="s">
        <v>150</v>
      </c>
    </row>
    <row r="30" spans="1:3" ht="17.100000000000001" customHeight="1">
      <c r="A30" s="250"/>
      <c r="B30" s="251" t="s">
        <v>7</v>
      </c>
      <c r="C30" s="288"/>
    </row>
    <row r="31" spans="1:3" ht="17.100000000000001" customHeight="1">
      <c r="A31" s="289" t="s">
        <v>45</v>
      </c>
      <c r="B31" s="239"/>
      <c r="C31" s="239"/>
    </row>
    <row r="32" spans="1:3" ht="17.100000000000001" customHeight="1">
      <c r="A32" s="258" t="s">
        <v>19</v>
      </c>
      <c r="B32" s="242">
        <f>SUM(B31)</f>
        <v>0</v>
      </c>
      <c r="C32" s="233"/>
    </row>
  </sheetData>
  <phoneticPr fontId="3"/>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86DA"/>
  </sheetPr>
  <dimension ref="A2:O31"/>
  <sheetViews>
    <sheetView view="pageBreakPreview" topLeftCell="A7" zoomScale="85" zoomScaleNormal="90" zoomScaleSheetLayoutView="85" workbookViewId="0">
      <selection activeCell="F71" sqref="F71"/>
    </sheetView>
  </sheetViews>
  <sheetFormatPr defaultColWidth="9" defaultRowHeight="13.5"/>
  <cols>
    <col min="1" max="1" width="5.75" style="335" customWidth="1"/>
    <col min="2" max="2" width="12.625" style="335" customWidth="1"/>
    <col min="3" max="3" width="14.625" style="335" customWidth="1"/>
    <col min="4" max="15" width="11.125" style="335" customWidth="1"/>
    <col min="16" max="16384" width="9" style="335"/>
  </cols>
  <sheetData>
    <row r="2" spans="1:15" ht="18.75" customHeight="1">
      <c r="A2" s="943" t="s">
        <v>661</v>
      </c>
      <c r="B2" s="943"/>
      <c r="C2" s="943"/>
    </row>
    <row r="4" spans="1:15">
      <c r="E4" s="335" t="s">
        <v>161</v>
      </c>
    </row>
    <row r="5" spans="1:15" ht="27" customHeight="1">
      <c r="A5" s="336" t="s">
        <v>386</v>
      </c>
      <c r="B5" s="336"/>
      <c r="C5" s="337"/>
      <c r="D5" s="337"/>
      <c r="E5" s="337"/>
      <c r="F5" s="337"/>
      <c r="G5" s="337"/>
      <c r="H5" s="337"/>
      <c r="I5" s="337"/>
      <c r="J5" s="337"/>
      <c r="K5" s="337"/>
      <c r="L5" s="337"/>
      <c r="M5" s="337"/>
      <c r="N5" s="337"/>
      <c r="O5" s="337"/>
    </row>
    <row r="8" spans="1:15" ht="18.75" customHeight="1">
      <c r="I8" s="109"/>
      <c r="J8" s="109"/>
      <c r="K8" s="110"/>
      <c r="L8" s="338" t="s">
        <v>387</v>
      </c>
      <c r="M8" s="944"/>
      <c r="N8" s="944"/>
      <c r="O8" s="944"/>
    </row>
    <row r="9" spans="1:15" ht="14.25" thickBot="1"/>
    <row r="10" spans="1:15" ht="63.75" customHeight="1">
      <c r="A10" s="945" t="s">
        <v>1</v>
      </c>
      <c r="B10" s="965"/>
      <c r="C10" s="946"/>
      <c r="D10" s="339" t="s">
        <v>2</v>
      </c>
      <c r="E10" s="340" t="s">
        <v>388</v>
      </c>
      <c r="F10" s="340" t="s">
        <v>389</v>
      </c>
      <c r="G10" s="340" t="s">
        <v>268</v>
      </c>
      <c r="H10" s="340" t="s">
        <v>3</v>
      </c>
      <c r="I10" s="340" t="s">
        <v>4</v>
      </c>
      <c r="J10" s="340" t="s">
        <v>430</v>
      </c>
      <c r="K10" s="340" t="s">
        <v>390</v>
      </c>
      <c r="L10" s="340" t="s">
        <v>391</v>
      </c>
      <c r="M10" s="340" t="s">
        <v>9</v>
      </c>
      <c r="N10" s="340" t="s">
        <v>392</v>
      </c>
      <c r="O10" s="341" t="s">
        <v>393</v>
      </c>
    </row>
    <row r="11" spans="1:15" ht="21" customHeight="1" thickBot="1">
      <c r="A11" s="947"/>
      <c r="B11" s="966"/>
      <c r="C11" s="948"/>
      <c r="D11" s="342" t="s">
        <v>560</v>
      </c>
      <c r="E11" s="343" t="s">
        <v>561</v>
      </c>
      <c r="F11" s="344" t="s">
        <v>562</v>
      </c>
      <c r="G11" s="343" t="s">
        <v>563</v>
      </c>
      <c r="H11" s="343" t="s">
        <v>564</v>
      </c>
      <c r="I11" s="343" t="s">
        <v>565</v>
      </c>
      <c r="J11" s="343" t="s">
        <v>566</v>
      </c>
      <c r="K11" s="343" t="s">
        <v>567</v>
      </c>
      <c r="L11" s="343" t="s">
        <v>568</v>
      </c>
      <c r="M11" s="343" t="s">
        <v>402</v>
      </c>
      <c r="N11" s="343" t="s">
        <v>569</v>
      </c>
      <c r="O11" s="345" t="s">
        <v>663</v>
      </c>
    </row>
    <row r="12" spans="1:15" ht="72" customHeight="1">
      <c r="A12" s="967" t="s">
        <v>403</v>
      </c>
      <c r="B12" s="968"/>
      <c r="C12" s="950" t="s">
        <v>570</v>
      </c>
      <c r="D12" s="372"/>
      <c r="E12" s="373"/>
      <c r="F12" s="346" t="str">
        <f>IF(D12="","",D12-E12)</f>
        <v/>
      </c>
      <c r="G12" s="373"/>
      <c r="H12" s="346" t="str">
        <f>IF($D12="","",[2]事業リスト!$G22)</f>
        <v/>
      </c>
      <c r="I12" s="346" t="str">
        <f>IF(G12="","",MIN(G12,H12))</f>
        <v/>
      </c>
      <c r="J12" s="380"/>
      <c r="K12" s="346" t="str">
        <f>IF(I12="","",MIN(F12,I12))</f>
        <v/>
      </c>
      <c r="L12" s="346" t="str">
        <f>IFERROR(MIN(ROUNDDOWN(K12,-3),$M12),"")</f>
        <v/>
      </c>
      <c r="M12" s="373"/>
      <c r="N12" s="373"/>
      <c r="O12" s="347" t="str">
        <f>IF(L12="","",N12-L12)</f>
        <v/>
      </c>
    </row>
    <row r="13" spans="1:15" ht="21" customHeight="1">
      <c r="A13" s="969"/>
      <c r="B13" s="970"/>
      <c r="C13" s="951"/>
      <c r="D13" s="374" t="s">
        <v>7</v>
      </c>
      <c r="E13" s="375" t="s">
        <v>7</v>
      </c>
      <c r="F13" s="348" t="s">
        <v>7</v>
      </c>
      <c r="G13" s="375" t="s">
        <v>7</v>
      </c>
      <c r="H13" s="352" t="s">
        <v>7</v>
      </c>
      <c r="I13" s="348" t="s">
        <v>7</v>
      </c>
      <c r="J13" s="348" t="s">
        <v>7</v>
      </c>
      <c r="K13" s="348" t="s">
        <v>7</v>
      </c>
      <c r="L13" s="348" t="s">
        <v>7</v>
      </c>
      <c r="M13" s="375" t="s">
        <v>7</v>
      </c>
      <c r="N13" s="375" t="s">
        <v>7</v>
      </c>
      <c r="O13" s="349" t="s">
        <v>7</v>
      </c>
    </row>
    <row r="14" spans="1:15" ht="72" customHeight="1">
      <c r="A14" s="971" t="s">
        <v>404</v>
      </c>
      <c r="B14" s="960" t="s">
        <v>572</v>
      </c>
      <c r="C14" s="951"/>
      <c r="D14" s="376"/>
      <c r="E14" s="377"/>
      <c r="F14" s="350" t="str">
        <f>IF(D14="","",D14-E14)</f>
        <v/>
      </c>
      <c r="G14" s="377"/>
      <c r="H14" s="550" t="str">
        <f>IF($D14="","",'基準額算出調書 (タスク)'!$I4)</f>
        <v/>
      </c>
      <c r="I14" s="350" t="str">
        <f>IF(G14="","",MIN(G14,H14))</f>
        <v/>
      </c>
      <c r="J14" s="377"/>
      <c r="K14" s="350" t="str">
        <f>IF(D14="","",MIN(MIN(I14,F14)*1/2,J14))</f>
        <v/>
      </c>
      <c r="L14" s="350" t="str">
        <f>IFERROR(MIN(ROUNDDOWN(K14,-3),$M14),"")</f>
        <v/>
      </c>
      <c r="M14" s="377"/>
      <c r="N14" s="377"/>
      <c r="O14" s="351" t="str">
        <f>IF(L14="","",N14-L14)</f>
        <v/>
      </c>
    </row>
    <row r="15" spans="1:15" ht="21" customHeight="1">
      <c r="A15" s="972"/>
      <c r="B15" s="960"/>
      <c r="C15" s="951"/>
      <c r="D15" s="378" t="s">
        <v>7</v>
      </c>
      <c r="E15" s="379" t="s">
        <v>7</v>
      </c>
      <c r="F15" s="352" t="s">
        <v>7</v>
      </c>
      <c r="G15" s="379" t="s">
        <v>7</v>
      </c>
      <c r="H15" s="352" t="s">
        <v>7</v>
      </c>
      <c r="I15" s="352" t="s">
        <v>7</v>
      </c>
      <c r="J15" s="379" t="s">
        <v>7</v>
      </c>
      <c r="K15" s="352" t="s">
        <v>7</v>
      </c>
      <c r="L15" s="352" t="s">
        <v>7</v>
      </c>
      <c r="M15" s="379" t="s">
        <v>7</v>
      </c>
      <c r="N15" s="379" t="s">
        <v>7</v>
      </c>
      <c r="O15" s="353" t="s">
        <v>7</v>
      </c>
    </row>
    <row r="16" spans="1:15" ht="72" customHeight="1">
      <c r="A16" s="972"/>
      <c r="B16" s="960" t="s">
        <v>573</v>
      </c>
      <c r="C16" s="951"/>
      <c r="D16" s="376"/>
      <c r="E16" s="377"/>
      <c r="F16" s="350" t="str">
        <f>IF(D16="","",D16-E16)</f>
        <v/>
      </c>
      <c r="G16" s="377"/>
      <c r="H16" s="551" t="str">
        <f>IF($D16="","",'基準額算出調書 (タスク)'!$I8)</f>
        <v/>
      </c>
      <c r="I16" s="350" t="str">
        <f>IF(G16="","",MIN(G16,H16))</f>
        <v/>
      </c>
      <c r="J16" s="377"/>
      <c r="K16" s="350" t="str">
        <f>IF(D16="","",MIN(MIN(I16,F16)*1/2,J16))</f>
        <v/>
      </c>
      <c r="L16" s="350" t="str">
        <f>IFERROR(MIN(ROUNDDOWN(K16,-3),$M16),"")</f>
        <v/>
      </c>
      <c r="M16" s="377"/>
      <c r="N16" s="377"/>
      <c r="O16" s="351" t="str">
        <f>IF(L16="","",N16-L16)</f>
        <v/>
      </c>
    </row>
    <row r="17" spans="1:15" ht="21" customHeight="1">
      <c r="A17" s="972"/>
      <c r="B17" s="960"/>
      <c r="C17" s="951"/>
      <c r="D17" s="378" t="s">
        <v>7</v>
      </c>
      <c r="E17" s="379" t="s">
        <v>7</v>
      </c>
      <c r="F17" s="352" t="s">
        <v>7</v>
      </c>
      <c r="G17" s="379" t="s">
        <v>7</v>
      </c>
      <c r="H17" s="352" t="s">
        <v>7</v>
      </c>
      <c r="I17" s="352" t="s">
        <v>7</v>
      </c>
      <c r="J17" s="379" t="s">
        <v>7</v>
      </c>
      <c r="K17" s="352" t="s">
        <v>7</v>
      </c>
      <c r="L17" s="352" t="s">
        <v>7</v>
      </c>
      <c r="M17" s="379" t="s">
        <v>7</v>
      </c>
      <c r="N17" s="379" t="s">
        <v>7</v>
      </c>
      <c r="O17" s="353" t="s">
        <v>7</v>
      </c>
    </row>
    <row r="18" spans="1:15" ht="72" customHeight="1">
      <c r="A18" s="972"/>
      <c r="B18" s="960" t="s">
        <v>574</v>
      </c>
      <c r="C18" s="951"/>
      <c r="D18" s="376"/>
      <c r="E18" s="377"/>
      <c r="F18" s="350" t="str">
        <f>IF(D18="","",D18-E18)</f>
        <v/>
      </c>
      <c r="G18" s="377"/>
      <c r="H18" s="551" t="str">
        <f>IF($D18="","",'基準額算出調書 (タスク)'!$I17)</f>
        <v/>
      </c>
      <c r="I18" s="350" t="str">
        <f>IF(G18="","",MIN(G18,H18))</f>
        <v/>
      </c>
      <c r="J18" s="377"/>
      <c r="K18" s="350" t="str">
        <f>IF(D18="","",MIN(MIN(I18,F18)*1/2,J18))</f>
        <v/>
      </c>
      <c r="L18" s="350" t="str">
        <f>IFERROR(MIN(ROUNDDOWN(K18,-3),$M18),"")</f>
        <v/>
      </c>
      <c r="M18" s="377"/>
      <c r="N18" s="377"/>
      <c r="O18" s="351" t="str">
        <f>IF(L18="","",N18-L18)</f>
        <v/>
      </c>
    </row>
    <row r="19" spans="1:15" ht="21" customHeight="1">
      <c r="A19" s="972"/>
      <c r="B19" s="960"/>
      <c r="C19" s="951"/>
      <c r="D19" s="378" t="s">
        <v>7</v>
      </c>
      <c r="E19" s="379" t="s">
        <v>7</v>
      </c>
      <c r="F19" s="352" t="s">
        <v>7</v>
      </c>
      <c r="G19" s="379" t="s">
        <v>7</v>
      </c>
      <c r="H19" s="352" t="s">
        <v>7</v>
      </c>
      <c r="I19" s="352" t="s">
        <v>7</v>
      </c>
      <c r="J19" s="379" t="s">
        <v>7</v>
      </c>
      <c r="K19" s="352" t="s">
        <v>7</v>
      </c>
      <c r="L19" s="352" t="s">
        <v>7</v>
      </c>
      <c r="M19" s="379" t="s">
        <v>7</v>
      </c>
      <c r="N19" s="379" t="s">
        <v>7</v>
      </c>
      <c r="O19" s="352" t="s">
        <v>7</v>
      </c>
    </row>
    <row r="20" spans="1:15" ht="72" customHeight="1">
      <c r="A20" s="972"/>
      <c r="B20" s="960" t="s">
        <v>575</v>
      </c>
      <c r="C20" s="951"/>
      <c r="D20" s="376"/>
      <c r="E20" s="377"/>
      <c r="F20" s="350" t="str">
        <f>IF(D20="","",D20-E20)</f>
        <v/>
      </c>
      <c r="G20" s="377"/>
      <c r="H20" s="551" t="str">
        <f>IF($D20="","",'基準額算出調書 (タスク)'!$I21)</f>
        <v/>
      </c>
      <c r="I20" s="350" t="str">
        <f>IF(G20="","",MIN(G20,H20))</f>
        <v/>
      </c>
      <c r="J20" s="377"/>
      <c r="K20" s="350" t="str">
        <f>IF(D20="","",MIN(MIN(I20,F20)*1/2,J20))</f>
        <v/>
      </c>
      <c r="L20" s="350" t="str">
        <f>IFERROR(MIN(ROUNDDOWN(K20,-3),$M20),"")</f>
        <v/>
      </c>
      <c r="M20" s="377"/>
      <c r="N20" s="377"/>
      <c r="O20" s="350" t="str">
        <f>IF(L20="","",N20-L20)</f>
        <v/>
      </c>
    </row>
    <row r="21" spans="1:15" ht="21" customHeight="1">
      <c r="A21" s="972"/>
      <c r="B21" s="960"/>
      <c r="C21" s="951"/>
      <c r="D21" s="378" t="s">
        <v>7</v>
      </c>
      <c r="E21" s="379" t="s">
        <v>7</v>
      </c>
      <c r="F21" s="352" t="s">
        <v>7</v>
      </c>
      <c r="G21" s="379" t="s">
        <v>7</v>
      </c>
      <c r="H21" s="352" t="s">
        <v>7</v>
      </c>
      <c r="I21" s="352" t="s">
        <v>7</v>
      </c>
      <c r="J21" s="379" t="s">
        <v>7</v>
      </c>
      <c r="K21" s="352" t="s">
        <v>7</v>
      </c>
      <c r="L21" s="352" t="s">
        <v>7</v>
      </c>
      <c r="M21" s="379" t="s">
        <v>7</v>
      </c>
      <c r="N21" s="379" t="s">
        <v>7</v>
      </c>
      <c r="O21" s="352" t="s">
        <v>7</v>
      </c>
    </row>
    <row r="22" spans="1:15" ht="72" customHeight="1">
      <c r="A22" s="972"/>
      <c r="B22" s="960" t="s">
        <v>576</v>
      </c>
      <c r="C22" s="951"/>
      <c r="D22" s="376"/>
      <c r="E22" s="377"/>
      <c r="F22" s="350" t="str">
        <f>IF(D22="","",D22-E22)</f>
        <v/>
      </c>
      <c r="G22" s="377"/>
      <c r="H22" s="551" t="str">
        <f>IF($D22="","",'基準額算出調書 (タスク)'!$I25)</f>
        <v/>
      </c>
      <c r="I22" s="350" t="str">
        <f>IF(G22="","",MIN(G22,H22))</f>
        <v/>
      </c>
      <c r="J22" s="377"/>
      <c r="K22" s="350" t="str">
        <f>IF(D22="","",MIN(MIN(I22,F22)*1/2,J22))</f>
        <v/>
      </c>
      <c r="L22" s="350" t="str">
        <f>IFERROR(MIN(ROUNDDOWN(K22,-3),$M22),"")</f>
        <v/>
      </c>
      <c r="M22" s="377"/>
      <c r="N22" s="377"/>
      <c r="O22" s="350" t="str">
        <f>IF(L22="","",N22-L22)</f>
        <v/>
      </c>
    </row>
    <row r="23" spans="1:15" ht="21" customHeight="1">
      <c r="A23" s="972"/>
      <c r="B23" s="960"/>
      <c r="C23" s="951"/>
      <c r="D23" s="378" t="s">
        <v>7</v>
      </c>
      <c r="E23" s="379" t="s">
        <v>7</v>
      </c>
      <c r="F23" s="352" t="s">
        <v>7</v>
      </c>
      <c r="G23" s="379" t="s">
        <v>7</v>
      </c>
      <c r="H23" s="352" t="s">
        <v>7</v>
      </c>
      <c r="I23" s="352" t="s">
        <v>7</v>
      </c>
      <c r="J23" s="379" t="s">
        <v>7</v>
      </c>
      <c r="K23" s="352" t="s">
        <v>7</v>
      </c>
      <c r="L23" s="352" t="s">
        <v>7</v>
      </c>
      <c r="M23" s="379" t="s">
        <v>7</v>
      </c>
      <c r="N23" s="379" t="s">
        <v>7</v>
      </c>
      <c r="O23" s="352" t="s">
        <v>7</v>
      </c>
    </row>
    <row r="24" spans="1:15" ht="72" customHeight="1">
      <c r="A24" s="972"/>
      <c r="B24" s="961" t="s">
        <v>522</v>
      </c>
      <c r="C24" s="951"/>
      <c r="D24" s="381" t="str">
        <f>IF(D14="","",D14+D16+D18+D20+D22)</f>
        <v/>
      </c>
      <c r="E24" s="383" t="str">
        <f t="shared" ref="E24:N24" si="0">IF(E14="","",E14+E16+E18+E20+E22)</f>
        <v/>
      </c>
      <c r="F24" s="383" t="str">
        <f t="shared" si="0"/>
        <v/>
      </c>
      <c r="G24" s="383" t="str">
        <f t="shared" si="0"/>
        <v/>
      </c>
      <c r="H24" s="383" t="str">
        <f t="shared" si="0"/>
        <v/>
      </c>
      <c r="I24" s="383" t="str">
        <f t="shared" si="0"/>
        <v/>
      </c>
      <c r="J24" s="383" t="str">
        <f t="shared" si="0"/>
        <v/>
      </c>
      <c r="K24" s="383" t="str">
        <f t="shared" si="0"/>
        <v/>
      </c>
      <c r="L24" s="383" t="str">
        <f t="shared" si="0"/>
        <v/>
      </c>
      <c r="M24" s="383" t="str">
        <f t="shared" si="0"/>
        <v/>
      </c>
      <c r="N24" s="383" t="str">
        <f t="shared" si="0"/>
        <v/>
      </c>
      <c r="O24" s="350" t="str">
        <f>IF(O14="","",O14+O16+O18+O20+O22)</f>
        <v/>
      </c>
    </row>
    <row r="25" spans="1:15" ht="21" customHeight="1">
      <c r="A25" s="973"/>
      <c r="B25" s="962"/>
      <c r="C25" s="951"/>
      <c r="D25" s="552" t="s">
        <v>7</v>
      </c>
      <c r="E25" s="352" t="s">
        <v>7</v>
      </c>
      <c r="F25" s="352" t="s">
        <v>7</v>
      </c>
      <c r="G25" s="352" t="s">
        <v>7</v>
      </c>
      <c r="H25" s="352" t="s">
        <v>7</v>
      </c>
      <c r="I25" s="352" t="s">
        <v>7</v>
      </c>
      <c r="J25" s="352" t="s">
        <v>7</v>
      </c>
      <c r="K25" s="352" t="s">
        <v>7</v>
      </c>
      <c r="L25" s="352" t="s">
        <v>7</v>
      </c>
      <c r="M25" s="352" t="s">
        <v>7</v>
      </c>
      <c r="N25" s="352" t="s">
        <v>7</v>
      </c>
      <c r="O25" s="352" t="s">
        <v>7</v>
      </c>
    </row>
    <row r="26" spans="1:15" ht="72" customHeight="1">
      <c r="A26" s="963" t="s">
        <v>405</v>
      </c>
      <c r="B26" s="963"/>
      <c r="C26" s="951"/>
      <c r="D26" s="381" t="str">
        <f>IF(D12="","",D12+D14+D16+D18+D20+D22)</f>
        <v/>
      </c>
      <c r="E26" s="553" t="str">
        <f>IF(E12="","",E12+E14+E16+E18+E20+E22)</f>
        <v/>
      </c>
      <c r="F26" s="553" t="str">
        <f>IF(F12="","",F12+F14+F16+F18+F20+F22)</f>
        <v/>
      </c>
      <c r="G26" s="553" t="str">
        <f>IF(G12="","",G12+G14+G16+G18+G20+G22)</f>
        <v/>
      </c>
      <c r="H26" s="553" t="str">
        <f>IF(H12="","",H12+H14++H16+H18+H20+H22)</f>
        <v/>
      </c>
      <c r="I26" s="551" t="str">
        <f>IF(I12="","",I12+I14+I16+I18+I20+I22)</f>
        <v/>
      </c>
      <c r="J26" s="382" t="str">
        <f>IF(J12="","",J12+J14+J16+J18+J20+J22)</f>
        <v/>
      </c>
      <c r="K26" s="382" t="str">
        <f>IF(K12="","",K12+K14+K16+K18++K20+K22)</f>
        <v/>
      </c>
      <c r="L26" s="382" t="str">
        <f>IF(L12="","",L12+L14+L16+L18+L20+L22)</f>
        <v/>
      </c>
      <c r="M26" s="382" t="str">
        <f>IF(M12="","",M12+M14+M16+M18+M20+M22)</f>
        <v/>
      </c>
      <c r="N26" s="382" t="str">
        <f>IF(N12="","",N12+N14+N16+N18+N20+N22)</f>
        <v/>
      </c>
      <c r="O26" s="551" t="str">
        <f>IF(O12="","",O12+O14+O16+O18+O20+O22)</f>
        <v/>
      </c>
    </row>
    <row r="27" spans="1:15" ht="21" customHeight="1" thickBot="1">
      <c r="A27" s="964"/>
      <c r="B27" s="964"/>
      <c r="C27" s="952"/>
      <c r="D27" s="354" t="s">
        <v>7</v>
      </c>
      <c r="E27" s="355" t="s">
        <v>7</v>
      </c>
      <c r="F27" s="355" t="s">
        <v>7</v>
      </c>
      <c r="G27" s="355" t="s">
        <v>7</v>
      </c>
      <c r="H27" s="355" t="s">
        <v>7</v>
      </c>
      <c r="I27" s="355" t="s">
        <v>7</v>
      </c>
      <c r="J27" s="355" t="s">
        <v>7</v>
      </c>
      <c r="K27" s="355" t="s">
        <v>7</v>
      </c>
      <c r="L27" s="355" t="s">
        <v>7</v>
      </c>
      <c r="M27" s="355" t="s">
        <v>7</v>
      </c>
      <c r="N27" s="355" t="s">
        <v>7</v>
      </c>
      <c r="O27" s="356" t="s">
        <v>7</v>
      </c>
    </row>
    <row r="29" spans="1:15" ht="19.5" customHeight="1">
      <c r="C29" s="261"/>
    </row>
    <row r="30" spans="1:15" ht="19.5" customHeight="1">
      <c r="C30" s="261"/>
    </row>
    <row r="31" spans="1:15" ht="19.5" customHeight="1">
      <c r="C31" s="261"/>
    </row>
  </sheetData>
  <mergeCells count="13">
    <mergeCell ref="B22:B23"/>
    <mergeCell ref="B24:B25"/>
    <mergeCell ref="A26:B27"/>
    <mergeCell ref="A2:C2"/>
    <mergeCell ref="M8:O8"/>
    <mergeCell ref="A10:C11"/>
    <mergeCell ref="A12:B13"/>
    <mergeCell ref="C12:C27"/>
    <mergeCell ref="A14:A25"/>
    <mergeCell ref="B14:B15"/>
    <mergeCell ref="B16:B17"/>
    <mergeCell ref="B18:B19"/>
    <mergeCell ref="B20:B21"/>
  </mergeCells>
  <phoneticPr fontId="3"/>
  <printOptions horizontalCentered="1"/>
  <pageMargins left="0.31496062992125984" right="0.31496062992125984" top="0.74803149606299213" bottom="0.74803149606299213" header="0.31496062992125984" footer="0.31496062992125984"/>
  <pageSetup paperSize="9" scale="5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A9E7"/>
  </sheetPr>
  <dimension ref="A1:I28"/>
  <sheetViews>
    <sheetView view="pageBreakPreview" zoomScaleNormal="100" zoomScaleSheetLayoutView="100" workbookViewId="0">
      <selection activeCell="F71" sqref="F71"/>
    </sheetView>
  </sheetViews>
  <sheetFormatPr defaultColWidth="17.75" defaultRowHeight="13.5"/>
  <cols>
    <col min="1" max="1" width="27.875" style="554" customWidth="1"/>
    <col min="2" max="2" width="39.5" style="554" customWidth="1"/>
    <col min="3" max="3" width="12.25" style="554" customWidth="1"/>
    <col min="4" max="4" width="4" style="554" customWidth="1"/>
    <col min="5" max="5" width="9.375" style="555" customWidth="1"/>
    <col min="6" max="7" width="9.25" style="554" customWidth="1"/>
    <col min="8" max="8" width="3.375" style="554" bestFit="1" customWidth="1"/>
    <col min="9" max="9" width="12.375" style="555" bestFit="1" customWidth="1"/>
    <col min="10" max="16384" width="17.75" style="554"/>
  </cols>
  <sheetData>
    <row r="1" spans="1:9">
      <c r="A1" s="554" t="s">
        <v>577</v>
      </c>
    </row>
    <row r="3" spans="1:9">
      <c r="A3" s="556" t="s">
        <v>578</v>
      </c>
      <c r="B3" s="557" t="s">
        <v>579</v>
      </c>
      <c r="C3" s="558"/>
      <c r="D3" s="559"/>
      <c r="E3" s="560"/>
      <c r="F3" s="559"/>
      <c r="G3" s="559"/>
      <c r="H3" s="559"/>
      <c r="I3" s="561"/>
    </row>
    <row r="4" spans="1:9">
      <c r="A4" s="562" t="s">
        <v>571</v>
      </c>
      <c r="B4" s="563" t="s">
        <v>580</v>
      </c>
      <c r="C4" s="564">
        <v>2500000</v>
      </c>
      <c r="E4" s="565"/>
      <c r="F4" s="566"/>
      <c r="G4" s="566"/>
      <c r="H4" s="566"/>
      <c r="I4" s="567">
        <f>I6</f>
        <v>0</v>
      </c>
    </row>
    <row r="5" spans="1:9">
      <c r="A5" s="568"/>
      <c r="B5" s="569"/>
      <c r="C5" s="564"/>
      <c r="E5" s="570" t="s">
        <v>581</v>
      </c>
      <c r="F5" s="570"/>
      <c r="G5" s="571"/>
      <c r="H5" s="570"/>
      <c r="I5" s="564"/>
    </row>
    <row r="6" spans="1:9">
      <c r="A6" s="568"/>
      <c r="B6" s="572"/>
      <c r="C6" s="564"/>
      <c r="D6" s="573"/>
      <c r="E6" s="570"/>
      <c r="F6" s="574"/>
      <c r="G6" s="575"/>
      <c r="H6" s="570"/>
      <c r="I6" s="564">
        <f>C4*F6</f>
        <v>0</v>
      </c>
    </row>
    <row r="7" spans="1:9">
      <c r="A7" s="576"/>
      <c r="B7" s="577"/>
      <c r="C7" s="578"/>
      <c r="D7" s="579"/>
      <c r="E7" s="580"/>
      <c r="F7" s="579"/>
      <c r="G7" s="579"/>
      <c r="H7" s="579"/>
      <c r="I7" s="581"/>
    </row>
    <row r="8" spans="1:9">
      <c r="A8" s="562" t="s">
        <v>582</v>
      </c>
      <c r="B8" s="582" t="s">
        <v>583</v>
      </c>
      <c r="C8" s="564"/>
      <c r="E8" s="565"/>
      <c r="F8" s="566"/>
      <c r="G8" s="566"/>
      <c r="H8" s="566"/>
      <c r="I8" s="567">
        <f>SUM(I11:I14)</f>
        <v>0</v>
      </c>
    </row>
    <row r="9" spans="1:9">
      <c r="A9" s="569"/>
      <c r="B9" s="583" t="s">
        <v>584</v>
      </c>
      <c r="C9" s="564"/>
      <c r="E9" s="584"/>
      <c r="F9" s="570"/>
      <c r="G9" s="570"/>
      <c r="H9" s="570"/>
      <c r="I9" s="585"/>
    </row>
    <row r="10" spans="1:9">
      <c r="A10" s="568"/>
      <c r="B10" s="583" t="s">
        <v>585</v>
      </c>
      <c r="C10" s="564"/>
      <c r="E10" s="570" t="s">
        <v>586</v>
      </c>
      <c r="F10" s="570"/>
      <c r="G10" s="571"/>
      <c r="H10" s="570"/>
      <c r="I10" s="564"/>
    </row>
    <row r="11" spans="1:9">
      <c r="A11" s="568"/>
      <c r="B11" s="572" t="s">
        <v>587</v>
      </c>
      <c r="C11" s="564">
        <v>30000</v>
      </c>
      <c r="D11" s="573"/>
      <c r="E11" s="570"/>
      <c r="F11" s="574"/>
      <c r="G11" s="575"/>
      <c r="H11" s="570"/>
      <c r="I11" s="564">
        <f>C11*F11</f>
        <v>0</v>
      </c>
    </row>
    <row r="12" spans="1:9">
      <c r="A12" s="586"/>
      <c r="B12" s="583" t="s">
        <v>588</v>
      </c>
      <c r="C12" s="587"/>
      <c r="D12" s="588"/>
      <c r="G12" s="570"/>
      <c r="H12" s="570"/>
      <c r="I12" s="564"/>
    </row>
    <row r="13" spans="1:9">
      <c r="A13" s="586"/>
      <c r="B13" s="569" t="s">
        <v>589</v>
      </c>
      <c r="C13" s="587"/>
      <c r="D13" s="588"/>
      <c r="E13" s="570" t="s">
        <v>590</v>
      </c>
      <c r="F13" s="570"/>
      <c r="G13" s="570"/>
      <c r="H13" s="570"/>
      <c r="I13" s="564"/>
    </row>
    <row r="14" spans="1:9">
      <c r="A14" s="586"/>
      <c r="B14" s="569" t="s">
        <v>591</v>
      </c>
      <c r="C14" s="564">
        <v>152000</v>
      </c>
      <c r="D14" s="588"/>
      <c r="E14" s="570"/>
      <c r="F14" s="574"/>
      <c r="G14" s="570"/>
      <c r="H14" s="570"/>
      <c r="I14" s="564">
        <f>C14*F14</f>
        <v>0</v>
      </c>
    </row>
    <row r="15" spans="1:9">
      <c r="A15" s="586"/>
      <c r="B15" s="569"/>
      <c r="C15" s="587"/>
      <c r="D15" s="588"/>
      <c r="E15" s="584"/>
      <c r="F15" s="570"/>
      <c r="G15" s="570"/>
      <c r="H15" s="570"/>
      <c r="I15" s="564"/>
    </row>
    <row r="16" spans="1:9">
      <c r="A16" s="576"/>
      <c r="B16" s="577"/>
      <c r="C16" s="578"/>
      <c r="D16" s="579"/>
      <c r="E16" s="580"/>
      <c r="F16" s="579"/>
      <c r="G16" s="579"/>
      <c r="H16" s="579"/>
      <c r="I16" s="581"/>
    </row>
    <row r="17" spans="1:9">
      <c r="A17" s="562" t="s">
        <v>592</v>
      </c>
      <c r="B17" s="563" t="s">
        <v>593</v>
      </c>
      <c r="C17" s="564">
        <v>2482000</v>
      </c>
      <c r="E17" s="565"/>
      <c r="F17" s="566"/>
      <c r="G17" s="566"/>
      <c r="H17" s="566"/>
      <c r="I17" s="567">
        <f>I19</f>
        <v>0</v>
      </c>
    </row>
    <row r="18" spans="1:9">
      <c r="A18" s="568"/>
      <c r="B18" s="569"/>
      <c r="C18" s="564"/>
      <c r="E18" s="570" t="s">
        <v>594</v>
      </c>
      <c r="F18" s="570"/>
      <c r="G18" s="571"/>
      <c r="H18" s="570"/>
      <c r="I18" s="564"/>
    </row>
    <row r="19" spans="1:9">
      <c r="A19" s="568"/>
      <c r="B19" s="572"/>
      <c r="C19" s="564"/>
      <c r="D19" s="573"/>
      <c r="E19" s="570"/>
      <c r="F19" s="574"/>
      <c r="G19" s="575"/>
      <c r="H19" s="570"/>
      <c r="I19" s="564">
        <f>C17*F19</f>
        <v>0</v>
      </c>
    </row>
    <row r="20" spans="1:9">
      <c r="A20" s="576"/>
      <c r="B20" s="577"/>
      <c r="C20" s="578"/>
      <c r="D20" s="579"/>
      <c r="E20" s="580"/>
      <c r="F20" s="579"/>
      <c r="G20" s="579"/>
      <c r="H20" s="579"/>
      <c r="I20" s="581"/>
    </row>
    <row r="21" spans="1:9">
      <c r="A21" s="562" t="s">
        <v>595</v>
      </c>
      <c r="B21" s="563" t="s">
        <v>593</v>
      </c>
      <c r="C21" s="564">
        <v>1688000</v>
      </c>
      <c r="E21" s="565"/>
      <c r="F21" s="566"/>
      <c r="G21" s="566"/>
      <c r="H21" s="566"/>
      <c r="I21" s="567">
        <f>I23</f>
        <v>0</v>
      </c>
    </row>
    <row r="22" spans="1:9">
      <c r="A22" s="568"/>
      <c r="B22" s="569"/>
      <c r="C22" s="564"/>
      <c r="E22" s="570" t="s">
        <v>594</v>
      </c>
      <c r="F22" s="570"/>
      <c r="G22" s="571"/>
      <c r="H22" s="570"/>
      <c r="I22" s="564"/>
    </row>
    <row r="23" spans="1:9">
      <c r="A23" s="568"/>
      <c r="B23" s="572"/>
      <c r="C23" s="564"/>
      <c r="D23" s="573"/>
      <c r="E23" s="570"/>
      <c r="F23" s="574"/>
      <c r="G23" s="575"/>
      <c r="H23" s="570"/>
      <c r="I23" s="564">
        <f>C21*F23</f>
        <v>0</v>
      </c>
    </row>
    <row r="24" spans="1:9">
      <c r="A24" s="576"/>
      <c r="B24" s="577"/>
      <c r="C24" s="578"/>
      <c r="D24" s="579"/>
      <c r="E24" s="580"/>
      <c r="F24" s="579"/>
      <c r="G24" s="579"/>
      <c r="H24" s="579"/>
      <c r="I24" s="581"/>
    </row>
    <row r="25" spans="1:9">
      <c r="A25" s="562" t="s">
        <v>596</v>
      </c>
      <c r="B25" s="563" t="s">
        <v>597</v>
      </c>
      <c r="C25" s="564">
        <v>300000</v>
      </c>
      <c r="E25" s="565"/>
      <c r="F25" s="566"/>
      <c r="G25" s="566"/>
      <c r="H25" s="566"/>
      <c r="I25" s="567">
        <f>I27</f>
        <v>0</v>
      </c>
    </row>
    <row r="26" spans="1:9">
      <c r="A26" s="568"/>
      <c r="B26" s="569"/>
      <c r="C26" s="564"/>
      <c r="E26" s="570" t="s">
        <v>594</v>
      </c>
      <c r="F26" s="570"/>
      <c r="G26" s="571"/>
      <c r="H26" s="570"/>
      <c r="I26" s="564"/>
    </row>
    <row r="27" spans="1:9">
      <c r="A27" s="568"/>
      <c r="B27" s="572"/>
      <c r="C27" s="564"/>
      <c r="D27" s="573"/>
      <c r="E27" s="570"/>
      <c r="F27" s="574"/>
      <c r="G27" s="575"/>
      <c r="H27" s="570"/>
      <c r="I27" s="564">
        <f>C25*F27</f>
        <v>0</v>
      </c>
    </row>
    <row r="28" spans="1:9">
      <c r="A28" s="576"/>
      <c r="B28" s="577"/>
      <c r="C28" s="578"/>
      <c r="D28" s="579"/>
      <c r="E28" s="580"/>
      <c r="F28" s="579"/>
      <c r="G28" s="579"/>
      <c r="H28" s="579"/>
      <c r="I28" s="581"/>
    </row>
  </sheetData>
  <phoneticPr fontId="3"/>
  <printOptions horizontalCentered="1"/>
  <pageMargins left="0.31496062992125984" right="0.31496062992125984" top="0.74803149606299213" bottom="0.74803149606299213" header="0.31496062992125984" footer="0.31496062992125984"/>
  <pageSetup paperSize="9" scale="75" fitToHeight="0"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A9E7"/>
  </sheetPr>
  <dimension ref="A1:A52"/>
  <sheetViews>
    <sheetView view="pageBreakPreview" zoomScaleNormal="100" zoomScaleSheetLayoutView="100" workbookViewId="0">
      <selection activeCell="F71" sqref="F71"/>
    </sheetView>
  </sheetViews>
  <sheetFormatPr defaultColWidth="9" defaultRowHeight="14.25"/>
  <cols>
    <col min="1" max="1" width="86.25" style="103" customWidth="1"/>
    <col min="2" max="16384" width="9" style="103"/>
  </cols>
  <sheetData>
    <row r="1" spans="1:1">
      <c r="A1" s="102" t="s">
        <v>598</v>
      </c>
    </row>
    <row r="3" spans="1:1">
      <c r="A3" s="104" t="s">
        <v>599</v>
      </c>
    </row>
    <row r="5" spans="1:1" ht="19.5" customHeight="1">
      <c r="A5" s="105" t="s">
        <v>298</v>
      </c>
    </row>
    <row r="6" spans="1:1">
      <c r="A6" s="103" t="s">
        <v>146</v>
      </c>
    </row>
    <row r="7" spans="1:1" ht="23.25" customHeight="1">
      <c r="A7" s="106" t="s">
        <v>155</v>
      </c>
    </row>
    <row r="8" spans="1:1" ht="14.25" customHeight="1">
      <c r="A8" s="940"/>
    </row>
    <row r="9" spans="1:1" ht="13.5" customHeight="1">
      <c r="A9" s="941"/>
    </row>
    <row r="10" spans="1:1" ht="13.5" customHeight="1">
      <c r="A10" s="941"/>
    </row>
    <row r="11" spans="1:1" ht="13.5" customHeight="1">
      <c r="A11" s="941"/>
    </row>
    <row r="12" spans="1:1" ht="13.5" customHeight="1">
      <c r="A12" s="941"/>
    </row>
    <row r="13" spans="1:1">
      <c r="A13" s="941"/>
    </row>
    <row r="14" spans="1:1">
      <c r="A14" s="941"/>
    </row>
    <row r="15" spans="1:1">
      <c r="A15" s="941"/>
    </row>
    <row r="16" spans="1:1">
      <c r="A16" s="941"/>
    </row>
    <row r="17" spans="1:1">
      <c r="A17" s="941"/>
    </row>
    <row r="18" spans="1:1">
      <c r="A18" s="941"/>
    </row>
    <row r="19" spans="1:1">
      <c r="A19" s="941"/>
    </row>
    <row r="20" spans="1:1">
      <c r="A20" s="941"/>
    </row>
    <row r="21" spans="1:1">
      <c r="A21" s="941"/>
    </row>
    <row r="22" spans="1:1">
      <c r="A22" s="941"/>
    </row>
    <row r="23" spans="1:1">
      <c r="A23" s="941"/>
    </row>
    <row r="24" spans="1:1">
      <c r="A24" s="941"/>
    </row>
    <row r="25" spans="1:1">
      <c r="A25" s="941"/>
    </row>
    <row r="26" spans="1:1">
      <c r="A26" s="941"/>
    </row>
    <row r="27" spans="1:1">
      <c r="A27" s="941"/>
    </row>
    <row r="28" spans="1:1">
      <c r="A28" s="941"/>
    </row>
    <row r="29" spans="1:1">
      <c r="A29" s="941"/>
    </row>
    <row r="30" spans="1:1">
      <c r="A30" s="941"/>
    </row>
    <row r="31" spans="1:1">
      <c r="A31" s="941"/>
    </row>
    <row r="32" spans="1:1">
      <c r="A32" s="941"/>
    </row>
    <row r="33" spans="1:1">
      <c r="A33" s="941"/>
    </row>
    <row r="34" spans="1:1">
      <c r="A34" s="941"/>
    </row>
    <row r="35" spans="1:1">
      <c r="A35" s="941"/>
    </row>
    <row r="36" spans="1:1">
      <c r="A36" s="941"/>
    </row>
    <row r="37" spans="1:1">
      <c r="A37" s="941"/>
    </row>
    <row r="38" spans="1:1">
      <c r="A38" s="941"/>
    </row>
    <row r="39" spans="1:1">
      <c r="A39" s="941"/>
    </row>
    <row r="40" spans="1:1">
      <c r="A40" s="941"/>
    </row>
    <row r="41" spans="1:1">
      <c r="A41" s="941"/>
    </row>
    <row r="42" spans="1:1">
      <c r="A42" s="941"/>
    </row>
    <row r="43" spans="1:1">
      <c r="A43" s="941"/>
    </row>
    <row r="44" spans="1:1">
      <c r="A44" s="941"/>
    </row>
    <row r="45" spans="1:1">
      <c r="A45" s="941"/>
    </row>
    <row r="46" spans="1:1">
      <c r="A46" s="941"/>
    </row>
    <row r="47" spans="1:1">
      <c r="A47" s="941"/>
    </row>
    <row r="48" spans="1:1">
      <c r="A48" s="941"/>
    </row>
    <row r="49" spans="1:1">
      <c r="A49" s="941"/>
    </row>
    <row r="50" spans="1:1">
      <c r="A50" s="941"/>
    </row>
    <row r="51" spans="1:1">
      <c r="A51" s="941"/>
    </row>
    <row r="52" spans="1:1">
      <c r="A52" s="942"/>
    </row>
  </sheetData>
  <mergeCells count="1">
    <mergeCell ref="A8:A52"/>
  </mergeCells>
  <phoneticPr fontId="3"/>
  <printOptions horizontalCentered="1"/>
  <pageMargins left="0.31496062992125984" right="0.31496062992125984" top="0.74803149606299213" bottom="0.74803149606299213" header="0.31496062992125984" footer="0.31496062992125984"/>
  <pageSetup paperSize="9" scale="8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A9E7"/>
  </sheetPr>
  <dimension ref="A1:C35"/>
  <sheetViews>
    <sheetView view="pageBreakPreview" zoomScaleNormal="100" zoomScaleSheetLayoutView="100" workbookViewId="0">
      <selection activeCell="F71" sqref="F71"/>
    </sheetView>
  </sheetViews>
  <sheetFormatPr defaultColWidth="9" defaultRowHeight="13.5"/>
  <cols>
    <col min="1" max="2" width="17.625" style="175" customWidth="1"/>
    <col min="3" max="3" width="50" style="175" customWidth="1"/>
    <col min="4" max="16384" width="9" style="175"/>
  </cols>
  <sheetData>
    <row r="1" spans="1:3">
      <c r="A1" s="175" t="s">
        <v>600</v>
      </c>
      <c r="B1" s="191"/>
      <c r="C1" s="191"/>
    </row>
    <row r="3" spans="1:3">
      <c r="C3" s="214" t="str">
        <f>'[3]別紙9 （2）'!A5</f>
        <v>◯◯法人◯◯</v>
      </c>
    </row>
    <row r="4" spans="1:3">
      <c r="A4" s="175" t="s">
        <v>601</v>
      </c>
    </row>
    <row r="5" spans="1:3">
      <c r="A5" s="175" t="s">
        <v>602</v>
      </c>
    </row>
    <row r="6" spans="1:3">
      <c r="A6" s="175" t="s">
        <v>603</v>
      </c>
    </row>
    <row r="7" spans="1:3" ht="17.100000000000001" customHeight="1">
      <c r="A7" s="547" t="s">
        <v>22</v>
      </c>
      <c r="B7" s="547" t="s">
        <v>604</v>
      </c>
      <c r="C7" s="547" t="s">
        <v>31</v>
      </c>
    </row>
    <row r="8" spans="1:3" ht="17.100000000000001" customHeight="1">
      <c r="A8" s="224"/>
      <c r="B8" s="225" t="s">
        <v>27</v>
      </c>
      <c r="C8" s="281"/>
    </row>
    <row r="9" spans="1:3" ht="17.100000000000001" customHeight="1">
      <c r="A9" s="227" t="s">
        <v>605</v>
      </c>
      <c r="B9" s="228"/>
      <c r="C9" s="282"/>
    </row>
    <row r="10" spans="1:3" ht="17.100000000000001" customHeight="1">
      <c r="A10" s="227" t="s">
        <v>607</v>
      </c>
      <c r="B10" s="228"/>
      <c r="C10" s="282"/>
    </row>
    <row r="11" spans="1:3" ht="17.100000000000001" customHeight="1">
      <c r="A11" s="170" t="s">
        <v>608</v>
      </c>
      <c r="B11" s="228"/>
      <c r="C11" s="282"/>
    </row>
    <row r="12" spans="1:3" ht="17.100000000000001" customHeight="1">
      <c r="A12" s="170" t="s">
        <v>609</v>
      </c>
      <c r="B12" s="228"/>
      <c r="C12" s="282"/>
    </row>
    <row r="13" spans="1:3" ht="17.100000000000001" customHeight="1">
      <c r="A13" s="170" t="s">
        <v>610</v>
      </c>
      <c r="B13" s="228"/>
      <c r="C13" s="282"/>
    </row>
    <row r="14" spans="1:3" ht="17.100000000000001" customHeight="1">
      <c r="A14" s="170" t="s">
        <v>611</v>
      </c>
      <c r="B14" s="228"/>
      <c r="C14" s="282"/>
    </row>
    <row r="15" spans="1:3" ht="17.100000000000001" customHeight="1">
      <c r="A15" s="170" t="s">
        <v>612</v>
      </c>
      <c r="B15" s="228"/>
      <c r="C15" s="282"/>
    </row>
    <row r="16" spans="1:3" ht="17.100000000000001" customHeight="1">
      <c r="A16" s="170" t="s">
        <v>613</v>
      </c>
      <c r="B16" s="228"/>
      <c r="C16" s="282"/>
    </row>
    <row r="17" spans="1:3" ht="17.25" customHeight="1">
      <c r="A17" s="212" t="s">
        <v>614</v>
      </c>
      <c r="B17" s="228"/>
      <c r="C17" s="282"/>
    </row>
    <row r="18" spans="1:3" ht="17.100000000000001" customHeight="1">
      <c r="A18" s="227" t="s">
        <v>615</v>
      </c>
      <c r="B18" s="228"/>
      <c r="C18" s="282"/>
    </row>
    <row r="19" spans="1:3" ht="17.100000000000001" customHeight="1">
      <c r="A19" s="227" t="s">
        <v>616</v>
      </c>
      <c r="B19" s="228"/>
      <c r="C19" s="282"/>
    </row>
    <row r="20" spans="1:3" ht="17.100000000000001" customHeight="1">
      <c r="A20" s="227" t="s">
        <v>617</v>
      </c>
      <c r="B20" s="228"/>
      <c r="C20" s="282"/>
    </row>
    <row r="21" spans="1:3" ht="17.100000000000001" customHeight="1">
      <c r="A21" s="310" t="s">
        <v>618</v>
      </c>
      <c r="B21" s="239"/>
      <c r="C21" s="284"/>
    </row>
    <row r="22" spans="1:3" ht="17.100000000000001" customHeight="1">
      <c r="A22" s="241" t="s">
        <v>19</v>
      </c>
      <c r="B22" s="242">
        <f>SUM(B9:B21)</f>
        <v>0</v>
      </c>
      <c r="C22" s="285"/>
    </row>
    <row r="23" spans="1:3" s="221" customFormat="1" ht="17.100000000000001" customHeight="1">
      <c r="A23" s="235" t="s">
        <v>25</v>
      </c>
      <c r="B23" s="236"/>
      <c r="C23" s="237"/>
    </row>
    <row r="24" spans="1:3" s="221" customFormat="1" ht="17.100000000000001" customHeight="1">
      <c r="A24" s="238"/>
      <c r="B24" s="239"/>
      <c r="C24" s="240"/>
    </row>
    <row r="25" spans="1:3" s="221" customFormat="1" ht="17.100000000000001" customHeight="1">
      <c r="A25" s="547" t="s">
        <v>19</v>
      </c>
      <c r="B25" s="233">
        <f>SUM(B23:B24)</f>
        <v>0</v>
      </c>
      <c r="C25" s="234"/>
    </row>
    <row r="26" spans="1:3" s="221" customFormat="1" ht="17.100000000000001" customHeight="1">
      <c r="A26" s="241" t="s">
        <v>149</v>
      </c>
      <c r="B26" s="242">
        <f>SUM(B22,B25)</f>
        <v>0</v>
      </c>
      <c r="C26" s="243"/>
    </row>
    <row r="27" spans="1:3" ht="17.100000000000001" customHeight="1">
      <c r="A27" s="244" t="s">
        <v>619</v>
      </c>
      <c r="B27" s="245"/>
      <c r="C27" s="286"/>
    </row>
    <row r="28" spans="1:3" ht="17.100000000000001" customHeight="1">
      <c r="A28" s="244" t="s">
        <v>620</v>
      </c>
      <c r="B28" s="245"/>
      <c r="C28" s="286"/>
    </row>
    <row r="29" spans="1:3" ht="17.100000000000001" customHeight="1">
      <c r="A29" s="244" t="s">
        <v>621</v>
      </c>
      <c r="B29" s="245"/>
      <c r="C29" s="286"/>
    </row>
    <row r="30" spans="1:3" ht="17.100000000000001" customHeight="1">
      <c r="A30" s="244"/>
      <c r="B30" s="245"/>
      <c r="C30" s="286"/>
    </row>
    <row r="31" spans="1:3" ht="17.100000000000001" customHeight="1">
      <c r="A31" s="244" t="s">
        <v>251</v>
      </c>
      <c r="B31" s="245"/>
      <c r="C31" s="245"/>
    </row>
    <row r="32" spans="1:3" ht="17.100000000000001" customHeight="1">
      <c r="A32" s="250" t="s">
        <v>22</v>
      </c>
      <c r="B32" s="287" t="s">
        <v>622</v>
      </c>
      <c r="C32" s="213" t="s">
        <v>150</v>
      </c>
    </row>
    <row r="33" spans="1:3" ht="17.100000000000001" customHeight="1">
      <c r="A33" s="250"/>
      <c r="B33" s="251" t="s">
        <v>7</v>
      </c>
      <c r="C33" s="288"/>
    </row>
    <row r="34" spans="1:3" ht="17.100000000000001" customHeight="1">
      <c r="A34" s="289" t="s">
        <v>45</v>
      </c>
      <c r="B34" s="239"/>
      <c r="C34" s="239"/>
    </row>
    <row r="35" spans="1:3" ht="17.100000000000001" customHeight="1">
      <c r="A35" s="258" t="s">
        <v>19</v>
      </c>
      <c r="B35" s="242">
        <f>SUM(B34)</f>
        <v>0</v>
      </c>
      <c r="C35" s="233"/>
    </row>
  </sheetData>
  <phoneticPr fontId="3"/>
  <printOptions horizontalCentered="1"/>
  <pageMargins left="0.31496062992125984" right="0.31496062992125984" top="0.74803149606299213" bottom="0.74803149606299213" header="0.31496062992125984" footer="0.31496062992125984"/>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view="pageBreakPreview" zoomScaleNormal="90" zoomScaleSheetLayoutView="100" workbookViewId="0">
      <selection activeCell="F71" sqref="F71"/>
    </sheetView>
  </sheetViews>
  <sheetFormatPr defaultColWidth="9" defaultRowHeight="13.5"/>
  <cols>
    <col min="1" max="1" width="17.75" style="195" customWidth="1"/>
    <col min="2" max="2" width="5.5" style="195" bestFit="1" customWidth="1"/>
    <col min="3" max="3" width="52.75" style="195" customWidth="1"/>
    <col min="4" max="5" width="9" style="195" customWidth="1"/>
    <col min="6" max="16384" width="9" style="195"/>
  </cols>
  <sheetData>
    <row r="1" spans="1:4" ht="14.25">
      <c r="A1" s="192"/>
      <c r="B1" s="192"/>
      <c r="C1" s="193"/>
      <c r="D1" s="194"/>
    </row>
    <row r="2" spans="1:4" ht="14.25">
      <c r="A2" s="196" t="s">
        <v>194</v>
      </c>
      <c r="B2" s="197"/>
      <c r="C2" s="198"/>
    </row>
    <row r="3" spans="1:4" ht="14.25">
      <c r="A3" s="199"/>
      <c r="B3" s="192"/>
    </row>
    <row r="4" spans="1:4" ht="14.25">
      <c r="A4" s="200"/>
      <c r="B4" s="200"/>
      <c r="C4" s="201" t="s">
        <v>385</v>
      </c>
    </row>
    <row r="6" spans="1:4">
      <c r="C6" s="202" t="s">
        <v>195</v>
      </c>
    </row>
    <row r="8" spans="1:4" s="204" customFormat="1" ht="15.75" customHeight="1">
      <c r="A8" s="937" t="s">
        <v>196</v>
      </c>
      <c r="B8" s="937"/>
      <c r="C8" s="203" t="s">
        <v>197</v>
      </c>
    </row>
    <row r="9" spans="1:4" s="204" customFormat="1" ht="15.75" customHeight="1">
      <c r="A9" s="937" t="s">
        <v>198</v>
      </c>
      <c r="B9" s="937"/>
      <c r="C9" s="203" t="s">
        <v>199</v>
      </c>
    </row>
    <row r="10" spans="1:4" s="204" customFormat="1" ht="47.25" customHeight="1">
      <c r="A10" s="938" t="s">
        <v>200</v>
      </c>
      <c r="B10" s="205" t="s">
        <v>201</v>
      </c>
      <c r="C10" s="206"/>
    </row>
    <row r="11" spans="1:4" s="204" customFormat="1" ht="47.25" customHeight="1">
      <c r="A11" s="939"/>
      <c r="B11" s="207" t="s">
        <v>202</v>
      </c>
      <c r="C11" s="208"/>
    </row>
    <row r="12" spans="1:4" s="204" customFormat="1" ht="100.5" customHeight="1">
      <c r="A12" s="937" t="s">
        <v>297</v>
      </c>
      <c r="B12" s="937"/>
      <c r="C12" s="203"/>
    </row>
    <row r="13" spans="1:4" s="204" customFormat="1" ht="249.75" customHeight="1">
      <c r="A13" s="937" t="s">
        <v>203</v>
      </c>
      <c r="B13" s="937"/>
      <c r="C13" s="203"/>
    </row>
    <row r="14" spans="1:4" s="204" customFormat="1" ht="15.75" customHeight="1"/>
  </sheetData>
  <mergeCells count="5">
    <mergeCell ref="A8:B8"/>
    <mergeCell ref="A9:B9"/>
    <mergeCell ref="A10:A11"/>
    <mergeCell ref="A12:B12"/>
    <mergeCell ref="A13:B13"/>
  </mergeCells>
  <phoneticPr fontId="3"/>
  <printOptions horizontalCentered="1"/>
  <pageMargins left="0.31496062992125984" right="0.31496062992125984" top="0.74803149606299213" bottom="0.74803149606299213"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3"/>
  <sheetViews>
    <sheetView view="pageBreakPreview" zoomScaleNormal="100" zoomScaleSheetLayoutView="100" workbookViewId="0">
      <selection activeCell="D12" sqref="D12"/>
    </sheetView>
  </sheetViews>
  <sheetFormatPr defaultColWidth="17.75" defaultRowHeight="13.5"/>
  <cols>
    <col min="1" max="1" width="30.75" style="554" customWidth="1"/>
    <col min="2" max="2" width="39.5" style="554" customWidth="1"/>
    <col min="3" max="3" width="4" style="554" customWidth="1"/>
    <col min="4" max="4" width="9.375" style="555" customWidth="1"/>
    <col min="5" max="6" width="9.25" style="554" customWidth="1"/>
    <col min="7" max="7" width="3.375" style="554" bestFit="1" customWidth="1"/>
    <col min="8" max="8" width="12.375" style="555" bestFit="1" customWidth="1"/>
    <col min="9" max="16384" width="17.75" style="554"/>
  </cols>
  <sheetData>
    <row r="1" spans="1:11">
      <c r="A1" s="554" t="s">
        <v>692</v>
      </c>
    </row>
    <row r="3" spans="1:11">
      <c r="A3" s="556" t="s">
        <v>578</v>
      </c>
      <c r="B3" s="557" t="s">
        <v>579</v>
      </c>
      <c r="C3" s="559"/>
      <c r="D3" s="560"/>
      <c r="E3" s="559"/>
      <c r="F3" s="559"/>
      <c r="G3" s="559"/>
      <c r="H3" s="561"/>
    </row>
    <row r="4" spans="1:11">
      <c r="A4" s="654"/>
      <c r="B4" s="655"/>
      <c r="C4" s="656"/>
      <c r="D4" s="657"/>
      <c r="E4" s="658"/>
      <c r="F4" s="659" t="s">
        <v>405</v>
      </c>
      <c r="G4" s="658"/>
      <c r="H4" s="660">
        <f>H5+H14+H19</f>
        <v>10000</v>
      </c>
    </row>
    <row r="5" spans="1:11" ht="42" customHeight="1">
      <c r="A5" s="661" t="s">
        <v>738</v>
      </c>
      <c r="B5" s="636" t="s">
        <v>739</v>
      </c>
      <c r="D5" s="565"/>
      <c r="E5" s="566"/>
      <c r="F5" s="566"/>
      <c r="G5" s="566"/>
      <c r="H5" s="567">
        <f>H7+H11</f>
        <v>0</v>
      </c>
    </row>
    <row r="6" spans="1:11">
      <c r="A6" s="662"/>
      <c r="B6" s="663"/>
      <c r="C6" s="664"/>
      <c r="D6" s="665" t="s">
        <v>693</v>
      </c>
      <c r="E6" s="665"/>
      <c r="F6" s="666"/>
      <c r="G6" s="665"/>
      <c r="H6" s="667"/>
      <c r="I6" s="664"/>
      <c r="J6" s="664"/>
      <c r="K6" s="664"/>
    </row>
    <row r="7" spans="1:11">
      <c r="A7" s="662"/>
      <c r="B7" s="668" t="s">
        <v>694</v>
      </c>
      <c r="C7" s="669"/>
      <c r="D7" s="665"/>
      <c r="E7" s="745">
        <f>'別紙18 (1)'!C11</f>
        <v>0</v>
      </c>
      <c r="F7" s="670" t="s">
        <v>695</v>
      </c>
      <c r="G7" s="665"/>
      <c r="H7" s="667">
        <f>E7*10200</f>
        <v>0</v>
      </c>
      <c r="I7" s="664"/>
      <c r="J7" s="664"/>
      <c r="K7" s="664"/>
    </row>
    <row r="8" spans="1:11">
      <c r="A8" s="671"/>
      <c r="B8" s="672"/>
      <c r="C8" s="665"/>
      <c r="D8" s="673"/>
      <c r="E8" s="665"/>
      <c r="F8" s="665"/>
      <c r="G8" s="665"/>
      <c r="H8" s="667"/>
      <c r="I8" s="664"/>
      <c r="J8" s="664"/>
      <c r="K8" s="664"/>
    </row>
    <row r="9" spans="1:11" ht="34.5" customHeight="1">
      <c r="A9" s="662" t="s">
        <v>740</v>
      </c>
      <c r="B9" s="632" t="s">
        <v>739</v>
      </c>
      <c r="C9" s="665"/>
      <c r="D9" s="673"/>
      <c r="E9" s="665"/>
      <c r="F9" s="665"/>
      <c r="G9" s="665"/>
      <c r="H9" s="667"/>
      <c r="I9" s="664"/>
      <c r="J9" s="664"/>
      <c r="K9" s="664"/>
    </row>
    <row r="10" spans="1:11">
      <c r="A10" s="662"/>
      <c r="B10" s="663"/>
      <c r="C10" s="665"/>
      <c r="D10" s="665" t="s">
        <v>693</v>
      </c>
      <c r="E10" s="665"/>
      <c r="F10" s="666"/>
      <c r="G10" s="665"/>
      <c r="H10" s="667"/>
      <c r="I10" s="664"/>
      <c r="J10" s="664"/>
      <c r="K10" s="664"/>
    </row>
    <row r="11" spans="1:11">
      <c r="A11" s="662"/>
      <c r="B11" s="668" t="s">
        <v>696</v>
      </c>
      <c r="C11" s="665"/>
      <c r="D11" s="665"/>
      <c r="E11" s="745">
        <f>'別紙18 (1)'!C12</f>
        <v>0</v>
      </c>
      <c r="F11" s="670" t="s">
        <v>695</v>
      </c>
      <c r="G11" s="665"/>
      <c r="H11" s="667">
        <f>E11*36000</f>
        <v>0</v>
      </c>
      <c r="I11" s="664"/>
      <c r="J11" s="664"/>
      <c r="K11" s="664"/>
    </row>
    <row r="12" spans="1:11">
      <c r="A12" s="662"/>
      <c r="B12" s="672"/>
      <c r="C12" s="665"/>
      <c r="D12" s="673"/>
      <c r="E12" s="665"/>
      <c r="F12" s="665"/>
      <c r="G12" s="665"/>
      <c r="H12" s="667"/>
      <c r="I12" s="664"/>
      <c r="J12" s="664"/>
      <c r="K12" s="664"/>
    </row>
    <row r="13" spans="1:11">
      <c r="A13" s="662"/>
      <c r="B13" s="672"/>
      <c r="C13" s="674"/>
      <c r="D13" s="673"/>
      <c r="E13" s="665"/>
      <c r="F13" s="665"/>
      <c r="G13" s="665"/>
      <c r="H13" s="667"/>
      <c r="I13" s="664"/>
      <c r="J13" s="664"/>
      <c r="K13" s="664"/>
    </row>
    <row r="14" spans="1:11">
      <c r="A14" s="661" t="s">
        <v>697</v>
      </c>
      <c r="B14" s="636" t="s">
        <v>741</v>
      </c>
      <c r="C14" s="664"/>
      <c r="D14" s="675"/>
      <c r="E14" s="676"/>
      <c r="F14" s="676"/>
      <c r="G14" s="676"/>
      <c r="H14" s="677">
        <f>SUM(H17:H18)</f>
        <v>0</v>
      </c>
      <c r="I14" s="664"/>
      <c r="J14" s="664"/>
      <c r="K14" s="664"/>
    </row>
    <row r="15" spans="1:11">
      <c r="A15" s="678"/>
      <c r="B15" s="663"/>
      <c r="C15" s="664"/>
      <c r="D15" s="673"/>
      <c r="E15" s="665"/>
      <c r="F15" s="665"/>
      <c r="G15" s="665"/>
      <c r="H15" s="679"/>
      <c r="I15" s="664"/>
      <c r="J15" s="664"/>
      <c r="K15" s="664"/>
    </row>
    <row r="16" spans="1:11">
      <c r="A16" s="662"/>
      <c r="B16" s="668" t="s">
        <v>698</v>
      </c>
      <c r="C16" s="664"/>
      <c r="D16" s="665" t="s">
        <v>699</v>
      </c>
      <c r="E16" s="665"/>
      <c r="F16" s="666"/>
      <c r="G16" s="665"/>
      <c r="H16" s="667"/>
      <c r="I16" s="664"/>
      <c r="J16" s="664"/>
      <c r="K16" s="664"/>
    </row>
    <row r="17" spans="1:11">
      <c r="A17" s="662"/>
      <c r="B17" s="668"/>
      <c r="C17" s="669"/>
      <c r="D17" s="665"/>
      <c r="E17" s="745">
        <f>'別紙18 (1)'!E11+'別紙18 (1)'!E12</f>
        <v>0</v>
      </c>
      <c r="F17" s="670" t="s">
        <v>700</v>
      </c>
      <c r="G17" s="665" t="str">
        <f>IF(C17="","",'別紙18基準額算出調書 '!$H5)</f>
        <v/>
      </c>
      <c r="H17" s="667">
        <f>E17*200</f>
        <v>0</v>
      </c>
      <c r="I17" s="664"/>
      <c r="J17" s="664"/>
      <c r="K17" s="664"/>
    </row>
    <row r="18" spans="1:11">
      <c r="A18" s="671"/>
      <c r="B18" s="663"/>
      <c r="C18" s="674"/>
      <c r="D18" s="680"/>
      <c r="E18" s="664"/>
      <c r="F18" s="665"/>
      <c r="G18" s="665"/>
      <c r="H18" s="667"/>
      <c r="I18" s="664"/>
      <c r="J18" s="664"/>
      <c r="K18" s="664"/>
    </row>
    <row r="19" spans="1:11">
      <c r="A19" s="661" t="s">
        <v>701</v>
      </c>
      <c r="B19" s="636" t="s">
        <v>702</v>
      </c>
      <c r="C19" s="664"/>
      <c r="D19" s="675"/>
      <c r="E19" s="676"/>
      <c r="F19" s="676"/>
      <c r="G19" s="676"/>
      <c r="H19" s="677">
        <f>SUM(H21)</f>
        <v>10000</v>
      </c>
      <c r="I19" s="664"/>
      <c r="J19" s="664"/>
      <c r="K19" s="664"/>
    </row>
    <row r="20" spans="1:11">
      <c r="A20" s="678"/>
      <c r="B20" s="663"/>
      <c r="C20" s="664"/>
      <c r="D20" s="673"/>
      <c r="E20" s="665"/>
      <c r="F20" s="665"/>
      <c r="G20" s="665"/>
      <c r="H20" s="679"/>
      <c r="I20" s="664"/>
      <c r="J20" s="664"/>
      <c r="K20" s="664"/>
    </row>
    <row r="21" spans="1:11">
      <c r="A21" s="662"/>
      <c r="B21" s="668" t="s">
        <v>703</v>
      </c>
      <c r="C21" s="664"/>
      <c r="D21" s="670"/>
      <c r="E21" s="670"/>
      <c r="F21" s="681"/>
      <c r="G21" s="665"/>
      <c r="H21" s="667">
        <f>10000</f>
        <v>10000</v>
      </c>
      <c r="I21" s="664"/>
      <c r="J21" s="664"/>
      <c r="K21" s="664"/>
    </row>
    <row r="22" spans="1:11">
      <c r="A22" s="662"/>
      <c r="B22" s="668"/>
      <c r="C22" s="669"/>
      <c r="D22" s="670"/>
      <c r="E22" s="670"/>
      <c r="F22" s="670"/>
      <c r="G22" s="665" t="str">
        <f>IF(C22="","",'別紙18基準額算出調書 '!$H15)</f>
        <v/>
      </c>
      <c r="H22" s="667"/>
      <c r="I22" s="664"/>
      <c r="J22" s="664"/>
      <c r="K22" s="664"/>
    </row>
    <row r="23" spans="1:11">
      <c r="A23" s="683"/>
      <c r="B23" s="684"/>
      <c r="C23" s="685"/>
      <c r="D23" s="686"/>
      <c r="E23" s="685"/>
      <c r="F23" s="685"/>
      <c r="G23" s="685"/>
      <c r="H23" s="687"/>
      <c r="I23" s="664"/>
      <c r="J23" s="664"/>
      <c r="K23" s="664"/>
    </row>
  </sheetData>
  <phoneticPr fontId="3"/>
  <printOptions horizontalCentered="1"/>
  <pageMargins left="0.51181102362204722" right="0.51181102362204722" top="0.74803149606299213" bottom="0.74803149606299213" header="0.31496062992125984" footer="0.31496062992125984"/>
  <pageSetup paperSize="9" scale="57" fitToHeight="0"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A9E7"/>
  </sheetPr>
  <dimension ref="A1:C54"/>
  <sheetViews>
    <sheetView view="pageBreakPreview" topLeftCell="A25" zoomScaleNormal="100" zoomScaleSheetLayoutView="100" workbookViewId="0">
      <selection activeCell="F71" sqref="F71"/>
    </sheetView>
  </sheetViews>
  <sheetFormatPr defaultColWidth="9" defaultRowHeight="13.5"/>
  <cols>
    <col min="1" max="1" width="21.125" style="175" customWidth="1"/>
    <col min="2" max="2" width="17.625" style="175" customWidth="1"/>
    <col min="3" max="3" width="45.75" style="175" customWidth="1"/>
    <col min="4" max="16384" width="9" style="175"/>
  </cols>
  <sheetData>
    <row r="1" spans="1:3">
      <c r="A1" s="175" t="s">
        <v>623</v>
      </c>
      <c r="B1" s="191"/>
      <c r="C1" s="191"/>
    </row>
    <row r="3" spans="1:3">
      <c r="C3" s="214" t="str">
        <f>'[3]別紙9 （2）'!A5</f>
        <v>◯◯法人◯◯</v>
      </c>
    </row>
    <row r="4" spans="1:3">
      <c r="A4" s="175" t="s">
        <v>624</v>
      </c>
    </row>
    <row r="5" spans="1:3">
      <c r="A5" s="175" t="s">
        <v>625</v>
      </c>
    </row>
    <row r="6" spans="1:3">
      <c r="A6" s="175" t="s">
        <v>626</v>
      </c>
    </row>
    <row r="7" spans="1:3">
      <c r="A7" s="175" t="s">
        <v>627</v>
      </c>
    </row>
    <row r="8" spans="1:3">
      <c r="A8" s="175" t="s">
        <v>628</v>
      </c>
    </row>
    <row r="9" spans="1:3">
      <c r="A9" s="175" t="s">
        <v>629</v>
      </c>
    </row>
    <row r="10" spans="1:3" ht="17.100000000000001" customHeight="1">
      <c r="A10" s="547" t="s">
        <v>22</v>
      </c>
      <c r="B10" s="547" t="s">
        <v>604</v>
      </c>
      <c r="C10" s="547" t="s">
        <v>31</v>
      </c>
    </row>
    <row r="11" spans="1:3" ht="17.100000000000001" customHeight="1">
      <c r="A11" s="224"/>
      <c r="B11" s="225" t="s">
        <v>27</v>
      </c>
      <c r="C11" s="281"/>
    </row>
    <row r="12" spans="1:3" ht="17.100000000000001" customHeight="1">
      <c r="A12" s="974" t="s">
        <v>625</v>
      </c>
      <c r="B12" s="975"/>
      <c r="C12" s="285"/>
    </row>
    <row r="13" spans="1:3" ht="17.100000000000001" customHeight="1">
      <c r="A13" s="227" t="s">
        <v>609</v>
      </c>
      <c r="B13" s="228"/>
      <c r="C13" s="282"/>
    </row>
    <row r="14" spans="1:3" ht="17.100000000000001" customHeight="1">
      <c r="A14" s="227" t="s">
        <v>630</v>
      </c>
      <c r="B14" s="228"/>
      <c r="C14" s="282"/>
    </row>
    <row r="15" spans="1:3" ht="17.100000000000001" customHeight="1">
      <c r="A15" s="170" t="s">
        <v>631</v>
      </c>
      <c r="B15" s="228"/>
      <c r="C15" s="282"/>
    </row>
    <row r="16" spans="1:3" ht="17.100000000000001" customHeight="1">
      <c r="A16" s="170" t="s">
        <v>632</v>
      </c>
      <c r="B16" s="228"/>
      <c r="C16" s="282"/>
    </row>
    <row r="17" spans="1:3" ht="20.25" customHeight="1">
      <c r="A17" s="232" t="s">
        <v>633</v>
      </c>
      <c r="B17" s="228"/>
      <c r="C17" s="282"/>
    </row>
    <row r="18" spans="1:3" ht="21.75" customHeight="1">
      <c r="A18" s="232" t="s">
        <v>634</v>
      </c>
      <c r="B18" s="228"/>
      <c r="C18" s="282"/>
    </row>
    <row r="19" spans="1:3" ht="20.25" customHeight="1">
      <c r="A19" s="232" t="s">
        <v>635</v>
      </c>
      <c r="B19" s="228"/>
      <c r="C19" s="282"/>
    </row>
    <row r="20" spans="1:3" ht="17.100000000000001" customHeight="1">
      <c r="A20" s="232" t="s">
        <v>636</v>
      </c>
      <c r="B20" s="228"/>
      <c r="C20" s="282"/>
    </row>
    <row r="21" spans="1:3" ht="17.100000000000001" customHeight="1">
      <c r="A21" s="241" t="s">
        <v>19</v>
      </c>
      <c r="B21" s="242">
        <f>SUM(B13:B20)</f>
        <v>0</v>
      </c>
      <c r="C21" s="285"/>
    </row>
    <row r="22" spans="1:3" ht="17.100000000000001" customHeight="1">
      <c r="A22" s="976" t="s">
        <v>626</v>
      </c>
      <c r="B22" s="977"/>
      <c r="C22" s="589"/>
    </row>
    <row r="23" spans="1:3" ht="17.100000000000001" customHeight="1">
      <c r="A23" s="230" t="s">
        <v>630</v>
      </c>
      <c r="B23" s="228"/>
      <c r="C23" s="282"/>
    </row>
    <row r="24" spans="1:3" ht="17.100000000000001" customHeight="1">
      <c r="A24" s="227" t="s">
        <v>610</v>
      </c>
      <c r="B24" s="228"/>
      <c r="C24" s="282"/>
    </row>
    <row r="25" spans="1:3" ht="17.100000000000001" customHeight="1">
      <c r="A25" s="170" t="s">
        <v>637</v>
      </c>
      <c r="B25" s="228"/>
      <c r="C25" s="282"/>
    </row>
    <row r="26" spans="1:3" ht="17.100000000000001" customHeight="1">
      <c r="A26" s="241" t="s">
        <v>19</v>
      </c>
      <c r="B26" s="242">
        <f>SUM(B23:B25)</f>
        <v>0</v>
      </c>
      <c r="C26" s="285"/>
    </row>
    <row r="27" spans="1:3" ht="17.100000000000001" customHeight="1">
      <c r="A27" s="976" t="s">
        <v>627</v>
      </c>
      <c r="B27" s="977"/>
      <c r="C27" s="589"/>
    </row>
    <row r="28" spans="1:3" ht="17.100000000000001" customHeight="1">
      <c r="A28" s="230" t="s">
        <v>605</v>
      </c>
      <c r="B28" s="228"/>
      <c r="C28" s="282"/>
    </row>
    <row r="29" spans="1:3" ht="17.100000000000001" customHeight="1">
      <c r="A29" s="227" t="s">
        <v>606</v>
      </c>
      <c r="B29" s="228"/>
      <c r="C29" s="282"/>
    </row>
    <row r="30" spans="1:3" ht="17.100000000000001" customHeight="1">
      <c r="A30" s="170" t="s">
        <v>608</v>
      </c>
      <c r="B30" s="228"/>
      <c r="C30" s="282"/>
    </row>
    <row r="31" spans="1:3" ht="17.100000000000001" customHeight="1">
      <c r="A31" s="241" t="s">
        <v>19</v>
      </c>
      <c r="B31" s="242">
        <f>SUM(B28:B30)</f>
        <v>0</v>
      </c>
      <c r="C31" s="285"/>
    </row>
    <row r="32" spans="1:3" ht="17.100000000000001" customHeight="1">
      <c r="A32" s="976" t="s">
        <v>638</v>
      </c>
      <c r="B32" s="977"/>
      <c r="C32" s="589"/>
    </row>
    <row r="33" spans="1:3" ht="17.100000000000001" customHeight="1">
      <c r="A33" s="230" t="s">
        <v>605</v>
      </c>
      <c r="B33" s="228"/>
      <c r="C33" s="282"/>
    </row>
    <row r="34" spans="1:3" ht="17.100000000000001" customHeight="1">
      <c r="A34" s="227" t="s">
        <v>607</v>
      </c>
      <c r="B34" s="228"/>
      <c r="C34" s="282"/>
    </row>
    <row r="35" spans="1:3" ht="17.100000000000001" customHeight="1">
      <c r="A35" s="170" t="s">
        <v>639</v>
      </c>
      <c r="B35" s="228"/>
      <c r="C35" s="282"/>
    </row>
    <row r="36" spans="1:3" ht="17.100000000000001" customHeight="1">
      <c r="A36" s="241" t="s">
        <v>19</v>
      </c>
      <c r="B36" s="242">
        <f>SUM(B33:B35)</f>
        <v>0</v>
      </c>
      <c r="C36" s="285"/>
    </row>
    <row r="37" spans="1:3" ht="17.100000000000001" customHeight="1">
      <c r="A37" s="976" t="s">
        <v>629</v>
      </c>
      <c r="B37" s="977"/>
      <c r="C37" s="589"/>
    </row>
    <row r="38" spans="1:3" ht="17.100000000000001" customHeight="1">
      <c r="A38" s="227" t="s">
        <v>610</v>
      </c>
      <c r="B38" s="228"/>
      <c r="C38" s="282"/>
    </row>
    <row r="39" spans="1:3" ht="17.100000000000001" customHeight="1">
      <c r="A39" s="227" t="s">
        <v>640</v>
      </c>
      <c r="B39" s="228"/>
      <c r="C39" s="282"/>
    </row>
    <row r="40" spans="1:3" ht="17.100000000000001" customHeight="1">
      <c r="A40" s="227" t="s">
        <v>641</v>
      </c>
      <c r="B40" s="228"/>
      <c r="C40" s="282"/>
    </row>
    <row r="41" spans="1:3" ht="17.100000000000001" customHeight="1">
      <c r="A41" s="170" t="s">
        <v>632</v>
      </c>
      <c r="B41" s="228"/>
      <c r="C41" s="282"/>
    </row>
    <row r="42" spans="1:3" ht="17.100000000000001" customHeight="1">
      <c r="A42" s="241" t="s">
        <v>19</v>
      </c>
      <c r="B42" s="242">
        <f>SUM(B38:B41)</f>
        <v>0</v>
      </c>
      <c r="C42" s="285"/>
    </row>
    <row r="43" spans="1:3" s="221" customFormat="1" ht="17.100000000000001" customHeight="1">
      <c r="A43" s="235" t="s">
        <v>25</v>
      </c>
      <c r="B43" s="236"/>
      <c r="C43" s="237"/>
    </row>
    <row r="44" spans="1:3" s="221" customFormat="1" ht="17.100000000000001" customHeight="1">
      <c r="A44" s="238"/>
      <c r="B44" s="239"/>
      <c r="C44" s="240"/>
    </row>
    <row r="45" spans="1:3" s="221" customFormat="1" ht="17.100000000000001" customHeight="1">
      <c r="A45" s="547" t="s">
        <v>19</v>
      </c>
      <c r="B45" s="233">
        <f>SUM(B43:B44)</f>
        <v>0</v>
      </c>
      <c r="C45" s="234"/>
    </row>
    <row r="46" spans="1:3" s="221" customFormat="1" ht="17.100000000000001" customHeight="1">
      <c r="A46" s="241" t="s">
        <v>149</v>
      </c>
      <c r="B46" s="242">
        <f>SUM(B21+B26+B31+B36+B42+B45)</f>
        <v>0</v>
      </c>
      <c r="C46" s="243"/>
    </row>
    <row r="47" spans="1:3" ht="17.100000000000001" customHeight="1">
      <c r="A47" s="244" t="s">
        <v>642</v>
      </c>
      <c r="B47" s="245"/>
      <c r="C47" s="286"/>
    </row>
    <row r="48" spans="1:3" ht="17.100000000000001" customHeight="1">
      <c r="A48" s="244" t="s">
        <v>643</v>
      </c>
      <c r="B48" s="245"/>
      <c r="C48" s="286"/>
    </row>
    <row r="49" spans="1:3" ht="17.100000000000001" customHeight="1">
      <c r="A49" s="244"/>
      <c r="B49" s="245"/>
      <c r="C49" s="286"/>
    </row>
    <row r="50" spans="1:3" ht="17.100000000000001" customHeight="1">
      <c r="A50" s="244" t="s">
        <v>251</v>
      </c>
      <c r="B50" s="245"/>
      <c r="C50" s="245"/>
    </row>
    <row r="51" spans="1:3" ht="17.100000000000001" customHeight="1">
      <c r="A51" s="250" t="s">
        <v>22</v>
      </c>
      <c r="B51" s="287" t="s">
        <v>644</v>
      </c>
      <c r="C51" s="213" t="s">
        <v>150</v>
      </c>
    </row>
    <row r="52" spans="1:3" ht="17.100000000000001" customHeight="1">
      <c r="A52" s="250"/>
      <c r="B52" s="251" t="s">
        <v>7</v>
      </c>
      <c r="C52" s="288"/>
    </row>
    <row r="53" spans="1:3" ht="17.100000000000001" customHeight="1">
      <c r="A53" s="289" t="s">
        <v>45</v>
      </c>
      <c r="B53" s="239"/>
      <c r="C53" s="239"/>
    </row>
    <row r="54" spans="1:3" ht="17.100000000000001" customHeight="1">
      <c r="A54" s="258" t="s">
        <v>19</v>
      </c>
      <c r="B54" s="242">
        <f>SUM(B53)</f>
        <v>0</v>
      </c>
      <c r="C54" s="233"/>
    </row>
  </sheetData>
  <mergeCells count="5">
    <mergeCell ref="A12:B12"/>
    <mergeCell ref="A22:B22"/>
    <mergeCell ref="A27:B27"/>
    <mergeCell ref="A32:B32"/>
    <mergeCell ref="A37:B37"/>
  </mergeCells>
  <phoneticPr fontId="3"/>
  <printOptions horizontalCentered="1"/>
  <pageMargins left="0.31496062992125984" right="0.31496062992125984" top="0.74803149606299213" bottom="0.74803149606299213" header="0.31496062992125984" footer="0.31496062992125984"/>
  <pageSetup paperSize="9" scale="8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A9E7"/>
  </sheetPr>
  <dimension ref="A1:A52"/>
  <sheetViews>
    <sheetView view="pageBreakPreview" zoomScale="115" zoomScaleNormal="100" zoomScaleSheetLayoutView="115" workbookViewId="0">
      <selection activeCell="F71" sqref="F71"/>
    </sheetView>
  </sheetViews>
  <sheetFormatPr defaultColWidth="9" defaultRowHeight="14.25"/>
  <cols>
    <col min="1" max="1" width="86.25" style="103" customWidth="1"/>
    <col min="2" max="16384" width="9" style="103"/>
  </cols>
  <sheetData>
    <row r="1" spans="1:1">
      <c r="A1" s="102" t="s">
        <v>645</v>
      </c>
    </row>
    <row r="3" spans="1:1">
      <c r="A3" s="104" t="s">
        <v>646</v>
      </c>
    </row>
    <row r="5" spans="1:1" ht="19.5" customHeight="1">
      <c r="A5" s="105" t="s">
        <v>298</v>
      </c>
    </row>
    <row r="6" spans="1:1">
      <c r="A6" s="103" t="s">
        <v>146</v>
      </c>
    </row>
    <row r="7" spans="1:1" ht="23.25" customHeight="1">
      <c r="A7" s="106" t="s">
        <v>155</v>
      </c>
    </row>
    <row r="8" spans="1:1" ht="14.25" customHeight="1">
      <c r="A8" s="940"/>
    </row>
    <row r="9" spans="1:1" ht="13.5" customHeight="1">
      <c r="A9" s="941"/>
    </row>
    <row r="10" spans="1:1" ht="13.5" customHeight="1">
      <c r="A10" s="941"/>
    </row>
    <row r="11" spans="1:1" ht="13.5" customHeight="1">
      <c r="A11" s="941"/>
    </row>
    <row r="12" spans="1:1" ht="13.5" customHeight="1">
      <c r="A12" s="941"/>
    </row>
    <row r="13" spans="1:1">
      <c r="A13" s="941"/>
    </row>
    <row r="14" spans="1:1">
      <c r="A14" s="941"/>
    </row>
    <row r="15" spans="1:1">
      <c r="A15" s="941"/>
    </row>
    <row r="16" spans="1:1">
      <c r="A16" s="941"/>
    </row>
    <row r="17" spans="1:1">
      <c r="A17" s="941"/>
    </row>
    <row r="18" spans="1:1">
      <c r="A18" s="941"/>
    </row>
    <row r="19" spans="1:1">
      <c r="A19" s="941"/>
    </row>
    <row r="20" spans="1:1">
      <c r="A20" s="941"/>
    </row>
    <row r="21" spans="1:1">
      <c r="A21" s="941"/>
    </row>
    <row r="22" spans="1:1">
      <c r="A22" s="941"/>
    </row>
    <row r="23" spans="1:1">
      <c r="A23" s="941"/>
    </row>
    <row r="24" spans="1:1">
      <c r="A24" s="941"/>
    </row>
    <row r="25" spans="1:1">
      <c r="A25" s="941"/>
    </row>
    <row r="26" spans="1:1">
      <c r="A26" s="941"/>
    </row>
    <row r="27" spans="1:1">
      <c r="A27" s="941"/>
    </row>
    <row r="28" spans="1:1">
      <c r="A28" s="941"/>
    </row>
    <row r="29" spans="1:1">
      <c r="A29" s="941"/>
    </row>
    <row r="30" spans="1:1">
      <c r="A30" s="941"/>
    </row>
    <row r="31" spans="1:1">
      <c r="A31" s="941"/>
    </row>
    <row r="32" spans="1:1">
      <c r="A32" s="941"/>
    </row>
    <row r="33" spans="1:1">
      <c r="A33" s="941"/>
    </row>
    <row r="34" spans="1:1">
      <c r="A34" s="941"/>
    </row>
    <row r="35" spans="1:1">
      <c r="A35" s="941"/>
    </row>
    <row r="36" spans="1:1">
      <c r="A36" s="941"/>
    </row>
    <row r="37" spans="1:1">
      <c r="A37" s="941"/>
    </row>
    <row r="38" spans="1:1">
      <c r="A38" s="941"/>
    </row>
    <row r="39" spans="1:1">
      <c r="A39" s="941"/>
    </row>
    <row r="40" spans="1:1">
      <c r="A40" s="941"/>
    </row>
    <row r="41" spans="1:1">
      <c r="A41" s="941"/>
    </row>
    <row r="42" spans="1:1">
      <c r="A42" s="941"/>
    </row>
    <row r="43" spans="1:1">
      <c r="A43" s="941"/>
    </row>
    <row r="44" spans="1:1">
      <c r="A44" s="941"/>
    </row>
    <row r="45" spans="1:1">
      <c r="A45" s="941"/>
    </row>
    <row r="46" spans="1:1">
      <c r="A46" s="941"/>
    </row>
    <row r="47" spans="1:1">
      <c r="A47" s="941"/>
    </row>
    <row r="48" spans="1:1">
      <c r="A48" s="941"/>
    </row>
    <row r="49" spans="1:1">
      <c r="A49" s="941"/>
    </row>
    <row r="50" spans="1:1">
      <c r="A50" s="941"/>
    </row>
    <row r="51" spans="1:1">
      <c r="A51" s="941"/>
    </row>
    <row r="52" spans="1:1">
      <c r="A52" s="942"/>
    </row>
  </sheetData>
  <mergeCells count="1">
    <mergeCell ref="A8:A52"/>
  </mergeCells>
  <phoneticPr fontId="3"/>
  <printOptions horizontalCentered="1"/>
  <pageMargins left="0.31496062992125984" right="0.31496062992125984" top="0.74803149606299213" bottom="0.74803149606299213" header="0.31496062992125984" footer="0.31496062992125984"/>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A9E7"/>
  </sheetPr>
  <dimension ref="A1:C34"/>
  <sheetViews>
    <sheetView view="pageBreakPreview" topLeftCell="A13" zoomScale="115" zoomScaleNormal="100" zoomScaleSheetLayoutView="115" workbookViewId="0">
      <selection activeCell="F71" sqref="F71"/>
    </sheetView>
  </sheetViews>
  <sheetFormatPr defaultColWidth="9" defaultRowHeight="13.5"/>
  <cols>
    <col min="1" max="1" width="21.5" style="175" customWidth="1"/>
    <col min="2" max="2" width="17.625" style="175" customWidth="1"/>
    <col min="3" max="3" width="45.75" style="175" customWidth="1"/>
    <col min="4" max="16384" width="9" style="175"/>
  </cols>
  <sheetData>
    <row r="1" spans="1:3">
      <c r="A1" s="175" t="s">
        <v>439</v>
      </c>
      <c r="B1" s="191"/>
      <c r="C1" s="191"/>
    </row>
    <row r="3" spans="1:3">
      <c r="C3" s="214" t="str">
        <f>'[3]別紙9 （2）'!A5</f>
        <v>◯◯法人◯◯</v>
      </c>
    </row>
    <row r="4" spans="1:3">
      <c r="A4" s="175" t="s">
        <v>250</v>
      </c>
    </row>
    <row r="5" spans="1:3">
      <c r="A5" s="175" t="s">
        <v>646</v>
      </c>
    </row>
    <row r="6" spans="1:3" ht="17.100000000000001" customHeight="1">
      <c r="A6" s="547" t="s">
        <v>22</v>
      </c>
      <c r="B6" s="547" t="s">
        <v>604</v>
      </c>
      <c r="C6" s="547" t="s">
        <v>31</v>
      </c>
    </row>
    <row r="7" spans="1:3" ht="17.100000000000001" customHeight="1">
      <c r="A7" s="224"/>
      <c r="B7" s="225" t="s">
        <v>27</v>
      </c>
      <c r="C7" s="281"/>
    </row>
    <row r="8" spans="1:3" ht="17.100000000000001" customHeight="1">
      <c r="A8" s="227" t="s">
        <v>647</v>
      </c>
      <c r="B8" s="228"/>
      <c r="C8" s="282"/>
    </row>
    <row r="9" spans="1:3" ht="17.100000000000001" customHeight="1">
      <c r="A9" s="227" t="s">
        <v>648</v>
      </c>
      <c r="B9" s="228"/>
      <c r="C9" s="282"/>
    </row>
    <row r="10" spans="1:3" ht="17.100000000000001" customHeight="1">
      <c r="A10" s="170" t="s">
        <v>649</v>
      </c>
      <c r="B10" s="228"/>
      <c r="C10" s="282"/>
    </row>
    <row r="11" spans="1:3" ht="17.100000000000001" customHeight="1">
      <c r="A11" s="170" t="s">
        <v>609</v>
      </c>
      <c r="B11" s="228"/>
      <c r="C11" s="282"/>
    </row>
    <row r="12" spans="1:3" ht="17.100000000000001" customHeight="1">
      <c r="A12" s="170" t="s">
        <v>650</v>
      </c>
      <c r="B12" s="228"/>
      <c r="C12" s="282"/>
    </row>
    <row r="13" spans="1:3" ht="17.100000000000001" customHeight="1">
      <c r="A13" s="170" t="s">
        <v>611</v>
      </c>
      <c r="B13" s="228"/>
      <c r="C13" s="282"/>
    </row>
    <row r="14" spans="1:3" ht="17.100000000000001" customHeight="1">
      <c r="A14" s="170" t="s">
        <v>651</v>
      </c>
      <c r="B14" s="228"/>
      <c r="C14" s="282"/>
    </row>
    <row r="15" spans="1:3" ht="17.100000000000001" customHeight="1">
      <c r="A15" s="170" t="s">
        <v>652</v>
      </c>
      <c r="B15" s="228"/>
      <c r="C15" s="282"/>
    </row>
    <row r="16" spans="1:3" ht="17.25" customHeight="1">
      <c r="A16" s="212" t="s">
        <v>653</v>
      </c>
      <c r="B16" s="228"/>
      <c r="C16" s="282"/>
    </row>
    <row r="17" spans="1:3" ht="17.100000000000001" customHeight="1">
      <c r="A17" s="227" t="s">
        <v>654</v>
      </c>
      <c r="B17" s="228"/>
      <c r="C17" s="282"/>
    </row>
    <row r="18" spans="1:3" ht="17.100000000000001" customHeight="1">
      <c r="A18" s="227" t="s">
        <v>655</v>
      </c>
      <c r="B18" s="228"/>
      <c r="C18" s="282"/>
    </row>
    <row r="19" spans="1:3" ht="17.100000000000001" customHeight="1">
      <c r="A19" s="227" t="s">
        <v>656</v>
      </c>
      <c r="B19" s="228"/>
      <c r="C19" s="282"/>
    </row>
    <row r="20" spans="1:3" ht="17.100000000000001" customHeight="1">
      <c r="A20" s="310" t="s">
        <v>657</v>
      </c>
      <c r="B20" s="239"/>
      <c r="C20" s="284"/>
    </row>
    <row r="21" spans="1:3" ht="17.100000000000001" customHeight="1">
      <c r="A21" s="241" t="s">
        <v>19</v>
      </c>
      <c r="B21" s="242">
        <f>SUM(B8:B20)</f>
        <v>0</v>
      </c>
      <c r="C21" s="285"/>
    </row>
    <row r="22" spans="1:3" s="221" customFormat="1" ht="17.100000000000001" customHeight="1">
      <c r="A22" s="235" t="s">
        <v>25</v>
      </c>
      <c r="B22" s="236"/>
      <c r="C22" s="237"/>
    </row>
    <row r="23" spans="1:3" s="221" customFormat="1" ht="17.100000000000001" customHeight="1">
      <c r="A23" s="238"/>
      <c r="B23" s="239"/>
      <c r="C23" s="240"/>
    </row>
    <row r="24" spans="1:3" s="221" customFormat="1" ht="17.100000000000001" customHeight="1">
      <c r="A24" s="547" t="s">
        <v>19</v>
      </c>
      <c r="B24" s="233">
        <f>SUM(B22:B23)</f>
        <v>0</v>
      </c>
      <c r="C24" s="234"/>
    </row>
    <row r="25" spans="1:3" s="221" customFormat="1" ht="17.100000000000001" customHeight="1">
      <c r="A25" s="241" t="s">
        <v>149</v>
      </c>
      <c r="B25" s="242">
        <f>SUM(B21,B24)</f>
        <v>0</v>
      </c>
      <c r="C25" s="243"/>
    </row>
    <row r="26" spans="1:3" ht="17.100000000000001" customHeight="1">
      <c r="A26" s="244" t="s">
        <v>619</v>
      </c>
      <c r="B26" s="245"/>
      <c r="C26" s="286"/>
    </row>
    <row r="27" spans="1:3" ht="17.100000000000001" customHeight="1">
      <c r="A27" s="244" t="s">
        <v>658</v>
      </c>
      <c r="B27" s="245"/>
      <c r="C27" s="286"/>
    </row>
    <row r="28" spans="1:3" ht="17.100000000000001" customHeight="1">
      <c r="A28" s="244" t="s">
        <v>659</v>
      </c>
      <c r="B28" s="245"/>
      <c r="C28" s="286"/>
    </row>
    <row r="29" spans="1:3" ht="17.100000000000001" customHeight="1">
      <c r="A29" s="244"/>
      <c r="B29" s="245"/>
      <c r="C29" s="286"/>
    </row>
    <row r="30" spans="1:3" ht="17.100000000000001" customHeight="1">
      <c r="A30" s="244" t="s">
        <v>251</v>
      </c>
      <c r="B30" s="245"/>
      <c r="C30" s="245"/>
    </row>
    <row r="31" spans="1:3" ht="17.100000000000001" customHeight="1">
      <c r="A31" s="250" t="s">
        <v>22</v>
      </c>
      <c r="B31" s="287" t="s">
        <v>660</v>
      </c>
      <c r="C31" s="213" t="s">
        <v>150</v>
      </c>
    </row>
    <row r="32" spans="1:3" ht="17.100000000000001" customHeight="1">
      <c r="A32" s="250"/>
      <c r="B32" s="251" t="s">
        <v>7</v>
      </c>
      <c r="C32" s="288"/>
    </row>
    <row r="33" spans="1:3" ht="17.100000000000001" customHeight="1">
      <c r="A33" s="289" t="s">
        <v>45</v>
      </c>
      <c r="B33" s="239"/>
      <c r="C33" s="239"/>
    </row>
    <row r="34" spans="1:3" ht="17.100000000000001" customHeight="1">
      <c r="A34" s="258" t="s">
        <v>19</v>
      </c>
      <c r="B34" s="242">
        <f>SUM(B33)</f>
        <v>0</v>
      </c>
      <c r="C34" s="233"/>
    </row>
  </sheetData>
  <phoneticPr fontId="3"/>
  <printOptions horizontalCentered="1"/>
  <pageMargins left="0.31496062992125984" right="0.31496062992125984" top="0.74803149606299213" bottom="0.74803149606299213" header="0.31496062992125984" footer="0.31496062992125984"/>
  <pageSetup paperSize="9" scale="85" orientation="portrait" r:id="rId1"/>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H48"/>
  <sheetViews>
    <sheetView view="pageBreakPreview" zoomScale="115" zoomScaleNormal="100" zoomScaleSheetLayoutView="115" workbookViewId="0">
      <selection activeCell="F71" sqref="F71"/>
    </sheetView>
  </sheetViews>
  <sheetFormatPr defaultColWidth="9" defaultRowHeight="13.5"/>
  <cols>
    <col min="1" max="2" width="9" style="521"/>
    <col min="3" max="8" width="8.75" style="521" customWidth="1"/>
    <col min="9" max="16384" width="9" style="521"/>
  </cols>
  <sheetData>
    <row r="1" spans="1:8">
      <c r="A1" s="520" t="s">
        <v>555</v>
      </c>
    </row>
    <row r="3" spans="1:8" ht="27.75" customHeight="1">
      <c r="A3" s="522" t="s">
        <v>506</v>
      </c>
      <c r="B3" s="522"/>
      <c r="C3" s="523"/>
      <c r="D3" s="522"/>
      <c r="E3" s="522"/>
      <c r="F3" s="522"/>
      <c r="G3" s="522"/>
      <c r="H3" s="522"/>
    </row>
    <row r="5" spans="1:8" ht="14.25">
      <c r="E5" s="524"/>
      <c r="F5" s="525"/>
      <c r="G5" s="525"/>
    </row>
    <row r="6" spans="1:8" ht="19.5" customHeight="1">
      <c r="D6" s="980" t="s">
        <v>515</v>
      </c>
      <c r="E6" s="980"/>
      <c r="F6" s="980"/>
      <c r="G6" s="980"/>
      <c r="H6" s="980"/>
    </row>
    <row r="7" spans="1:8" ht="14.25">
      <c r="E7" s="524"/>
      <c r="F7" s="525"/>
      <c r="G7" s="525"/>
    </row>
    <row r="8" spans="1:8" ht="15" thickBot="1">
      <c r="A8" s="526" t="s">
        <v>530</v>
      </c>
    </row>
    <row r="9" spans="1:8" ht="23.25" customHeight="1" thickBot="1">
      <c r="A9" s="981" t="s">
        <v>155</v>
      </c>
      <c r="B9" s="982"/>
      <c r="C9" s="982"/>
      <c r="D9" s="982"/>
      <c r="E9" s="982"/>
      <c r="F9" s="982"/>
      <c r="G9" s="982"/>
      <c r="H9" s="983"/>
    </row>
    <row r="10" spans="1:8" ht="13.5" customHeight="1">
      <c r="A10" s="548" t="s">
        <v>516</v>
      </c>
      <c r="B10" s="527"/>
      <c r="C10" s="527"/>
      <c r="D10" s="527"/>
      <c r="E10" s="527"/>
      <c r="F10" s="528"/>
      <c r="G10" s="528"/>
      <c r="H10" s="529"/>
    </row>
    <row r="11" spans="1:8" ht="13.5" customHeight="1">
      <c r="A11" s="984"/>
      <c r="B11" s="985"/>
      <c r="C11" s="985"/>
      <c r="D11" s="985"/>
      <c r="E11" s="985"/>
      <c r="F11" s="985"/>
      <c r="G11" s="985"/>
      <c r="H11" s="986"/>
    </row>
    <row r="12" spans="1:8" ht="13.5" customHeight="1">
      <c r="A12" s="984"/>
      <c r="B12" s="985"/>
      <c r="C12" s="985"/>
      <c r="D12" s="985"/>
      <c r="E12" s="985"/>
      <c r="F12" s="985"/>
      <c r="G12" s="985"/>
      <c r="H12" s="986"/>
    </row>
    <row r="13" spans="1:8" ht="13.5" customHeight="1">
      <c r="A13" s="591" t="s">
        <v>526</v>
      </c>
      <c r="B13" s="530"/>
      <c r="C13" s="530"/>
      <c r="D13" s="530"/>
      <c r="E13" s="530"/>
      <c r="F13" s="531"/>
      <c r="G13" s="531"/>
      <c r="H13" s="532"/>
    </row>
    <row r="14" spans="1:8" ht="13.5" customHeight="1">
      <c r="A14" s="591" t="s">
        <v>531</v>
      </c>
      <c r="B14" s="530"/>
      <c r="C14" s="530"/>
      <c r="D14" s="530"/>
      <c r="E14" s="530"/>
      <c r="F14" s="531"/>
      <c r="G14" s="531"/>
      <c r="H14" s="532"/>
    </row>
    <row r="15" spans="1:8" ht="14.25" customHeight="1">
      <c r="A15" s="987" t="s">
        <v>556</v>
      </c>
      <c r="B15" s="988"/>
      <c r="C15" s="988"/>
      <c r="D15" s="988"/>
      <c r="E15" s="988"/>
      <c r="F15" s="988"/>
      <c r="G15" s="988"/>
      <c r="H15" s="989"/>
    </row>
    <row r="16" spans="1:8" ht="14.25" customHeight="1">
      <c r="A16" s="987"/>
      <c r="B16" s="988"/>
      <c r="C16" s="988"/>
      <c r="D16" s="988"/>
      <c r="E16" s="988"/>
      <c r="F16" s="988"/>
      <c r="G16" s="988"/>
      <c r="H16" s="989"/>
    </row>
    <row r="17" spans="1:8" ht="14.25" customHeight="1">
      <c r="A17" s="987"/>
      <c r="B17" s="988"/>
      <c r="C17" s="988"/>
      <c r="D17" s="988"/>
      <c r="E17" s="988"/>
      <c r="F17" s="988"/>
      <c r="G17" s="988"/>
      <c r="H17" s="989"/>
    </row>
    <row r="18" spans="1:8" ht="14.25" customHeight="1">
      <c r="A18" s="987"/>
      <c r="B18" s="988"/>
      <c r="C18" s="988"/>
      <c r="D18" s="988"/>
      <c r="E18" s="988"/>
      <c r="F18" s="988"/>
      <c r="G18" s="988"/>
      <c r="H18" s="989"/>
    </row>
    <row r="19" spans="1:8" ht="14.25" customHeight="1">
      <c r="A19" s="987"/>
      <c r="B19" s="988"/>
      <c r="C19" s="988"/>
      <c r="D19" s="988"/>
      <c r="E19" s="988"/>
      <c r="F19" s="988"/>
      <c r="G19" s="988"/>
      <c r="H19" s="989"/>
    </row>
    <row r="20" spans="1:8" ht="14.25" customHeight="1">
      <c r="A20" s="987"/>
      <c r="B20" s="988"/>
      <c r="C20" s="988"/>
      <c r="D20" s="988"/>
      <c r="E20" s="988"/>
      <c r="F20" s="988"/>
      <c r="G20" s="988"/>
      <c r="H20" s="989"/>
    </row>
    <row r="21" spans="1:8" ht="14.25" customHeight="1">
      <c r="A21" s="987"/>
      <c r="B21" s="988"/>
      <c r="C21" s="988"/>
      <c r="D21" s="988"/>
      <c r="E21" s="988"/>
      <c r="F21" s="988"/>
      <c r="G21" s="988"/>
      <c r="H21" s="989"/>
    </row>
    <row r="22" spans="1:8" ht="14.25" customHeight="1">
      <c r="A22" s="987"/>
      <c r="B22" s="988"/>
      <c r="C22" s="988"/>
      <c r="D22" s="988"/>
      <c r="E22" s="988"/>
      <c r="F22" s="988"/>
      <c r="G22" s="988"/>
      <c r="H22" s="989"/>
    </row>
    <row r="23" spans="1:8" ht="14.25" customHeight="1">
      <c r="A23" s="987"/>
      <c r="B23" s="988"/>
      <c r="C23" s="988"/>
      <c r="D23" s="988"/>
      <c r="E23" s="988"/>
      <c r="F23" s="988"/>
      <c r="G23" s="988"/>
      <c r="H23" s="989"/>
    </row>
    <row r="24" spans="1:8" ht="14.25" customHeight="1">
      <c r="A24" s="978" t="s">
        <v>532</v>
      </c>
      <c r="B24" s="979"/>
      <c r="C24" s="979"/>
      <c r="D24" s="979"/>
      <c r="E24" s="489"/>
      <c r="F24" s="489"/>
      <c r="G24" s="489"/>
      <c r="H24" s="490"/>
    </row>
    <row r="25" spans="1:8" ht="14.25" customHeight="1">
      <c r="A25" s="978" t="s">
        <v>533</v>
      </c>
      <c r="B25" s="979"/>
      <c r="C25" s="979"/>
      <c r="D25" s="979"/>
      <c r="E25" s="979"/>
      <c r="F25" s="489"/>
      <c r="G25" s="489"/>
      <c r="H25" s="490"/>
    </row>
    <row r="26" spans="1:8" ht="14.25" customHeight="1">
      <c r="A26" s="592"/>
      <c r="B26" s="491"/>
      <c r="C26" s="491"/>
      <c r="D26" s="491"/>
      <c r="E26" s="491"/>
      <c r="F26" s="491"/>
      <c r="G26" s="491"/>
      <c r="H26" s="492"/>
    </row>
    <row r="27" spans="1:8">
      <c r="A27" s="592"/>
      <c r="B27" s="491"/>
      <c r="C27" s="491"/>
      <c r="D27" s="491"/>
      <c r="E27" s="491"/>
      <c r="F27" s="491"/>
      <c r="G27" s="491"/>
      <c r="H27" s="492"/>
    </row>
    <row r="28" spans="1:8" ht="14.25" customHeight="1">
      <c r="A28" s="592"/>
      <c r="B28" s="491"/>
      <c r="C28" s="491"/>
      <c r="D28" s="491"/>
      <c r="E28" s="491"/>
      <c r="F28" s="491"/>
      <c r="G28" s="491"/>
      <c r="H28" s="492"/>
    </row>
    <row r="29" spans="1:8" ht="14.25" customHeight="1">
      <c r="A29" s="592"/>
      <c r="B29" s="491"/>
      <c r="C29" s="491"/>
      <c r="D29" s="491"/>
      <c r="E29" s="491"/>
      <c r="F29" s="491"/>
      <c r="G29" s="491"/>
      <c r="H29" s="492"/>
    </row>
    <row r="30" spans="1:8" ht="14.25" customHeight="1">
      <c r="A30" s="592"/>
      <c r="B30" s="491"/>
      <c r="C30" s="491"/>
      <c r="D30" s="491"/>
      <c r="E30" s="491"/>
      <c r="F30" s="491"/>
      <c r="G30" s="491"/>
      <c r="H30" s="492"/>
    </row>
    <row r="31" spans="1:8" ht="14.25" customHeight="1">
      <c r="A31" s="549"/>
      <c r="B31" s="491"/>
      <c r="C31" s="491"/>
      <c r="D31" s="491"/>
      <c r="E31" s="491"/>
      <c r="F31" s="491"/>
      <c r="G31" s="491"/>
      <c r="H31" s="492"/>
    </row>
    <row r="32" spans="1:8" ht="14.25" customHeight="1">
      <c r="A32" s="549"/>
      <c r="B32" s="491"/>
      <c r="C32" s="491"/>
      <c r="D32" s="491"/>
      <c r="E32" s="491"/>
      <c r="F32" s="491"/>
      <c r="G32" s="491"/>
      <c r="H32" s="492"/>
    </row>
    <row r="33" spans="1:8" ht="14.25" customHeight="1">
      <c r="A33" s="549"/>
      <c r="B33" s="491"/>
      <c r="C33" s="491"/>
      <c r="D33" s="491"/>
      <c r="E33" s="491"/>
      <c r="F33" s="491"/>
      <c r="G33" s="491"/>
      <c r="H33" s="492"/>
    </row>
    <row r="34" spans="1:8">
      <c r="A34" s="533"/>
      <c r="B34" s="534"/>
      <c r="C34" s="534"/>
      <c r="D34" s="534"/>
      <c r="E34" s="534"/>
      <c r="F34" s="535"/>
      <c r="G34" s="535"/>
      <c r="H34" s="536"/>
    </row>
    <row r="35" spans="1:8">
      <c r="A35" s="533"/>
      <c r="B35" s="534"/>
      <c r="C35" s="534"/>
      <c r="D35" s="534"/>
      <c r="E35" s="534"/>
      <c r="F35" s="535"/>
      <c r="G35" s="535"/>
      <c r="H35" s="536"/>
    </row>
    <row r="36" spans="1:8" ht="14.25" customHeight="1">
      <c r="A36" s="537" t="s">
        <v>557</v>
      </c>
      <c r="B36" s="538"/>
      <c r="C36" s="538"/>
      <c r="D36" s="538"/>
      <c r="E36" s="538"/>
      <c r="F36" s="538"/>
      <c r="G36" s="538"/>
      <c r="H36" s="539"/>
    </row>
    <row r="37" spans="1:8" ht="14.25" customHeight="1">
      <c r="A37" s="540"/>
      <c r="B37" s="541"/>
      <c r="C37" s="541"/>
      <c r="D37" s="541"/>
      <c r="E37" s="541"/>
      <c r="F37" s="541"/>
      <c r="G37" s="541"/>
      <c r="H37" s="542"/>
    </row>
    <row r="38" spans="1:8" ht="14.25" customHeight="1">
      <c r="A38" s="540"/>
      <c r="B38" s="541"/>
      <c r="C38" s="541"/>
      <c r="D38" s="541"/>
      <c r="E38" s="541"/>
      <c r="F38" s="541"/>
      <c r="G38" s="541"/>
      <c r="H38" s="542"/>
    </row>
    <row r="39" spans="1:8" ht="14.25" customHeight="1">
      <c r="A39" s="540"/>
      <c r="B39" s="541"/>
      <c r="C39" s="541"/>
      <c r="D39" s="541"/>
      <c r="E39" s="541"/>
      <c r="F39" s="541"/>
      <c r="G39" s="541"/>
      <c r="H39" s="542"/>
    </row>
    <row r="40" spans="1:8" ht="14.25" customHeight="1">
      <c r="A40" s="540"/>
      <c r="B40" s="541"/>
      <c r="C40" s="541"/>
      <c r="D40" s="541"/>
      <c r="E40" s="541"/>
      <c r="F40" s="541"/>
      <c r="G40" s="541"/>
      <c r="H40" s="542"/>
    </row>
    <row r="41" spans="1:8" ht="14.25" customHeight="1">
      <c r="A41" s="540"/>
      <c r="B41" s="541"/>
      <c r="C41" s="541"/>
      <c r="D41" s="541"/>
      <c r="E41" s="541"/>
      <c r="F41" s="541"/>
      <c r="G41" s="541"/>
      <c r="H41" s="542"/>
    </row>
    <row r="42" spans="1:8" ht="14.25" customHeight="1">
      <c r="A42" s="540"/>
      <c r="B42" s="541"/>
      <c r="C42" s="541"/>
      <c r="D42" s="541"/>
      <c r="E42" s="541"/>
      <c r="F42" s="541"/>
      <c r="G42" s="541"/>
      <c r="H42" s="542"/>
    </row>
    <row r="43" spans="1:8" ht="14.25" customHeight="1">
      <c r="A43" s="463"/>
      <c r="B43" s="462"/>
      <c r="C43" s="462"/>
      <c r="D43" s="462"/>
      <c r="E43" s="462"/>
      <c r="F43" s="535"/>
      <c r="G43" s="535"/>
      <c r="H43" s="536"/>
    </row>
    <row r="44" spans="1:8" ht="14.25" customHeight="1">
      <c r="A44" s="463"/>
      <c r="B44" s="462"/>
      <c r="C44" s="462"/>
      <c r="D44" s="462"/>
      <c r="E44" s="462"/>
      <c r="F44" s="462"/>
      <c r="G44" s="462"/>
      <c r="H44" s="543"/>
    </row>
    <row r="45" spans="1:8" ht="14.25" customHeight="1">
      <c r="A45" s="463"/>
      <c r="B45" s="462"/>
      <c r="C45" s="462"/>
      <c r="D45" s="462"/>
      <c r="E45" s="462"/>
      <c r="F45" s="462"/>
      <c r="G45" s="462"/>
      <c r="H45" s="543"/>
    </row>
    <row r="46" spans="1:8" ht="14.25" customHeight="1">
      <c r="A46" s="463"/>
      <c r="B46" s="462"/>
      <c r="C46" s="462"/>
      <c r="D46" s="462"/>
      <c r="E46" s="462"/>
      <c r="F46" s="462"/>
      <c r="G46" s="462"/>
      <c r="H46" s="543"/>
    </row>
    <row r="47" spans="1:8" ht="15" customHeight="1" thickBot="1">
      <c r="A47" s="544"/>
      <c r="B47" s="545"/>
      <c r="C47" s="545"/>
      <c r="D47" s="545"/>
      <c r="E47" s="545"/>
      <c r="F47" s="545"/>
      <c r="G47" s="545"/>
      <c r="H47" s="546"/>
    </row>
    <row r="48" spans="1:8">
      <c r="A48" s="521" t="s">
        <v>32</v>
      </c>
    </row>
  </sheetData>
  <mergeCells count="7">
    <mergeCell ref="A25:E25"/>
    <mergeCell ref="D6:E6"/>
    <mergeCell ref="F6:H6"/>
    <mergeCell ref="A9:H9"/>
    <mergeCell ref="A11:H12"/>
    <mergeCell ref="A15:H23"/>
    <mergeCell ref="A24:D24"/>
  </mergeCells>
  <phoneticPr fontId="3"/>
  <printOptions horizontalCentered="1"/>
  <pageMargins left="0.70866141732283472" right="0.70866141732283472" top="0.74803149606299213" bottom="0.74803149606299213" header="0.31496062992125984" footer="0.31496062992125984"/>
  <pageSetup paperSize="9" scale="87" orientation="portrait" r:id="rId1"/>
  <headerFooter>
    <oddHeader>&amp;C（新）</oddHeader>
  </headerFooter>
  <legacyDrawing r:id="rId2"/>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M39"/>
  <sheetViews>
    <sheetView view="pageBreakPreview" zoomScaleNormal="100" zoomScaleSheetLayoutView="100" workbookViewId="0">
      <selection activeCell="F71" sqref="F71"/>
    </sheetView>
  </sheetViews>
  <sheetFormatPr defaultColWidth="9" defaultRowHeight="13.5"/>
  <cols>
    <col min="1" max="1" width="77.25" style="459" customWidth="1"/>
    <col min="2" max="2" width="19.25" style="459" customWidth="1"/>
    <col min="3" max="3" width="2.125" style="494" customWidth="1"/>
    <col min="4" max="16384" width="9" style="459"/>
  </cols>
  <sheetData>
    <row r="1" spans="1:13">
      <c r="A1" s="458" t="s">
        <v>534</v>
      </c>
    </row>
    <row r="3" spans="1:13" ht="27.75" customHeight="1">
      <c r="A3" s="460" t="s">
        <v>506</v>
      </c>
      <c r="B3" s="460"/>
    </row>
    <row r="6" spans="1:13" ht="19.5" customHeight="1">
      <c r="B6" s="493" t="s">
        <v>535</v>
      </c>
      <c r="C6" s="495"/>
    </row>
    <row r="8" spans="1:13" ht="15" thickBot="1">
      <c r="A8" s="461" t="s">
        <v>525</v>
      </c>
    </row>
    <row r="9" spans="1:13" ht="23.25" customHeight="1" thickBot="1">
      <c r="A9" s="998" t="s">
        <v>536</v>
      </c>
      <c r="B9" s="999"/>
      <c r="C9" s="1000"/>
    </row>
    <row r="10" spans="1:13" ht="13.5" customHeight="1">
      <c r="A10" s="1001" t="s">
        <v>516</v>
      </c>
      <c r="B10" s="1002"/>
      <c r="C10" s="1003"/>
      <c r="D10" s="496"/>
      <c r="E10" s="496"/>
    </row>
    <row r="11" spans="1:13" ht="25.5" customHeight="1">
      <c r="A11" s="1004"/>
      <c r="B11" s="1005"/>
      <c r="C11" s="1006"/>
      <c r="D11" s="496"/>
      <c r="E11" s="496"/>
    </row>
    <row r="12" spans="1:13" ht="21" customHeight="1">
      <c r="A12" s="1004"/>
      <c r="B12" s="1005"/>
      <c r="C12" s="1006"/>
      <c r="D12" s="496"/>
      <c r="E12" s="496"/>
    </row>
    <row r="13" spans="1:13" ht="20.25" customHeight="1">
      <c r="A13" s="497" t="s">
        <v>526</v>
      </c>
      <c r="B13" s="498"/>
      <c r="C13" s="499"/>
      <c r="D13" s="496"/>
      <c r="E13" s="496"/>
      <c r="F13" s="1007"/>
      <c r="G13" s="1007"/>
      <c r="H13" s="1007"/>
      <c r="I13" s="1007"/>
      <c r="J13" s="1007"/>
      <c r="K13" s="1007"/>
      <c r="L13" s="1007"/>
      <c r="M13" s="1007"/>
    </row>
    <row r="14" spans="1:13" ht="13.5" customHeight="1">
      <c r="A14" s="497" t="s">
        <v>537</v>
      </c>
      <c r="B14" s="498"/>
      <c r="C14" s="499"/>
      <c r="D14" s="496"/>
      <c r="E14" s="496"/>
    </row>
    <row r="15" spans="1:13" s="504" customFormat="1" ht="22.5" customHeight="1" thickBot="1">
      <c r="A15" s="500" t="s">
        <v>538</v>
      </c>
      <c r="B15" s="501"/>
      <c r="C15" s="502"/>
      <c r="D15" s="503"/>
      <c r="E15" s="503"/>
    </row>
    <row r="16" spans="1:13" s="504" customFormat="1" ht="17.25" customHeight="1" thickBot="1">
      <c r="A16" s="505" t="s">
        <v>539</v>
      </c>
      <c r="B16" s="506" t="s">
        <v>540</v>
      </c>
      <c r="C16" s="502"/>
      <c r="D16" s="503"/>
      <c r="E16" s="503"/>
    </row>
    <row r="17" spans="1:13" s="504" customFormat="1" ht="18" customHeight="1" thickTop="1">
      <c r="A17" s="507" t="s">
        <v>541</v>
      </c>
      <c r="B17" s="508"/>
      <c r="C17" s="502"/>
      <c r="D17" s="503"/>
      <c r="E17" s="503"/>
    </row>
    <row r="18" spans="1:13" s="504" customFormat="1" ht="16.5" customHeight="1">
      <c r="A18" s="509" t="s">
        <v>542</v>
      </c>
      <c r="B18" s="510"/>
      <c r="C18" s="511"/>
      <c r="D18" s="512"/>
      <c r="E18" s="512"/>
      <c r="F18" s="1007"/>
      <c r="G18" s="1007"/>
      <c r="H18" s="1007"/>
      <c r="I18" s="1007"/>
      <c r="J18" s="1007"/>
      <c r="K18" s="1007"/>
      <c r="L18" s="1007"/>
      <c r="M18" s="1007"/>
    </row>
    <row r="19" spans="1:13" ht="13.5" customHeight="1">
      <c r="A19" s="513" t="s">
        <v>543</v>
      </c>
      <c r="B19" s="510"/>
      <c r="C19" s="499"/>
      <c r="D19" s="496"/>
      <c r="E19" s="496"/>
    </row>
    <row r="20" spans="1:13" ht="13.5" customHeight="1">
      <c r="A20" s="513" t="s">
        <v>544</v>
      </c>
      <c r="B20" s="510"/>
      <c r="C20" s="499"/>
      <c r="D20" s="496"/>
      <c r="E20" s="496"/>
    </row>
    <row r="21" spans="1:13" ht="15.75" customHeight="1">
      <c r="A21" s="1008" t="s">
        <v>545</v>
      </c>
      <c r="B21" s="1009"/>
      <c r="C21" s="499"/>
      <c r="D21" s="496"/>
      <c r="E21" s="496"/>
    </row>
    <row r="22" spans="1:13" ht="41.25" customHeight="1" thickBot="1">
      <c r="A22" s="995"/>
      <c r="B22" s="997"/>
      <c r="C22" s="499"/>
      <c r="D22" s="496"/>
      <c r="E22" s="496"/>
    </row>
    <row r="23" spans="1:13" ht="13.5" customHeight="1">
      <c r="A23" s="497"/>
      <c r="B23" s="498"/>
      <c r="C23" s="499"/>
      <c r="D23" s="496"/>
      <c r="E23" s="496"/>
    </row>
    <row r="24" spans="1:13" ht="21" customHeight="1" thickBot="1">
      <c r="A24" s="497" t="s">
        <v>546</v>
      </c>
      <c r="B24" s="498"/>
      <c r="C24" s="499"/>
      <c r="D24" s="496"/>
      <c r="E24" s="496"/>
    </row>
    <row r="25" spans="1:13" ht="16.5" customHeight="1" thickBot="1">
      <c r="A25" s="514" t="s">
        <v>547</v>
      </c>
      <c r="B25" s="515" t="s">
        <v>540</v>
      </c>
      <c r="C25" s="499"/>
      <c r="D25" s="496"/>
      <c r="E25" s="496"/>
    </row>
    <row r="26" spans="1:13" ht="16.5" customHeight="1" thickTop="1">
      <c r="A26" s="516" t="s">
        <v>548</v>
      </c>
      <c r="B26" s="508"/>
      <c r="C26" s="499"/>
      <c r="D26" s="496"/>
      <c r="E26" s="496"/>
    </row>
    <row r="27" spans="1:13" ht="16.5" customHeight="1">
      <c r="A27" s="513" t="s">
        <v>549</v>
      </c>
      <c r="B27" s="510"/>
      <c r="C27" s="499"/>
      <c r="D27" s="496"/>
      <c r="E27" s="496"/>
    </row>
    <row r="28" spans="1:13" ht="16.5" customHeight="1">
      <c r="A28" s="513" t="s">
        <v>550</v>
      </c>
      <c r="B28" s="510"/>
      <c r="C28" s="499"/>
      <c r="D28" s="496"/>
      <c r="E28" s="496"/>
    </row>
    <row r="29" spans="1:13" ht="16.5" customHeight="1">
      <c r="A29" s="513" t="s">
        <v>551</v>
      </c>
      <c r="B29" s="510"/>
      <c r="C29" s="499"/>
      <c r="D29" s="496"/>
      <c r="E29" s="496"/>
    </row>
    <row r="30" spans="1:13" ht="16.5" customHeight="1">
      <c r="A30" s="513" t="s">
        <v>552</v>
      </c>
      <c r="B30" s="510"/>
      <c r="C30" s="499"/>
      <c r="D30" s="496"/>
      <c r="E30" s="496"/>
    </row>
    <row r="31" spans="1:13" ht="16.5" customHeight="1">
      <c r="A31" s="513" t="s">
        <v>553</v>
      </c>
      <c r="B31" s="510"/>
      <c r="C31" s="499"/>
      <c r="D31" s="496"/>
      <c r="E31" s="496"/>
    </row>
    <row r="32" spans="1:13" ht="16.5" customHeight="1">
      <c r="A32" s="1010" t="s">
        <v>545</v>
      </c>
      <c r="B32" s="1011"/>
      <c r="C32" s="499"/>
      <c r="D32" s="496"/>
      <c r="E32" s="496"/>
    </row>
    <row r="33" spans="1:5" ht="42.75" customHeight="1" thickBot="1">
      <c r="A33" s="990"/>
      <c r="B33" s="991"/>
      <c r="C33" s="499"/>
      <c r="D33" s="496"/>
      <c r="E33" s="496"/>
    </row>
    <row r="34" spans="1:5" ht="21.75" customHeight="1">
      <c r="A34" s="497" t="s">
        <v>554</v>
      </c>
      <c r="B34" s="517"/>
      <c r="C34" s="518"/>
      <c r="D34" s="519"/>
      <c r="E34" s="519"/>
    </row>
    <row r="35" spans="1:5" ht="21.75" customHeight="1">
      <c r="A35" s="992"/>
      <c r="B35" s="993"/>
      <c r="C35" s="994"/>
      <c r="D35" s="519"/>
      <c r="E35" s="519"/>
    </row>
    <row r="36" spans="1:5" ht="13.5" customHeight="1">
      <c r="A36" s="992"/>
      <c r="B36" s="993"/>
      <c r="C36" s="994"/>
      <c r="D36" s="519"/>
      <c r="E36" s="519"/>
    </row>
    <row r="37" spans="1:5" ht="13.5" customHeight="1">
      <c r="A37" s="992"/>
      <c r="B37" s="993"/>
      <c r="C37" s="994"/>
      <c r="D37" s="519"/>
      <c r="E37" s="519"/>
    </row>
    <row r="38" spans="1:5" ht="18" customHeight="1" thickBot="1">
      <c r="A38" s="995"/>
      <c r="B38" s="996"/>
      <c r="C38" s="997"/>
      <c r="D38" s="519"/>
      <c r="E38" s="519"/>
    </row>
    <row r="39" spans="1:5">
      <c r="A39" s="459" t="s">
        <v>32</v>
      </c>
    </row>
  </sheetData>
  <mergeCells count="10">
    <mergeCell ref="F13:M13"/>
    <mergeCell ref="F18:M18"/>
    <mergeCell ref="A21:B21"/>
    <mergeCell ref="A22:B22"/>
    <mergeCell ref="A32:B32"/>
    <mergeCell ref="A33:B33"/>
    <mergeCell ref="A35:C38"/>
    <mergeCell ref="A9:C9"/>
    <mergeCell ref="A10:C10"/>
    <mergeCell ref="A11:C12"/>
  </mergeCells>
  <phoneticPr fontId="3"/>
  <printOptions horizontalCentered="1"/>
  <pageMargins left="0.70866141732283472" right="0.70866141732283472" top="0.74803149606299213" bottom="0.74803149606299213" header="0.31496062992125984" footer="0.31496062992125984"/>
  <pageSetup paperSize="9" scale="87" orientation="portrait" r:id="rId1"/>
  <headerFooter>
    <oddHeader>&amp;C（新）</oddHeader>
  </headerFooter>
  <legacy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44"/>
  <sheetViews>
    <sheetView view="pageBreakPreview" topLeftCell="A9" zoomScaleNormal="100" zoomScaleSheetLayoutView="100" workbookViewId="0">
      <selection activeCell="F71" sqref="F71"/>
    </sheetView>
  </sheetViews>
  <sheetFormatPr defaultColWidth="9" defaultRowHeight="14.25"/>
  <cols>
    <col min="1" max="1" width="24.125" style="394" customWidth="1"/>
    <col min="2" max="4" width="12.75" style="394" customWidth="1"/>
    <col min="5" max="5" width="40" style="394" customWidth="1"/>
    <col min="6" max="16384" width="9" style="394"/>
  </cols>
  <sheetData>
    <row r="1" spans="1:5">
      <c r="A1" s="138" t="s">
        <v>527</v>
      </c>
    </row>
    <row r="3" spans="1:5">
      <c r="E3" s="464"/>
    </row>
    <row r="4" spans="1:5">
      <c r="E4" s="464" t="s">
        <v>517</v>
      </c>
    </row>
    <row r="5" spans="1:5">
      <c r="A5" s="394" t="s">
        <v>316</v>
      </c>
      <c r="E5" s="465"/>
    </row>
    <row r="6" spans="1:5" ht="17.100000000000001" customHeight="1">
      <c r="A6" s="435" t="s">
        <v>22</v>
      </c>
      <c r="B6" s="466" t="s">
        <v>28</v>
      </c>
      <c r="C6" s="467" t="s">
        <v>518</v>
      </c>
      <c r="D6" s="467" t="s">
        <v>519</v>
      </c>
      <c r="E6" s="467" t="s">
        <v>31</v>
      </c>
    </row>
    <row r="7" spans="1:5" ht="17.100000000000001" customHeight="1">
      <c r="A7" s="404"/>
      <c r="B7" s="405" t="s">
        <v>27</v>
      </c>
      <c r="C7" s="405" t="s">
        <v>27</v>
      </c>
      <c r="D7" s="405" t="s">
        <v>27</v>
      </c>
      <c r="E7" s="406"/>
    </row>
    <row r="8" spans="1:5" ht="51" customHeight="1">
      <c r="A8" s="468" t="s">
        <v>665</v>
      </c>
      <c r="B8" s="405"/>
      <c r="C8" s="405"/>
      <c r="D8" s="405"/>
      <c r="E8" s="406"/>
    </row>
    <row r="9" spans="1:5" ht="17.100000000000001" customHeight="1">
      <c r="A9" s="416" t="s">
        <v>233</v>
      </c>
      <c r="B9" s="408"/>
      <c r="C9" s="469"/>
      <c r="D9" s="469"/>
      <c r="E9" s="411"/>
    </row>
    <row r="10" spans="1:5" ht="17.100000000000001" customHeight="1">
      <c r="A10" s="416" t="s">
        <v>222</v>
      </c>
      <c r="B10" s="408"/>
      <c r="C10" s="469"/>
      <c r="D10" s="469"/>
      <c r="E10" s="411"/>
    </row>
    <row r="11" spans="1:5" ht="17.100000000000001" customHeight="1">
      <c r="A11" s="412" t="s">
        <v>223</v>
      </c>
      <c r="B11" s="408"/>
      <c r="C11" s="469"/>
      <c r="D11" s="469"/>
      <c r="E11" s="411"/>
    </row>
    <row r="12" spans="1:5" ht="17.100000000000001" customHeight="1">
      <c r="A12" s="412" t="s">
        <v>224</v>
      </c>
      <c r="B12" s="408"/>
      <c r="C12" s="469"/>
      <c r="D12" s="469"/>
      <c r="E12" s="411"/>
    </row>
    <row r="13" spans="1:5" ht="17.100000000000001" customHeight="1">
      <c r="A13" s="412" t="s">
        <v>38</v>
      </c>
      <c r="B13" s="408"/>
      <c r="C13" s="469"/>
      <c r="D13" s="469"/>
      <c r="E13" s="411"/>
    </row>
    <row r="14" spans="1:5" ht="17.100000000000001" customHeight="1">
      <c r="A14" s="412" t="s">
        <v>225</v>
      </c>
      <c r="B14" s="408"/>
      <c r="C14" s="469"/>
      <c r="D14" s="469"/>
      <c r="E14" s="411"/>
    </row>
    <row r="15" spans="1:5" ht="17.100000000000001" customHeight="1">
      <c r="A15" s="412" t="s">
        <v>520</v>
      </c>
      <c r="B15" s="408"/>
      <c r="C15" s="469"/>
      <c r="D15" s="469"/>
      <c r="E15" s="411"/>
    </row>
    <row r="16" spans="1:5">
      <c r="A16" s="470" t="s">
        <v>226</v>
      </c>
      <c r="B16" s="408"/>
      <c r="C16" s="469"/>
      <c r="D16" s="469"/>
      <c r="E16" s="411"/>
    </row>
    <row r="17" spans="1:5">
      <c r="A17" s="470" t="s">
        <v>30</v>
      </c>
      <c r="B17" s="408"/>
      <c r="C17" s="469"/>
      <c r="D17" s="469"/>
      <c r="E17" s="411"/>
    </row>
    <row r="18" spans="1:5">
      <c r="A18" s="470" t="s">
        <v>228</v>
      </c>
      <c r="B18" s="408"/>
      <c r="C18" s="469"/>
      <c r="D18" s="469"/>
      <c r="E18" s="411"/>
    </row>
    <row r="19" spans="1:5">
      <c r="A19" s="470" t="s">
        <v>227</v>
      </c>
      <c r="B19" s="408"/>
      <c r="C19" s="469"/>
      <c r="D19" s="469"/>
      <c r="E19" s="411"/>
    </row>
    <row r="20" spans="1:5">
      <c r="A20" s="471" t="s">
        <v>215</v>
      </c>
      <c r="B20" s="472"/>
      <c r="C20" s="469"/>
      <c r="D20" s="469"/>
      <c r="E20" s="411"/>
    </row>
    <row r="21" spans="1:5" ht="17.100000000000001" customHeight="1">
      <c r="A21" s="417" t="s">
        <v>521</v>
      </c>
      <c r="B21" s="418"/>
      <c r="C21" s="473"/>
      <c r="D21" s="473"/>
      <c r="E21" s="420"/>
    </row>
    <row r="22" spans="1:5" ht="17.100000000000001" customHeight="1">
      <c r="A22" s="474" t="s">
        <v>522</v>
      </c>
      <c r="B22" s="475">
        <f>SUM(B9:B21)</f>
        <v>0</v>
      </c>
      <c r="C22" s="475">
        <f>SUM(C9:C21)</f>
        <v>0</v>
      </c>
      <c r="D22" s="475">
        <f>SUM(D9:D21)</f>
        <v>0</v>
      </c>
      <c r="E22" s="476"/>
    </row>
    <row r="23" spans="1:5" ht="51" customHeight="1">
      <c r="A23" s="468" t="s">
        <v>682</v>
      </c>
      <c r="B23" s="405"/>
      <c r="C23" s="405"/>
      <c r="D23" s="405"/>
      <c r="E23" s="406"/>
    </row>
    <row r="24" spans="1:5" ht="17.100000000000001" customHeight="1">
      <c r="A24" s="416" t="s">
        <v>233</v>
      </c>
      <c r="B24" s="408"/>
      <c r="C24" s="469"/>
      <c r="D24" s="469"/>
      <c r="E24" s="411"/>
    </row>
    <row r="25" spans="1:5" ht="17.100000000000001" customHeight="1">
      <c r="A25" s="416" t="s">
        <v>222</v>
      </c>
      <c r="B25" s="408"/>
      <c r="C25" s="469"/>
      <c r="D25" s="469"/>
      <c r="E25" s="411"/>
    </row>
    <row r="26" spans="1:5" ht="17.100000000000001" customHeight="1">
      <c r="A26" s="416" t="s">
        <v>223</v>
      </c>
      <c r="B26" s="408"/>
      <c r="C26" s="469"/>
      <c r="D26" s="469"/>
      <c r="E26" s="411"/>
    </row>
    <row r="27" spans="1:5" ht="17.100000000000001" customHeight="1">
      <c r="A27" s="412" t="s">
        <v>224</v>
      </c>
      <c r="B27" s="408"/>
      <c r="C27" s="469"/>
      <c r="D27" s="469"/>
      <c r="E27" s="411"/>
    </row>
    <row r="28" spans="1:5" ht="17.100000000000001" customHeight="1">
      <c r="A28" s="412" t="s">
        <v>38</v>
      </c>
      <c r="B28" s="408"/>
      <c r="C28" s="469"/>
      <c r="D28" s="469"/>
      <c r="E28" s="411"/>
    </row>
    <row r="29" spans="1:5" ht="17.100000000000001" customHeight="1">
      <c r="A29" s="412" t="s">
        <v>225</v>
      </c>
      <c r="B29" s="408"/>
      <c r="C29" s="469"/>
      <c r="D29" s="469"/>
      <c r="E29" s="411"/>
    </row>
    <row r="30" spans="1:5" ht="17.100000000000001" customHeight="1">
      <c r="A30" s="412" t="s">
        <v>520</v>
      </c>
      <c r="B30" s="408"/>
      <c r="C30" s="469"/>
      <c r="D30" s="469"/>
      <c r="E30" s="411"/>
    </row>
    <row r="31" spans="1:5">
      <c r="A31" s="470" t="s">
        <v>226</v>
      </c>
      <c r="B31" s="408"/>
      <c r="C31" s="469"/>
      <c r="D31" s="469"/>
      <c r="E31" s="411"/>
    </row>
    <row r="32" spans="1:5">
      <c r="A32" s="470" t="s">
        <v>30</v>
      </c>
      <c r="B32" s="408"/>
      <c r="C32" s="469"/>
      <c r="D32" s="469"/>
      <c r="E32" s="411"/>
    </row>
    <row r="33" spans="1:5">
      <c r="A33" s="470" t="s">
        <v>227</v>
      </c>
      <c r="B33" s="408"/>
      <c r="C33" s="469"/>
      <c r="D33" s="469"/>
      <c r="E33" s="411"/>
    </row>
    <row r="34" spans="1:5">
      <c r="A34" s="471" t="s">
        <v>215</v>
      </c>
      <c r="B34" s="472"/>
      <c r="C34" s="469"/>
      <c r="D34" s="469"/>
      <c r="E34" s="411"/>
    </row>
    <row r="35" spans="1:5" ht="17.100000000000001" customHeight="1">
      <c r="A35" s="417" t="s">
        <v>521</v>
      </c>
      <c r="B35" s="418"/>
      <c r="C35" s="473"/>
      <c r="D35" s="473"/>
      <c r="E35" s="420"/>
    </row>
    <row r="36" spans="1:5" ht="17.100000000000001" customHeight="1">
      <c r="A36" s="477" t="s">
        <v>522</v>
      </c>
      <c r="B36" s="473">
        <f>SUM(B24:B35)</f>
        <v>0</v>
      </c>
      <c r="C36" s="473">
        <f>SUM(C24:C35)</f>
        <v>0</v>
      </c>
      <c r="D36" s="473">
        <f>SUM(D24:D35)</f>
        <v>0</v>
      </c>
      <c r="E36" s="478"/>
    </row>
    <row r="37" spans="1:5" ht="17.100000000000001" customHeight="1">
      <c r="A37" s="425" t="s">
        <v>523</v>
      </c>
      <c r="B37" s="479">
        <f>SUM(B22,B36)</f>
        <v>0</v>
      </c>
      <c r="C37" s="479">
        <f>SUM(C22,C36)</f>
        <v>0</v>
      </c>
      <c r="D37" s="479">
        <f>SUM(D22,D36)</f>
        <v>0</v>
      </c>
      <c r="E37" s="480"/>
    </row>
    <row r="38" spans="1:5" ht="17.100000000000001" customHeight="1">
      <c r="A38" s="481"/>
      <c r="B38" s="465"/>
      <c r="C38" s="465"/>
      <c r="D38" s="465"/>
      <c r="E38" s="482"/>
    </row>
    <row r="39" spans="1:5" ht="17.100000000000001" customHeight="1">
      <c r="A39" s="481" t="s">
        <v>23</v>
      </c>
      <c r="B39" s="465"/>
      <c r="C39" s="465"/>
      <c r="D39" s="465"/>
      <c r="E39" s="465"/>
    </row>
    <row r="40" spans="1:5" ht="17.100000000000001" customHeight="1">
      <c r="A40" s="483" t="s">
        <v>22</v>
      </c>
      <c r="B40" s="484" t="s">
        <v>528</v>
      </c>
      <c r="C40" s="1012" t="s">
        <v>31</v>
      </c>
      <c r="D40" s="1013"/>
      <c r="E40" s="1014"/>
    </row>
    <row r="41" spans="1:5" ht="17.100000000000001" customHeight="1">
      <c r="A41" s="483"/>
      <c r="B41" s="485" t="s">
        <v>7</v>
      </c>
      <c r="C41" s="1015"/>
      <c r="D41" s="1016"/>
      <c r="E41" s="1017"/>
    </row>
    <row r="42" spans="1:5" ht="17.100000000000001" customHeight="1">
      <c r="A42" s="486" t="s">
        <v>45</v>
      </c>
      <c r="B42" s="418"/>
      <c r="C42" s="1018"/>
      <c r="D42" s="1019"/>
      <c r="E42" s="1020"/>
    </row>
    <row r="43" spans="1:5">
      <c r="A43" s="425" t="s">
        <v>523</v>
      </c>
      <c r="B43" s="479">
        <f>SUM(B42)</f>
        <v>0</v>
      </c>
      <c r="C43" s="1021"/>
      <c r="D43" s="1022"/>
      <c r="E43" s="1023"/>
    </row>
    <row r="44" spans="1:5">
      <c r="A44" s="394" t="s">
        <v>524</v>
      </c>
    </row>
  </sheetData>
  <mergeCells count="4">
    <mergeCell ref="C40:E40"/>
    <mergeCell ref="C41:E41"/>
    <mergeCell ref="C42:E42"/>
    <mergeCell ref="C43:E43"/>
  </mergeCells>
  <phoneticPr fontId="3"/>
  <printOptions horizontalCentered="1"/>
  <pageMargins left="0.9055118110236221" right="0.51181102362204722" top="0.74803149606299213" bottom="0.74803149606299213" header="0.31496062992125984" footer="0.31496062992125984"/>
  <pageSetup paperSize="9" scale="87" fitToHeight="0"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75"/>
  <sheetViews>
    <sheetView view="pageBreakPreview" topLeftCell="A4" zoomScaleNormal="100" zoomScaleSheetLayoutView="100" workbookViewId="0">
      <selection activeCell="F71" sqref="F71"/>
    </sheetView>
  </sheetViews>
  <sheetFormatPr defaultColWidth="9" defaultRowHeight="13.5" outlineLevelRow="1"/>
  <cols>
    <col min="1" max="7" width="9" style="70"/>
    <col min="8" max="11" width="8.375" style="70" customWidth="1"/>
    <col min="12" max="12" width="10.375" style="70" bestFit="1" customWidth="1"/>
    <col min="13" max="13" width="11.5" style="70" customWidth="1"/>
    <col min="14" max="14" width="12.75" style="70" customWidth="1"/>
    <col min="15" max="16384" width="9" style="70"/>
  </cols>
  <sheetData>
    <row r="1" spans="1:14" ht="14.25">
      <c r="A1" s="69" t="s">
        <v>137</v>
      </c>
    </row>
    <row r="2" spans="1:14" ht="14.25">
      <c r="A2" s="71" t="s">
        <v>270</v>
      </c>
      <c r="B2" s="71"/>
      <c r="C2" s="71"/>
      <c r="D2" s="71"/>
      <c r="E2" s="71"/>
      <c r="F2" s="71"/>
      <c r="G2" s="71"/>
      <c r="H2" s="71"/>
      <c r="I2" s="71"/>
      <c r="J2" s="71"/>
      <c r="K2" s="71"/>
      <c r="L2" s="71"/>
      <c r="M2" s="71"/>
      <c r="N2" s="71"/>
    </row>
    <row r="4" spans="1:14">
      <c r="A4" s="72" t="s">
        <v>146</v>
      </c>
      <c r="I4" s="73"/>
      <c r="L4" s="815" t="s">
        <v>337</v>
      </c>
      <c r="M4" s="815"/>
      <c r="N4" s="815"/>
    </row>
    <row r="5" spans="1:14">
      <c r="A5" s="816" t="s">
        <v>138</v>
      </c>
      <c r="B5" s="816" t="s">
        <v>18</v>
      </c>
      <c r="C5" s="817" t="s">
        <v>17</v>
      </c>
      <c r="D5" s="817" t="s">
        <v>16</v>
      </c>
      <c r="E5" s="817"/>
      <c r="F5" s="817"/>
      <c r="G5" s="817"/>
      <c r="H5" s="818" t="s">
        <v>147</v>
      </c>
      <c r="I5" s="818"/>
      <c r="J5" s="818"/>
      <c r="K5" s="818"/>
      <c r="L5" s="818"/>
      <c r="M5" s="817" t="s">
        <v>15</v>
      </c>
      <c r="N5" s="817"/>
    </row>
    <row r="6" spans="1:14" ht="27">
      <c r="A6" s="817"/>
      <c r="B6" s="816"/>
      <c r="C6" s="817"/>
      <c r="D6" s="74" t="s">
        <v>139</v>
      </c>
      <c r="E6" s="74" t="s">
        <v>140</v>
      </c>
      <c r="F6" s="74" t="s">
        <v>141</v>
      </c>
      <c r="G6" s="74" t="s">
        <v>142</v>
      </c>
      <c r="H6" s="75" t="s">
        <v>143</v>
      </c>
      <c r="I6" s="75" t="s">
        <v>14</v>
      </c>
      <c r="J6" s="75" t="s">
        <v>144</v>
      </c>
      <c r="K6" s="75" t="s">
        <v>145</v>
      </c>
      <c r="L6" s="74" t="s">
        <v>13</v>
      </c>
      <c r="M6" s="817"/>
      <c r="N6" s="817"/>
    </row>
    <row r="7" spans="1:14">
      <c r="A7" s="76"/>
      <c r="B7" s="77"/>
      <c r="C7" s="76"/>
      <c r="D7" s="76"/>
      <c r="E7" s="76"/>
      <c r="F7" s="78" t="s">
        <v>12</v>
      </c>
      <c r="G7" s="78" t="s">
        <v>11</v>
      </c>
      <c r="H7" s="77"/>
      <c r="I7" s="77"/>
      <c r="J7" s="77"/>
      <c r="K7" s="77"/>
      <c r="L7" s="76"/>
      <c r="M7" s="79"/>
      <c r="N7" s="80"/>
    </row>
    <row r="8" spans="1:14" ht="15" customHeight="1">
      <c r="A8" s="819"/>
      <c r="B8" s="814"/>
      <c r="C8" s="810"/>
      <c r="D8" s="810"/>
      <c r="E8" s="810"/>
      <c r="F8" s="81"/>
      <c r="G8" s="81"/>
      <c r="H8" s="82"/>
      <c r="I8" s="82"/>
      <c r="J8" s="82"/>
      <c r="K8" s="82"/>
      <c r="L8" s="83">
        <f>SUM(H8:K8)</f>
        <v>0</v>
      </c>
      <c r="M8" s="820"/>
      <c r="N8" s="821"/>
    </row>
    <row r="9" spans="1:14" ht="32.25" customHeight="1">
      <c r="A9" s="807"/>
      <c r="B9" s="809"/>
      <c r="C9" s="811"/>
      <c r="D9" s="811"/>
      <c r="E9" s="811"/>
      <c r="F9" s="84"/>
      <c r="G9" s="84"/>
      <c r="H9" s="85"/>
      <c r="I9" s="85"/>
      <c r="J9" s="85"/>
      <c r="K9" s="85"/>
      <c r="L9" s="86">
        <f>SUM(H9:K9)</f>
        <v>0</v>
      </c>
      <c r="M9" s="804"/>
      <c r="N9" s="805"/>
    </row>
    <row r="10" spans="1:14" ht="15" customHeight="1">
      <c r="A10" s="813"/>
      <c r="B10" s="814"/>
      <c r="C10" s="810"/>
      <c r="D10" s="812"/>
      <c r="E10" s="812"/>
      <c r="F10" s="87"/>
      <c r="G10" s="87"/>
      <c r="H10" s="82"/>
      <c r="I10" s="82"/>
      <c r="J10" s="82"/>
      <c r="K10" s="82"/>
      <c r="L10" s="83">
        <f t="shared" ref="L10:L61" si="0">SUM(H10:K10)</f>
        <v>0</v>
      </c>
      <c r="M10" s="802"/>
      <c r="N10" s="803"/>
    </row>
    <row r="11" spans="1:14" ht="32.25" customHeight="1">
      <c r="A11" s="807"/>
      <c r="B11" s="809"/>
      <c r="C11" s="811"/>
      <c r="D11" s="811"/>
      <c r="E11" s="811"/>
      <c r="F11" s="85"/>
      <c r="G11" s="85"/>
      <c r="H11" s="85"/>
      <c r="I11" s="85"/>
      <c r="J11" s="85"/>
      <c r="K11" s="85"/>
      <c r="L11" s="86">
        <f t="shared" si="0"/>
        <v>0</v>
      </c>
      <c r="M11" s="804"/>
      <c r="N11" s="805"/>
    </row>
    <row r="12" spans="1:14" ht="15" customHeight="1">
      <c r="A12" s="813"/>
      <c r="B12" s="814"/>
      <c r="C12" s="810"/>
      <c r="D12" s="812"/>
      <c r="E12" s="812"/>
      <c r="F12" s="87"/>
      <c r="G12" s="87"/>
      <c r="H12" s="82"/>
      <c r="I12" s="82"/>
      <c r="J12" s="82"/>
      <c r="K12" s="82"/>
      <c r="L12" s="83">
        <f t="shared" si="0"/>
        <v>0</v>
      </c>
      <c r="M12" s="802"/>
      <c r="N12" s="803"/>
    </row>
    <row r="13" spans="1:14" ht="32.25" customHeight="1">
      <c r="A13" s="807"/>
      <c r="B13" s="809"/>
      <c r="C13" s="811"/>
      <c r="D13" s="811"/>
      <c r="E13" s="811"/>
      <c r="F13" s="85"/>
      <c r="G13" s="85"/>
      <c r="H13" s="85"/>
      <c r="I13" s="85"/>
      <c r="J13" s="85"/>
      <c r="K13" s="85"/>
      <c r="L13" s="86">
        <f t="shared" si="0"/>
        <v>0</v>
      </c>
      <c r="M13" s="804"/>
      <c r="N13" s="805"/>
    </row>
    <row r="14" spans="1:14" ht="15" customHeight="1">
      <c r="A14" s="813"/>
      <c r="B14" s="814"/>
      <c r="C14" s="810"/>
      <c r="D14" s="812"/>
      <c r="E14" s="812"/>
      <c r="F14" s="87"/>
      <c r="G14" s="87"/>
      <c r="H14" s="82"/>
      <c r="I14" s="82"/>
      <c r="J14" s="82"/>
      <c r="K14" s="82"/>
      <c r="L14" s="83">
        <f t="shared" si="0"/>
        <v>0</v>
      </c>
      <c r="M14" s="802"/>
      <c r="N14" s="803"/>
    </row>
    <row r="15" spans="1:14" ht="32.25" customHeight="1">
      <c r="A15" s="807"/>
      <c r="B15" s="809"/>
      <c r="C15" s="811"/>
      <c r="D15" s="811"/>
      <c r="E15" s="811"/>
      <c r="F15" s="85"/>
      <c r="G15" s="85"/>
      <c r="H15" s="85"/>
      <c r="I15" s="85"/>
      <c r="J15" s="85"/>
      <c r="K15" s="85"/>
      <c r="L15" s="86">
        <f t="shared" si="0"/>
        <v>0</v>
      </c>
      <c r="M15" s="804"/>
      <c r="N15" s="805"/>
    </row>
    <row r="16" spans="1:14" ht="15" hidden="1" customHeight="1" outlineLevel="1">
      <c r="A16" s="806"/>
      <c r="B16" s="808"/>
      <c r="C16" s="810"/>
      <c r="D16" s="812"/>
      <c r="E16" s="812"/>
      <c r="F16" s="87"/>
      <c r="G16" s="87"/>
      <c r="H16" s="82"/>
      <c r="I16" s="82"/>
      <c r="J16" s="82"/>
      <c r="K16" s="82"/>
      <c r="L16" s="83">
        <f t="shared" si="0"/>
        <v>0</v>
      </c>
      <c r="M16" s="802"/>
      <c r="N16" s="803"/>
    </row>
    <row r="17" spans="1:14" ht="32.25" hidden="1" customHeight="1" outlineLevel="1">
      <c r="A17" s="807"/>
      <c r="B17" s="809"/>
      <c r="C17" s="811"/>
      <c r="D17" s="811"/>
      <c r="E17" s="811"/>
      <c r="F17" s="85"/>
      <c r="G17" s="85"/>
      <c r="H17" s="85"/>
      <c r="I17" s="85"/>
      <c r="J17" s="85"/>
      <c r="K17" s="85"/>
      <c r="L17" s="86">
        <f t="shared" si="0"/>
        <v>0</v>
      </c>
      <c r="M17" s="804"/>
      <c r="N17" s="805"/>
    </row>
    <row r="18" spans="1:14" ht="15" hidden="1" customHeight="1" outlineLevel="1">
      <c r="A18" s="806"/>
      <c r="B18" s="808"/>
      <c r="C18" s="810"/>
      <c r="D18" s="812"/>
      <c r="E18" s="812"/>
      <c r="F18" s="87"/>
      <c r="G18" s="87"/>
      <c r="H18" s="82"/>
      <c r="I18" s="82"/>
      <c r="J18" s="82"/>
      <c r="K18" s="82"/>
      <c r="L18" s="83">
        <f t="shared" si="0"/>
        <v>0</v>
      </c>
      <c r="M18" s="802"/>
      <c r="N18" s="803"/>
    </row>
    <row r="19" spans="1:14" ht="32.25" hidden="1" customHeight="1" outlineLevel="1">
      <c r="A19" s="807"/>
      <c r="B19" s="809"/>
      <c r="C19" s="811"/>
      <c r="D19" s="811"/>
      <c r="E19" s="811"/>
      <c r="F19" s="85"/>
      <c r="G19" s="85"/>
      <c r="H19" s="85"/>
      <c r="I19" s="85"/>
      <c r="J19" s="85"/>
      <c r="K19" s="85"/>
      <c r="L19" s="86">
        <f t="shared" si="0"/>
        <v>0</v>
      </c>
      <c r="M19" s="804"/>
      <c r="N19" s="805"/>
    </row>
    <row r="20" spans="1:14" ht="15" hidden="1" customHeight="1" outlineLevel="1">
      <c r="A20" s="806"/>
      <c r="B20" s="808"/>
      <c r="C20" s="810"/>
      <c r="D20" s="812"/>
      <c r="E20" s="812"/>
      <c r="F20" s="87"/>
      <c r="G20" s="87"/>
      <c r="H20" s="82"/>
      <c r="I20" s="82"/>
      <c r="J20" s="82"/>
      <c r="K20" s="82"/>
      <c r="L20" s="83">
        <f t="shared" si="0"/>
        <v>0</v>
      </c>
      <c r="M20" s="802"/>
      <c r="N20" s="803"/>
    </row>
    <row r="21" spans="1:14" ht="32.25" hidden="1" customHeight="1" outlineLevel="1">
      <c r="A21" s="807"/>
      <c r="B21" s="809"/>
      <c r="C21" s="811"/>
      <c r="D21" s="811"/>
      <c r="E21" s="811"/>
      <c r="F21" s="85"/>
      <c r="G21" s="85"/>
      <c r="H21" s="85"/>
      <c r="I21" s="85"/>
      <c r="J21" s="85"/>
      <c r="K21" s="85"/>
      <c r="L21" s="86">
        <f t="shared" si="0"/>
        <v>0</v>
      </c>
      <c r="M21" s="804"/>
      <c r="N21" s="805"/>
    </row>
    <row r="22" spans="1:14" ht="15" hidden="1" customHeight="1" outlineLevel="1">
      <c r="A22" s="806"/>
      <c r="B22" s="808"/>
      <c r="C22" s="810"/>
      <c r="D22" s="812"/>
      <c r="E22" s="812"/>
      <c r="F22" s="87"/>
      <c r="G22" s="87"/>
      <c r="H22" s="82"/>
      <c r="I22" s="82"/>
      <c r="J22" s="82"/>
      <c r="K22" s="82"/>
      <c r="L22" s="83">
        <f t="shared" si="0"/>
        <v>0</v>
      </c>
      <c r="M22" s="802"/>
      <c r="N22" s="803"/>
    </row>
    <row r="23" spans="1:14" ht="32.25" hidden="1" customHeight="1" outlineLevel="1">
      <c r="A23" s="807"/>
      <c r="B23" s="809"/>
      <c r="C23" s="811"/>
      <c r="D23" s="811"/>
      <c r="E23" s="811"/>
      <c r="F23" s="85"/>
      <c r="G23" s="85"/>
      <c r="H23" s="85"/>
      <c r="I23" s="85"/>
      <c r="J23" s="85"/>
      <c r="K23" s="85"/>
      <c r="L23" s="86">
        <f t="shared" si="0"/>
        <v>0</v>
      </c>
      <c r="M23" s="804"/>
      <c r="N23" s="805"/>
    </row>
    <row r="24" spans="1:14" ht="15" hidden="1" customHeight="1" outlineLevel="1">
      <c r="A24" s="806"/>
      <c r="B24" s="808"/>
      <c r="C24" s="810"/>
      <c r="D24" s="812"/>
      <c r="E24" s="812"/>
      <c r="F24" s="87"/>
      <c r="G24" s="87"/>
      <c r="H24" s="82"/>
      <c r="I24" s="82"/>
      <c r="J24" s="82"/>
      <c r="K24" s="82"/>
      <c r="L24" s="83">
        <f t="shared" si="0"/>
        <v>0</v>
      </c>
      <c r="M24" s="802"/>
      <c r="N24" s="803"/>
    </row>
    <row r="25" spans="1:14" ht="32.25" hidden="1" customHeight="1" outlineLevel="1">
      <c r="A25" s="807"/>
      <c r="B25" s="809"/>
      <c r="C25" s="811"/>
      <c r="D25" s="811"/>
      <c r="E25" s="811"/>
      <c r="F25" s="85"/>
      <c r="G25" s="85"/>
      <c r="H25" s="85"/>
      <c r="I25" s="85"/>
      <c r="J25" s="85"/>
      <c r="K25" s="85"/>
      <c r="L25" s="86">
        <f t="shared" si="0"/>
        <v>0</v>
      </c>
      <c r="M25" s="804"/>
      <c r="N25" s="805"/>
    </row>
    <row r="26" spans="1:14" ht="15" hidden="1" customHeight="1" outlineLevel="1">
      <c r="A26" s="806"/>
      <c r="B26" s="808"/>
      <c r="C26" s="810"/>
      <c r="D26" s="812"/>
      <c r="E26" s="812"/>
      <c r="F26" s="87"/>
      <c r="G26" s="87"/>
      <c r="H26" s="82"/>
      <c r="I26" s="82"/>
      <c r="J26" s="82"/>
      <c r="K26" s="82"/>
      <c r="L26" s="83">
        <f t="shared" si="0"/>
        <v>0</v>
      </c>
      <c r="M26" s="802"/>
      <c r="N26" s="803"/>
    </row>
    <row r="27" spans="1:14" ht="32.25" hidden="1" customHeight="1" outlineLevel="1">
      <c r="A27" s="807"/>
      <c r="B27" s="809"/>
      <c r="C27" s="811"/>
      <c r="D27" s="811"/>
      <c r="E27" s="811"/>
      <c r="F27" s="85"/>
      <c r="G27" s="85"/>
      <c r="H27" s="85"/>
      <c r="I27" s="85"/>
      <c r="J27" s="85"/>
      <c r="K27" s="85"/>
      <c r="L27" s="86">
        <f t="shared" si="0"/>
        <v>0</v>
      </c>
      <c r="M27" s="804"/>
      <c r="N27" s="805"/>
    </row>
    <row r="28" spans="1:14" ht="15" hidden="1" customHeight="1" outlineLevel="1">
      <c r="A28" s="806"/>
      <c r="B28" s="808"/>
      <c r="C28" s="810"/>
      <c r="D28" s="812"/>
      <c r="E28" s="812"/>
      <c r="F28" s="87"/>
      <c r="G28" s="87"/>
      <c r="H28" s="82"/>
      <c r="I28" s="82"/>
      <c r="J28" s="82"/>
      <c r="K28" s="82"/>
      <c r="L28" s="83">
        <f t="shared" si="0"/>
        <v>0</v>
      </c>
      <c r="M28" s="802"/>
      <c r="N28" s="803"/>
    </row>
    <row r="29" spans="1:14" ht="32.25" hidden="1" customHeight="1" outlineLevel="1">
      <c r="A29" s="807"/>
      <c r="B29" s="809"/>
      <c r="C29" s="811"/>
      <c r="D29" s="811"/>
      <c r="E29" s="811"/>
      <c r="F29" s="85"/>
      <c r="G29" s="85"/>
      <c r="H29" s="85"/>
      <c r="I29" s="85"/>
      <c r="J29" s="85"/>
      <c r="K29" s="85"/>
      <c r="L29" s="86">
        <f t="shared" si="0"/>
        <v>0</v>
      </c>
      <c r="M29" s="804"/>
      <c r="N29" s="805"/>
    </row>
    <row r="30" spans="1:14" ht="15" hidden="1" customHeight="1" outlineLevel="1">
      <c r="A30" s="806"/>
      <c r="B30" s="808"/>
      <c r="C30" s="810"/>
      <c r="D30" s="812"/>
      <c r="E30" s="812"/>
      <c r="F30" s="87"/>
      <c r="G30" s="87"/>
      <c r="H30" s="82"/>
      <c r="I30" s="82"/>
      <c r="J30" s="82"/>
      <c r="K30" s="82"/>
      <c r="L30" s="83">
        <f t="shared" si="0"/>
        <v>0</v>
      </c>
      <c r="M30" s="802"/>
      <c r="N30" s="803"/>
    </row>
    <row r="31" spans="1:14" ht="32.25" hidden="1" customHeight="1" outlineLevel="1">
      <c r="A31" s="807"/>
      <c r="B31" s="809"/>
      <c r="C31" s="811"/>
      <c r="D31" s="811"/>
      <c r="E31" s="811"/>
      <c r="F31" s="85"/>
      <c r="G31" s="85"/>
      <c r="H31" s="85"/>
      <c r="I31" s="85"/>
      <c r="J31" s="85"/>
      <c r="K31" s="85"/>
      <c r="L31" s="86">
        <f t="shared" si="0"/>
        <v>0</v>
      </c>
      <c r="M31" s="804"/>
      <c r="N31" s="805"/>
    </row>
    <row r="32" spans="1:14" ht="15" hidden="1" customHeight="1" outlineLevel="1">
      <c r="A32" s="806"/>
      <c r="B32" s="808"/>
      <c r="C32" s="810"/>
      <c r="D32" s="812"/>
      <c r="E32" s="812"/>
      <c r="F32" s="87"/>
      <c r="G32" s="87"/>
      <c r="H32" s="82"/>
      <c r="I32" s="82"/>
      <c r="J32" s="82"/>
      <c r="K32" s="82"/>
      <c r="L32" s="83">
        <f t="shared" si="0"/>
        <v>0</v>
      </c>
      <c r="M32" s="802"/>
      <c r="N32" s="803"/>
    </row>
    <row r="33" spans="1:14" ht="32.25" hidden="1" customHeight="1" outlineLevel="1">
      <c r="A33" s="807"/>
      <c r="B33" s="809"/>
      <c r="C33" s="811"/>
      <c r="D33" s="811"/>
      <c r="E33" s="811"/>
      <c r="F33" s="85"/>
      <c r="G33" s="85"/>
      <c r="H33" s="85"/>
      <c r="I33" s="85"/>
      <c r="J33" s="85"/>
      <c r="K33" s="85"/>
      <c r="L33" s="86">
        <f t="shared" si="0"/>
        <v>0</v>
      </c>
      <c r="M33" s="804"/>
      <c r="N33" s="805"/>
    </row>
    <row r="34" spans="1:14" ht="15" hidden="1" customHeight="1" outlineLevel="1">
      <c r="A34" s="806"/>
      <c r="B34" s="808"/>
      <c r="C34" s="810"/>
      <c r="D34" s="812"/>
      <c r="E34" s="812"/>
      <c r="F34" s="87"/>
      <c r="G34" s="87"/>
      <c r="H34" s="82"/>
      <c r="I34" s="82"/>
      <c r="J34" s="82"/>
      <c r="K34" s="82"/>
      <c r="L34" s="83">
        <f t="shared" si="0"/>
        <v>0</v>
      </c>
      <c r="M34" s="802"/>
      <c r="N34" s="803"/>
    </row>
    <row r="35" spans="1:14" ht="32.25" hidden="1" customHeight="1" outlineLevel="1">
      <c r="A35" s="807"/>
      <c r="B35" s="809"/>
      <c r="C35" s="811"/>
      <c r="D35" s="811"/>
      <c r="E35" s="811"/>
      <c r="F35" s="85"/>
      <c r="G35" s="85"/>
      <c r="H35" s="85"/>
      <c r="I35" s="85"/>
      <c r="J35" s="85"/>
      <c r="K35" s="85"/>
      <c r="L35" s="86">
        <f t="shared" si="0"/>
        <v>0</v>
      </c>
      <c r="M35" s="804"/>
      <c r="N35" s="805"/>
    </row>
    <row r="36" spans="1:14" ht="15" hidden="1" customHeight="1" outlineLevel="1">
      <c r="A36" s="806"/>
      <c r="B36" s="808"/>
      <c r="C36" s="810"/>
      <c r="D36" s="812"/>
      <c r="E36" s="812"/>
      <c r="F36" s="87"/>
      <c r="G36" s="87"/>
      <c r="H36" s="82"/>
      <c r="I36" s="82"/>
      <c r="J36" s="82"/>
      <c r="K36" s="82"/>
      <c r="L36" s="83">
        <f t="shared" si="0"/>
        <v>0</v>
      </c>
      <c r="M36" s="802"/>
      <c r="N36" s="803"/>
    </row>
    <row r="37" spans="1:14" ht="32.25" hidden="1" customHeight="1" outlineLevel="1">
      <c r="A37" s="807"/>
      <c r="B37" s="809"/>
      <c r="C37" s="811"/>
      <c r="D37" s="811"/>
      <c r="E37" s="811"/>
      <c r="F37" s="85"/>
      <c r="G37" s="85"/>
      <c r="H37" s="85"/>
      <c r="I37" s="85"/>
      <c r="J37" s="85"/>
      <c r="K37" s="85"/>
      <c r="L37" s="86">
        <f t="shared" si="0"/>
        <v>0</v>
      </c>
      <c r="M37" s="804"/>
      <c r="N37" s="805"/>
    </row>
    <row r="38" spans="1:14" ht="15" hidden="1" customHeight="1" outlineLevel="1">
      <c r="A38" s="806"/>
      <c r="B38" s="808"/>
      <c r="C38" s="810"/>
      <c r="D38" s="812"/>
      <c r="E38" s="812"/>
      <c r="F38" s="87"/>
      <c r="G38" s="87"/>
      <c r="H38" s="82"/>
      <c r="I38" s="82"/>
      <c r="J38" s="82"/>
      <c r="K38" s="82"/>
      <c r="L38" s="83">
        <f t="shared" si="0"/>
        <v>0</v>
      </c>
      <c r="M38" s="802"/>
      <c r="N38" s="803"/>
    </row>
    <row r="39" spans="1:14" ht="32.25" hidden="1" customHeight="1" outlineLevel="1">
      <c r="A39" s="807"/>
      <c r="B39" s="809"/>
      <c r="C39" s="811"/>
      <c r="D39" s="811"/>
      <c r="E39" s="811"/>
      <c r="F39" s="85"/>
      <c r="G39" s="85"/>
      <c r="H39" s="85"/>
      <c r="I39" s="85"/>
      <c r="J39" s="85"/>
      <c r="K39" s="85"/>
      <c r="L39" s="86">
        <f t="shared" si="0"/>
        <v>0</v>
      </c>
      <c r="M39" s="804"/>
      <c r="N39" s="805"/>
    </row>
    <row r="40" spans="1:14" ht="15" hidden="1" customHeight="1" outlineLevel="1">
      <c r="A40" s="806"/>
      <c r="B40" s="808"/>
      <c r="C40" s="810"/>
      <c r="D40" s="812"/>
      <c r="E40" s="812"/>
      <c r="F40" s="87"/>
      <c r="G40" s="87"/>
      <c r="H40" s="82"/>
      <c r="I40" s="82"/>
      <c r="J40" s="82"/>
      <c r="K40" s="82"/>
      <c r="L40" s="83">
        <f t="shared" si="0"/>
        <v>0</v>
      </c>
      <c r="M40" s="802"/>
      <c r="N40" s="803"/>
    </row>
    <row r="41" spans="1:14" ht="32.25" hidden="1" customHeight="1" outlineLevel="1">
      <c r="A41" s="807"/>
      <c r="B41" s="809"/>
      <c r="C41" s="811"/>
      <c r="D41" s="811"/>
      <c r="E41" s="811"/>
      <c r="F41" s="85"/>
      <c r="G41" s="85"/>
      <c r="H41" s="85"/>
      <c r="I41" s="85"/>
      <c r="J41" s="85"/>
      <c r="K41" s="85"/>
      <c r="L41" s="86">
        <f t="shared" si="0"/>
        <v>0</v>
      </c>
      <c r="M41" s="804"/>
      <c r="N41" s="805"/>
    </row>
    <row r="42" spans="1:14" ht="15" hidden="1" customHeight="1" outlineLevel="1">
      <c r="A42" s="806"/>
      <c r="B42" s="808"/>
      <c r="C42" s="810"/>
      <c r="D42" s="812"/>
      <c r="E42" s="812"/>
      <c r="F42" s="87"/>
      <c r="G42" s="87"/>
      <c r="H42" s="82"/>
      <c r="I42" s="82"/>
      <c r="J42" s="82"/>
      <c r="K42" s="82"/>
      <c r="L42" s="83">
        <f t="shared" si="0"/>
        <v>0</v>
      </c>
      <c r="M42" s="802"/>
      <c r="N42" s="803"/>
    </row>
    <row r="43" spans="1:14" ht="32.25" hidden="1" customHeight="1" outlineLevel="1">
      <c r="A43" s="807"/>
      <c r="B43" s="809"/>
      <c r="C43" s="811"/>
      <c r="D43" s="811"/>
      <c r="E43" s="811"/>
      <c r="F43" s="85"/>
      <c r="G43" s="85"/>
      <c r="H43" s="85"/>
      <c r="I43" s="85"/>
      <c r="J43" s="85"/>
      <c r="K43" s="85"/>
      <c r="L43" s="86">
        <f t="shared" si="0"/>
        <v>0</v>
      </c>
      <c r="M43" s="804"/>
      <c r="N43" s="805"/>
    </row>
    <row r="44" spans="1:14" ht="15" hidden="1" customHeight="1" outlineLevel="1">
      <c r="A44" s="806"/>
      <c r="B44" s="808"/>
      <c r="C44" s="810"/>
      <c r="D44" s="812"/>
      <c r="E44" s="812"/>
      <c r="F44" s="87"/>
      <c r="G44" s="87"/>
      <c r="H44" s="82"/>
      <c r="I44" s="82"/>
      <c r="J44" s="82"/>
      <c r="K44" s="82"/>
      <c r="L44" s="83">
        <f t="shared" si="0"/>
        <v>0</v>
      </c>
      <c r="M44" s="802"/>
      <c r="N44" s="803"/>
    </row>
    <row r="45" spans="1:14" ht="32.25" hidden="1" customHeight="1" outlineLevel="1">
      <c r="A45" s="807"/>
      <c r="B45" s="809"/>
      <c r="C45" s="811"/>
      <c r="D45" s="811"/>
      <c r="E45" s="811"/>
      <c r="F45" s="85"/>
      <c r="G45" s="85"/>
      <c r="H45" s="85"/>
      <c r="I45" s="85"/>
      <c r="J45" s="85"/>
      <c r="K45" s="85"/>
      <c r="L45" s="86">
        <f t="shared" si="0"/>
        <v>0</v>
      </c>
      <c r="M45" s="804"/>
      <c r="N45" s="805"/>
    </row>
    <row r="46" spans="1:14" ht="15" hidden="1" customHeight="1" outlineLevel="1">
      <c r="A46" s="806"/>
      <c r="B46" s="808"/>
      <c r="C46" s="810"/>
      <c r="D46" s="812"/>
      <c r="E46" s="812"/>
      <c r="F46" s="87"/>
      <c r="G46" s="87"/>
      <c r="H46" s="82"/>
      <c r="I46" s="82"/>
      <c r="J46" s="82"/>
      <c r="K46" s="82"/>
      <c r="L46" s="83">
        <f t="shared" si="0"/>
        <v>0</v>
      </c>
      <c r="M46" s="802"/>
      <c r="N46" s="803"/>
    </row>
    <row r="47" spans="1:14" ht="32.25" hidden="1" customHeight="1" outlineLevel="1">
      <c r="A47" s="807"/>
      <c r="B47" s="809"/>
      <c r="C47" s="811"/>
      <c r="D47" s="811"/>
      <c r="E47" s="811"/>
      <c r="F47" s="85"/>
      <c r="G47" s="85"/>
      <c r="H47" s="85"/>
      <c r="I47" s="85"/>
      <c r="J47" s="85"/>
      <c r="K47" s="85"/>
      <c r="L47" s="86">
        <f t="shared" si="0"/>
        <v>0</v>
      </c>
      <c r="M47" s="804"/>
      <c r="N47" s="805"/>
    </row>
    <row r="48" spans="1:14" ht="15" hidden="1" customHeight="1" outlineLevel="1">
      <c r="A48" s="806"/>
      <c r="B48" s="808"/>
      <c r="C48" s="810"/>
      <c r="D48" s="812"/>
      <c r="E48" s="812"/>
      <c r="F48" s="87"/>
      <c r="G48" s="87"/>
      <c r="H48" s="82"/>
      <c r="I48" s="82"/>
      <c r="J48" s="82"/>
      <c r="K48" s="82"/>
      <c r="L48" s="83">
        <f t="shared" si="0"/>
        <v>0</v>
      </c>
      <c r="M48" s="802"/>
      <c r="N48" s="803"/>
    </row>
    <row r="49" spans="1:14" ht="32.25" hidden="1" customHeight="1" outlineLevel="1">
      <c r="A49" s="807"/>
      <c r="B49" s="809"/>
      <c r="C49" s="811"/>
      <c r="D49" s="811"/>
      <c r="E49" s="811"/>
      <c r="F49" s="85"/>
      <c r="G49" s="85"/>
      <c r="H49" s="85"/>
      <c r="I49" s="85"/>
      <c r="J49" s="85"/>
      <c r="K49" s="85"/>
      <c r="L49" s="86">
        <f t="shared" si="0"/>
        <v>0</v>
      </c>
      <c r="M49" s="804"/>
      <c r="N49" s="805"/>
    </row>
    <row r="50" spans="1:14" ht="15" hidden="1" customHeight="1" outlineLevel="1">
      <c r="A50" s="806"/>
      <c r="B50" s="808"/>
      <c r="C50" s="810"/>
      <c r="D50" s="812"/>
      <c r="E50" s="812"/>
      <c r="F50" s="87"/>
      <c r="G50" s="87"/>
      <c r="H50" s="82"/>
      <c r="I50" s="82"/>
      <c r="J50" s="82"/>
      <c r="K50" s="82"/>
      <c r="L50" s="83">
        <f t="shared" si="0"/>
        <v>0</v>
      </c>
      <c r="M50" s="802"/>
      <c r="N50" s="803"/>
    </row>
    <row r="51" spans="1:14" ht="32.25" hidden="1" customHeight="1" outlineLevel="1">
      <c r="A51" s="807"/>
      <c r="B51" s="809"/>
      <c r="C51" s="811"/>
      <c r="D51" s="811"/>
      <c r="E51" s="811"/>
      <c r="F51" s="85"/>
      <c r="G51" s="85"/>
      <c r="H51" s="85"/>
      <c r="I51" s="85"/>
      <c r="J51" s="85"/>
      <c r="K51" s="85"/>
      <c r="L51" s="86">
        <f t="shared" si="0"/>
        <v>0</v>
      </c>
      <c r="M51" s="804"/>
      <c r="N51" s="805"/>
    </row>
    <row r="52" spans="1:14" ht="15" hidden="1" customHeight="1" outlineLevel="1">
      <c r="A52" s="806"/>
      <c r="B52" s="808"/>
      <c r="C52" s="810"/>
      <c r="D52" s="812"/>
      <c r="E52" s="812"/>
      <c r="F52" s="87"/>
      <c r="G52" s="87"/>
      <c r="H52" s="82"/>
      <c r="I52" s="82"/>
      <c r="J52" s="82"/>
      <c r="K52" s="82"/>
      <c r="L52" s="83">
        <f t="shared" si="0"/>
        <v>0</v>
      </c>
      <c r="M52" s="802"/>
      <c r="N52" s="803"/>
    </row>
    <row r="53" spans="1:14" ht="32.25" hidden="1" customHeight="1" outlineLevel="1">
      <c r="A53" s="807"/>
      <c r="B53" s="809"/>
      <c r="C53" s="811"/>
      <c r="D53" s="811"/>
      <c r="E53" s="811"/>
      <c r="F53" s="85"/>
      <c r="G53" s="85"/>
      <c r="H53" s="85"/>
      <c r="I53" s="85"/>
      <c r="J53" s="85"/>
      <c r="K53" s="85"/>
      <c r="L53" s="86">
        <f t="shared" si="0"/>
        <v>0</v>
      </c>
      <c r="M53" s="804"/>
      <c r="N53" s="805"/>
    </row>
    <row r="54" spans="1:14" ht="15" hidden="1" customHeight="1" outlineLevel="1">
      <c r="A54" s="806"/>
      <c r="B54" s="808"/>
      <c r="C54" s="810"/>
      <c r="D54" s="812"/>
      <c r="E54" s="812"/>
      <c r="F54" s="87"/>
      <c r="G54" s="87"/>
      <c r="H54" s="82"/>
      <c r="I54" s="82"/>
      <c r="J54" s="82"/>
      <c r="K54" s="82"/>
      <c r="L54" s="83">
        <f t="shared" si="0"/>
        <v>0</v>
      </c>
      <c r="M54" s="802"/>
      <c r="N54" s="803"/>
    </row>
    <row r="55" spans="1:14" ht="32.25" hidden="1" customHeight="1" outlineLevel="1">
      <c r="A55" s="807"/>
      <c r="B55" s="809"/>
      <c r="C55" s="811"/>
      <c r="D55" s="811"/>
      <c r="E55" s="811"/>
      <c r="F55" s="85"/>
      <c r="G55" s="85"/>
      <c r="H55" s="85"/>
      <c r="I55" s="85"/>
      <c r="J55" s="85"/>
      <c r="K55" s="85"/>
      <c r="L55" s="86">
        <f t="shared" si="0"/>
        <v>0</v>
      </c>
      <c r="M55" s="804"/>
      <c r="N55" s="805"/>
    </row>
    <row r="56" spans="1:14" ht="15" hidden="1" customHeight="1" outlineLevel="1">
      <c r="A56" s="806"/>
      <c r="B56" s="808"/>
      <c r="C56" s="810"/>
      <c r="D56" s="812"/>
      <c r="E56" s="812"/>
      <c r="F56" s="87"/>
      <c r="G56" s="87"/>
      <c r="H56" s="82"/>
      <c r="I56" s="82"/>
      <c r="J56" s="82"/>
      <c r="K56" s="82"/>
      <c r="L56" s="83">
        <f t="shared" si="0"/>
        <v>0</v>
      </c>
      <c r="M56" s="802"/>
      <c r="N56" s="803"/>
    </row>
    <row r="57" spans="1:14" ht="32.25" hidden="1" customHeight="1" outlineLevel="1">
      <c r="A57" s="807"/>
      <c r="B57" s="809"/>
      <c r="C57" s="811"/>
      <c r="D57" s="811"/>
      <c r="E57" s="811"/>
      <c r="F57" s="85"/>
      <c r="G57" s="85"/>
      <c r="H57" s="85"/>
      <c r="I57" s="85"/>
      <c r="J57" s="85"/>
      <c r="K57" s="85"/>
      <c r="L57" s="86">
        <f t="shared" si="0"/>
        <v>0</v>
      </c>
      <c r="M57" s="804"/>
      <c r="N57" s="805"/>
    </row>
    <row r="58" spans="1:14" ht="15" hidden="1" customHeight="1" outlineLevel="1">
      <c r="A58" s="806"/>
      <c r="B58" s="808"/>
      <c r="C58" s="810"/>
      <c r="D58" s="812"/>
      <c r="E58" s="812"/>
      <c r="F58" s="87"/>
      <c r="G58" s="87"/>
      <c r="H58" s="82"/>
      <c r="I58" s="82"/>
      <c r="J58" s="82"/>
      <c r="K58" s="82"/>
      <c r="L58" s="83">
        <f t="shared" si="0"/>
        <v>0</v>
      </c>
      <c r="M58" s="802"/>
      <c r="N58" s="803"/>
    </row>
    <row r="59" spans="1:14" ht="32.25" hidden="1" customHeight="1" outlineLevel="1">
      <c r="A59" s="807"/>
      <c r="B59" s="809"/>
      <c r="C59" s="811"/>
      <c r="D59" s="811"/>
      <c r="E59" s="811"/>
      <c r="F59" s="85"/>
      <c r="G59" s="85"/>
      <c r="H59" s="85"/>
      <c r="I59" s="85"/>
      <c r="J59" s="85"/>
      <c r="K59" s="85"/>
      <c r="L59" s="86">
        <f t="shared" si="0"/>
        <v>0</v>
      </c>
      <c r="M59" s="804"/>
      <c r="N59" s="805"/>
    </row>
    <row r="60" spans="1:14" ht="15" customHeight="1" collapsed="1">
      <c r="A60" s="796" t="s">
        <v>13</v>
      </c>
      <c r="B60" s="797"/>
      <c r="C60" s="797"/>
      <c r="D60" s="797"/>
      <c r="E60" s="798"/>
      <c r="F60" s="78"/>
      <c r="G60" s="78"/>
      <c r="H60" s="83">
        <f>SUM(H8,H10,H12,H14,H16,H18,H20,H22,H24,H26,H28,H30,H32,H34,H36,H38,H40,H42,H44,H46,H48,H50,H52,H54,H56,H58)</f>
        <v>0</v>
      </c>
      <c r="I60" s="83">
        <f t="shared" ref="I60:K61" si="1">SUM(I8,I10,I12,I14,I16,I18,I20,I22,I24,I26,I28,I30,I32,I34,I36,I38,I40,I42,I44,I46,I48,I50,I52,I54,I56,I58)</f>
        <v>0</v>
      </c>
      <c r="J60" s="83">
        <f t="shared" si="1"/>
        <v>0</v>
      </c>
      <c r="K60" s="83">
        <f t="shared" si="1"/>
        <v>0</v>
      </c>
      <c r="L60" s="83">
        <f t="shared" si="0"/>
        <v>0</v>
      </c>
      <c r="M60" s="802"/>
      <c r="N60" s="803"/>
    </row>
    <row r="61" spans="1:14" ht="32.25" customHeight="1">
      <c r="A61" s="799"/>
      <c r="B61" s="800"/>
      <c r="C61" s="800"/>
      <c r="D61" s="800"/>
      <c r="E61" s="801"/>
      <c r="F61" s="88">
        <f>SUM(F9,F11,F13,F59)</f>
        <v>0</v>
      </c>
      <c r="G61" s="88">
        <f>SUM(G9,G11,G13,G59)</f>
        <v>0</v>
      </c>
      <c r="H61" s="86">
        <f>SUM(H9,H11,H13,H15,H17,H19,H21,H23,H25,H27,H29,H31,H33,H35,H37,H39,H41,H43,H45,H47,H49,H51,H53,H55,H57,H59)</f>
        <v>0</v>
      </c>
      <c r="I61" s="86">
        <f t="shared" si="1"/>
        <v>0</v>
      </c>
      <c r="J61" s="86">
        <f t="shared" si="1"/>
        <v>0</v>
      </c>
      <c r="K61" s="86">
        <f t="shared" si="1"/>
        <v>0</v>
      </c>
      <c r="L61" s="86">
        <f t="shared" si="0"/>
        <v>0</v>
      </c>
      <c r="M61" s="804"/>
      <c r="N61" s="805"/>
    </row>
    <row r="63" spans="1:14">
      <c r="A63" s="321" t="s">
        <v>339</v>
      </c>
      <c r="B63" s="321"/>
      <c r="C63" s="321"/>
      <c r="D63" s="321"/>
      <c r="E63" s="321"/>
      <c r="F63" s="321"/>
      <c r="G63" s="321"/>
      <c r="H63" s="321"/>
      <c r="I63" s="321"/>
      <c r="J63" s="321"/>
      <c r="K63" s="321"/>
      <c r="L63" s="321"/>
      <c r="M63" s="321"/>
      <c r="N63" s="72"/>
    </row>
    <row r="64" spans="1:14">
      <c r="A64" s="321" t="s">
        <v>340</v>
      </c>
      <c r="B64" s="321"/>
      <c r="C64" s="321"/>
      <c r="D64" s="321"/>
      <c r="E64" s="321"/>
      <c r="F64" s="321"/>
      <c r="G64" s="321"/>
      <c r="H64" s="321"/>
      <c r="I64" s="321"/>
      <c r="J64" s="321"/>
      <c r="K64" s="321"/>
      <c r="L64" s="321"/>
      <c r="M64" s="321"/>
      <c r="N64" s="72"/>
    </row>
    <row r="65" spans="1:14">
      <c r="A65" s="321" t="s">
        <v>341</v>
      </c>
      <c r="B65" s="321"/>
      <c r="C65" s="321"/>
      <c r="D65" s="321"/>
      <c r="E65" s="321"/>
      <c r="F65" s="321"/>
      <c r="G65" s="321"/>
      <c r="H65" s="321"/>
      <c r="I65" s="321"/>
      <c r="J65" s="321"/>
      <c r="K65" s="321"/>
      <c r="L65" s="321"/>
      <c r="M65" s="321"/>
      <c r="N65" s="72"/>
    </row>
    <row r="66" spans="1:14">
      <c r="A66" s="321" t="s">
        <v>342</v>
      </c>
      <c r="B66" s="321"/>
      <c r="C66" s="321"/>
      <c r="D66" s="321"/>
      <c r="E66" s="321"/>
      <c r="F66" s="321"/>
      <c r="G66" s="321"/>
      <c r="H66" s="321"/>
      <c r="I66" s="321"/>
      <c r="J66" s="321"/>
      <c r="K66" s="321"/>
      <c r="L66" s="321"/>
      <c r="M66" s="321"/>
      <c r="N66" s="72"/>
    </row>
    <row r="67" spans="1:14">
      <c r="A67" s="321" t="s">
        <v>343</v>
      </c>
      <c r="B67" s="321"/>
      <c r="C67" s="321"/>
      <c r="D67" s="321"/>
      <c r="E67" s="321"/>
      <c r="F67" s="321"/>
      <c r="G67" s="321"/>
      <c r="H67" s="321"/>
      <c r="I67" s="321"/>
      <c r="J67" s="321"/>
      <c r="K67" s="321"/>
      <c r="L67" s="321"/>
      <c r="M67" s="321"/>
      <c r="N67" s="72"/>
    </row>
    <row r="68" spans="1:14">
      <c r="A68" s="72" t="s">
        <v>344</v>
      </c>
      <c r="B68" s="321"/>
      <c r="C68" s="321"/>
      <c r="D68" s="321"/>
      <c r="E68" s="321"/>
      <c r="F68" s="321"/>
      <c r="G68" s="321"/>
      <c r="H68" s="321"/>
      <c r="I68" s="321"/>
      <c r="J68" s="321"/>
      <c r="K68" s="321"/>
      <c r="L68" s="321"/>
      <c r="M68" s="321"/>
      <c r="N68" s="72"/>
    </row>
    <row r="69" spans="1:14">
      <c r="A69" s="321" t="s">
        <v>345</v>
      </c>
      <c r="B69" s="321"/>
      <c r="C69" s="321"/>
      <c r="D69" s="321"/>
      <c r="E69" s="321"/>
      <c r="F69" s="321"/>
      <c r="G69" s="321"/>
      <c r="H69" s="321"/>
      <c r="I69" s="321"/>
      <c r="J69" s="321"/>
      <c r="K69" s="321"/>
      <c r="L69" s="321"/>
      <c r="M69" s="321"/>
      <c r="N69" s="72"/>
    </row>
    <row r="70" spans="1:14">
      <c r="A70" s="321" t="s">
        <v>346</v>
      </c>
      <c r="B70" s="321"/>
      <c r="C70" s="321"/>
      <c r="D70" s="321"/>
      <c r="E70" s="321"/>
      <c r="F70" s="321"/>
      <c r="G70" s="321"/>
      <c r="H70" s="321"/>
      <c r="I70" s="321"/>
      <c r="J70" s="321"/>
      <c r="K70" s="321"/>
      <c r="L70" s="321"/>
      <c r="M70" s="321"/>
      <c r="N70" s="72"/>
    </row>
    <row r="71" spans="1:14">
      <c r="A71" s="321" t="s">
        <v>347</v>
      </c>
      <c r="B71" s="321"/>
      <c r="C71" s="321"/>
      <c r="D71" s="321"/>
      <c r="E71" s="321"/>
      <c r="F71" s="321"/>
      <c r="G71" s="321"/>
      <c r="H71" s="321"/>
      <c r="I71" s="321"/>
      <c r="J71" s="321"/>
      <c r="K71" s="321"/>
      <c r="L71" s="321"/>
      <c r="M71" s="321"/>
      <c r="N71" s="72"/>
    </row>
    <row r="72" spans="1:14">
      <c r="A72" s="321" t="s">
        <v>348</v>
      </c>
      <c r="B72" s="321"/>
      <c r="C72" s="321"/>
      <c r="D72" s="321"/>
      <c r="E72" s="321"/>
      <c r="F72" s="321"/>
      <c r="G72" s="321"/>
      <c r="H72" s="321"/>
      <c r="I72" s="321"/>
      <c r="J72" s="321"/>
      <c r="K72" s="321"/>
      <c r="L72" s="321"/>
      <c r="M72" s="321"/>
      <c r="N72" s="72"/>
    </row>
    <row r="73" spans="1:14">
      <c r="A73" s="321" t="s">
        <v>349</v>
      </c>
      <c r="B73" s="321"/>
      <c r="C73" s="321"/>
      <c r="D73" s="321"/>
      <c r="E73" s="321"/>
      <c r="F73" s="321"/>
      <c r="G73" s="321"/>
      <c r="H73" s="321"/>
      <c r="I73" s="321"/>
      <c r="J73" s="321"/>
      <c r="K73" s="321"/>
      <c r="L73" s="321"/>
      <c r="M73" s="321"/>
      <c r="N73" s="72"/>
    </row>
    <row r="74" spans="1:14">
      <c r="A74" s="72" t="s">
        <v>350</v>
      </c>
      <c r="B74" s="72"/>
      <c r="C74" s="72"/>
      <c r="D74" s="72"/>
      <c r="E74" s="72"/>
      <c r="F74" s="72"/>
      <c r="G74" s="72"/>
      <c r="H74" s="72"/>
      <c r="I74" s="72"/>
      <c r="J74" s="72"/>
      <c r="K74" s="72"/>
      <c r="L74" s="72"/>
      <c r="M74" s="72"/>
      <c r="N74" s="72"/>
    </row>
    <row r="75" spans="1:14">
      <c r="A75" s="72" t="s">
        <v>351</v>
      </c>
      <c r="B75" s="72"/>
      <c r="C75" s="72"/>
      <c r="D75" s="72"/>
      <c r="E75" s="72"/>
      <c r="F75" s="72"/>
      <c r="G75" s="72"/>
      <c r="H75" s="72"/>
      <c r="I75" s="72"/>
      <c r="J75" s="72"/>
      <c r="K75" s="72"/>
      <c r="L75" s="72"/>
      <c r="M75" s="72"/>
      <c r="N75" s="72"/>
    </row>
  </sheetData>
  <mergeCells count="165">
    <mergeCell ref="L4:N4"/>
    <mergeCell ref="A5:A6"/>
    <mergeCell ref="B5:B6"/>
    <mergeCell ref="C5:C6"/>
    <mergeCell ref="D5:G5"/>
    <mergeCell ref="H5:L5"/>
    <mergeCell ref="M5:N6"/>
    <mergeCell ref="A10:A11"/>
    <mergeCell ref="B10:B11"/>
    <mergeCell ref="C10:C11"/>
    <mergeCell ref="D10:D11"/>
    <mergeCell ref="E10:E11"/>
    <mergeCell ref="M10:N11"/>
    <mergeCell ref="A8:A9"/>
    <mergeCell ref="B8:B9"/>
    <mergeCell ref="C8:C9"/>
    <mergeCell ref="D8:D9"/>
    <mergeCell ref="E8:E9"/>
    <mergeCell ref="M8:N9"/>
    <mergeCell ref="A14:A15"/>
    <mergeCell ref="B14:B15"/>
    <mergeCell ref="C14:C15"/>
    <mergeCell ref="D14:D15"/>
    <mergeCell ref="E14:E15"/>
    <mergeCell ref="M14:N15"/>
    <mergeCell ref="A12:A13"/>
    <mergeCell ref="B12:B13"/>
    <mergeCell ref="C12:C13"/>
    <mergeCell ref="D12:D13"/>
    <mergeCell ref="E12:E13"/>
    <mergeCell ref="M12:N13"/>
    <mergeCell ref="A18:A19"/>
    <mergeCell ref="B18:B19"/>
    <mergeCell ref="C18:C19"/>
    <mergeCell ref="D18:D19"/>
    <mergeCell ref="E18:E19"/>
    <mergeCell ref="M18:N19"/>
    <mergeCell ref="A16:A17"/>
    <mergeCell ref="B16:B17"/>
    <mergeCell ref="C16:C17"/>
    <mergeCell ref="D16:D17"/>
    <mergeCell ref="E16:E17"/>
    <mergeCell ref="M16:N17"/>
    <mergeCell ref="A22:A23"/>
    <mergeCell ref="B22:B23"/>
    <mergeCell ref="C22:C23"/>
    <mergeCell ref="D22:D23"/>
    <mergeCell ref="E22:E23"/>
    <mergeCell ref="M22:N23"/>
    <mergeCell ref="A20:A21"/>
    <mergeCell ref="B20:B21"/>
    <mergeCell ref="C20:C21"/>
    <mergeCell ref="D20:D21"/>
    <mergeCell ref="E20:E21"/>
    <mergeCell ref="M20:N21"/>
    <mergeCell ref="A26:A27"/>
    <mergeCell ref="B26:B27"/>
    <mergeCell ref="C26:C27"/>
    <mergeCell ref="D26:D27"/>
    <mergeCell ref="E26:E27"/>
    <mergeCell ref="M26:N27"/>
    <mergeCell ref="A24:A25"/>
    <mergeCell ref="B24:B25"/>
    <mergeCell ref="C24:C25"/>
    <mergeCell ref="D24:D25"/>
    <mergeCell ref="E24:E25"/>
    <mergeCell ref="M24:N25"/>
    <mergeCell ref="A30:A31"/>
    <mergeCell ref="B30:B31"/>
    <mergeCell ref="C30:C31"/>
    <mergeCell ref="D30:D31"/>
    <mergeCell ref="E30:E31"/>
    <mergeCell ref="M30:N31"/>
    <mergeCell ref="A28:A29"/>
    <mergeCell ref="B28:B29"/>
    <mergeCell ref="C28:C29"/>
    <mergeCell ref="D28:D29"/>
    <mergeCell ref="E28:E29"/>
    <mergeCell ref="M28:N29"/>
    <mergeCell ref="A34:A35"/>
    <mergeCell ref="B34:B35"/>
    <mergeCell ref="C34:C35"/>
    <mergeCell ref="D34:D35"/>
    <mergeCell ref="E34:E35"/>
    <mergeCell ref="M34:N35"/>
    <mergeCell ref="A32:A33"/>
    <mergeCell ref="B32:B33"/>
    <mergeCell ref="C32:C33"/>
    <mergeCell ref="D32:D33"/>
    <mergeCell ref="E32:E33"/>
    <mergeCell ref="M32:N33"/>
    <mergeCell ref="A38:A39"/>
    <mergeCell ref="B38:B39"/>
    <mergeCell ref="C38:C39"/>
    <mergeCell ref="D38:D39"/>
    <mergeCell ref="E38:E39"/>
    <mergeCell ref="M38:N39"/>
    <mergeCell ref="A36:A37"/>
    <mergeCell ref="B36:B37"/>
    <mergeCell ref="C36:C37"/>
    <mergeCell ref="D36:D37"/>
    <mergeCell ref="E36:E37"/>
    <mergeCell ref="M36:N37"/>
    <mergeCell ref="A42:A43"/>
    <mergeCell ref="B42:B43"/>
    <mergeCell ref="C42:C43"/>
    <mergeCell ref="D42:D43"/>
    <mergeCell ref="E42:E43"/>
    <mergeCell ref="M42:N43"/>
    <mergeCell ref="A40:A41"/>
    <mergeCell ref="B40:B41"/>
    <mergeCell ref="C40:C41"/>
    <mergeCell ref="D40:D41"/>
    <mergeCell ref="E40:E41"/>
    <mergeCell ref="M40:N41"/>
    <mergeCell ref="A46:A47"/>
    <mergeCell ref="B46:B47"/>
    <mergeCell ref="C46:C47"/>
    <mergeCell ref="D46:D47"/>
    <mergeCell ref="E46:E47"/>
    <mergeCell ref="M46:N47"/>
    <mergeCell ref="A44:A45"/>
    <mergeCell ref="B44:B45"/>
    <mergeCell ref="C44:C45"/>
    <mergeCell ref="D44:D45"/>
    <mergeCell ref="E44:E45"/>
    <mergeCell ref="M44:N45"/>
    <mergeCell ref="A50:A51"/>
    <mergeCell ref="B50:B51"/>
    <mergeCell ref="C50:C51"/>
    <mergeCell ref="D50:D51"/>
    <mergeCell ref="E50:E51"/>
    <mergeCell ref="M50:N51"/>
    <mergeCell ref="A48:A49"/>
    <mergeCell ref="B48:B49"/>
    <mergeCell ref="C48:C49"/>
    <mergeCell ref="D48:D49"/>
    <mergeCell ref="E48:E49"/>
    <mergeCell ref="M48:N49"/>
    <mergeCell ref="A54:A55"/>
    <mergeCell ref="B54:B55"/>
    <mergeCell ref="C54:C55"/>
    <mergeCell ref="D54:D55"/>
    <mergeCell ref="E54:E55"/>
    <mergeCell ref="M54:N55"/>
    <mergeCell ref="A52:A53"/>
    <mergeCell ref="B52:B53"/>
    <mergeCell ref="C52:C53"/>
    <mergeCell ref="D52:D53"/>
    <mergeCell ref="E52:E53"/>
    <mergeCell ref="M52:N53"/>
    <mergeCell ref="A60:E61"/>
    <mergeCell ref="M60:N61"/>
    <mergeCell ref="A58:A59"/>
    <mergeCell ref="B58:B59"/>
    <mergeCell ref="C58:C59"/>
    <mergeCell ref="D58:D59"/>
    <mergeCell ref="E58:E59"/>
    <mergeCell ref="M58:N59"/>
    <mergeCell ref="A56:A57"/>
    <mergeCell ref="B56:B57"/>
    <mergeCell ref="C56:C57"/>
    <mergeCell ref="D56:D57"/>
    <mergeCell ref="E56:E57"/>
    <mergeCell ref="M56:N57"/>
  </mergeCells>
  <phoneticPr fontId="3"/>
  <dataValidations count="1">
    <dataValidation type="list" allowBlank="1" showInputMessage="1" showErrorMessage="1" sqref="C8:C59">
      <formula1>"直接,委託"</formula1>
    </dataValidation>
  </dataValidations>
  <printOptions horizontalCentered="1"/>
  <pageMargins left="0.70866141732283472" right="0.70866141732283472" top="0.74803149606299213" bottom="0.55118110236220474" header="0.31496062992125984" footer="0.31496062992125984"/>
  <pageSetup paperSize="9" orientation="landscape"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46"/>
  <sheetViews>
    <sheetView view="pageBreakPreview" topLeftCell="A7" zoomScaleNormal="100" zoomScaleSheetLayoutView="100" workbookViewId="0">
      <selection activeCell="F71" sqref="F71"/>
    </sheetView>
  </sheetViews>
  <sheetFormatPr defaultColWidth="9" defaultRowHeight="13.5"/>
  <cols>
    <col min="1" max="1" width="19.625" style="221" customWidth="1"/>
    <col min="2" max="2" width="17.625" style="221" customWidth="1"/>
    <col min="3" max="3" width="53.375" style="221" customWidth="1"/>
    <col min="4" max="16384" width="9" style="221"/>
  </cols>
  <sheetData>
    <row r="1" spans="1:3" ht="14.25">
      <c r="A1" s="138" t="s">
        <v>153</v>
      </c>
      <c r="B1" s="220"/>
      <c r="C1" s="220"/>
    </row>
    <row r="3" spans="1:3">
      <c r="C3" s="222" t="str">
        <f>第5号様式!E9</f>
        <v>補助事業者名</v>
      </c>
    </row>
    <row r="4" spans="1:3">
      <c r="A4" s="221" t="s">
        <v>29</v>
      </c>
      <c r="C4" s="223"/>
    </row>
    <row r="5" spans="1:3" ht="17.100000000000001" customHeight="1">
      <c r="A5" s="89" t="s">
        <v>22</v>
      </c>
      <c r="B5" s="89" t="s">
        <v>28</v>
      </c>
      <c r="C5" s="89" t="s">
        <v>31</v>
      </c>
    </row>
    <row r="6" spans="1:3" ht="17.100000000000001" customHeight="1">
      <c r="A6" s="224"/>
      <c r="B6" s="225" t="s">
        <v>27</v>
      </c>
      <c r="C6" s="226"/>
    </row>
    <row r="7" spans="1:3" ht="17.100000000000001" customHeight="1">
      <c r="A7" s="227" t="s">
        <v>209</v>
      </c>
      <c r="B7" s="228"/>
      <c r="C7" s="229"/>
    </row>
    <row r="8" spans="1:3" ht="17.100000000000001" customHeight="1">
      <c r="A8" s="227" t="s">
        <v>210</v>
      </c>
      <c r="B8" s="228"/>
      <c r="C8" s="229"/>
    </row>
    <row r="9" spans="1:3" ht="17.100000000000001" customHeight="1">
      <c r="A9" s="227" t="s">
        <v>211</v>
      </c>
      <c r="B9" s="228"/>
      <c r="C9" s="229"/>
    </row>
    <row r="10" spans="1:3" ht="17.100000000000001" customHeight="1">
      <c r="A10" s="227" t="s">
        <v>148</v>
      </c>
      <c r="B10" s="228"/>
      <c r="C10" s="229"/>
    </row>
    <row r="11" spans="1:3" ht="17.100000000000001" customHeight="1">
      <c r="A11" s="227" t="s">
        <v>212</v>
      </c>
      <c r="B11" s="228"/>
      <c r="C11" s="229"/>
    </row>
    <row r="12" spans="1:3" ht="17.100000000000001" customHeight="1">
      <c r="A12" s="227" t="s">
        <v>213</v>
      </c>
      <c r="B12" s="228"/>
      <c r="C12" s="229"/>
    </row>
    <row r="13" spans="1:3" ht="17.100000000000001" customHeight="1">
      <c r="A13" s="227" t="s">
        <v>210</v>
      </c>
      <c r="B13" s="228"/>
      <c r="C13" s="229"/>
    </row>
    <row r="14" spans="1:3" ht="17.100000000000001" customHeight="1">
      <c r="A14" s="227" t="s">
        <v>211</v>
      </c>
      <c r="B14" s="228"/>
      <c r="C14" s="229"/>
    </row>
    <row r="15" spans="1:3" ht="17.100000000000001" customHeight="1">
      <c r="A15" s="227" t="s">
        <v>148</v>
      </c>
      <c r="B15" s="228"/>
      <c r="C15" s="229"/>
    </row>
    <row r="16" spans="1:3" ht="17.100000000000001" customHeight="1">
      <c r="A16" s="227" t="s">
        <v>214</v>
      </c>
      <c r="B16" s="228"/>
      <c r="C16" s="229"/>
    </row>
    <row r="17" spans="1:3" ht="17.100000000000001" customHeight="1">
      <c r="A17" s="227" t="s">
        <v>216</v>
      </c>
      <c r="B17" s="228"/>
      <c r="C17" s="229"/>
    </row>
    <row r="18" spans="1:3" ht="17.100000000000001" customHeight="1">
      <c r="A18" s="230" t="s">
        <v>217</v>
      </c>
      <c r="B18" s="228"/>
      <c r="C18" s="229"/>
    </row>
    <row r="19" spans="1:3" ht="17.100000000000001" customHeight="1">
      <c r="A19" s="230" t="s">
        <v>264</v>
      </c>
      <c r="B19" s="228"/>
      <c r="C19" s="229"/>
    </row>
    <row r="20" spans="1:3" ht="17.100000000000001" customHeight="1">
      <c r="A20" s="231" t="s">
        <v>218</v>
      </c>
      <c r="B20" s="228"/>
      <c r="C20" s="229"/>
    </row>
    <row r="21" spans="1:3" ht="27">
      <c r="A21" s="232" t="s">
        <v>265</v>
      </c>
      <c r="B21" s="228"/>
      <c r="C21" s="229"/>
    </row>
    <row r="22" spans="1:3" ht="17.100000000000001" customHeight="1">
      <c r="A22" s="170" t="s">
        <v>219</v>
      </c>
      <c r="B22" s="228"/>
      <c r="C22" s="229"/>
    </row>
    <row r="23" spans="1:3" ht="17.100000000000001" customHeight="1">
      <c r="A23" s="227" t="s">
        <v>215</v>
      </c>
      <c r="B23" s="228"/>
      <c r="C23" s="229"/>
    </row>
    <row r="24" spans="1:3" ht="17.100000000000001" customHeight="1">
      <c r="A24" s="227" t="s">
        <v>210</v>
      </c>
      <c r="B24" s="228"/>
      <c r="C24" s="229"/>
    </row>
    <row r="25" spans="1:3" ht="17.100000000000001" customHeight="1">
      <c r="A25" s="227" t="s">
        <v>211</v>
      </c>
      <c r="B25" s="228"/>
      <c r="C25" s="229"/>
    </row>
    <row r="26" spans="1:3" ht="17.100000000000001" customHeight="1">
      <c r="A26" s="227" t="s">
        <v>148</v>
      </c>
      <c r="B26" s="228"/>
      <c r="C26" s="229"/>
    </row>
    <row r="27" spans="1:3" ht="17.100000000000001" customHeight="1">
      <c r="A27" s="227" t="s">
        <v>214</v>
      </c>
      <c r="B27" s="228"/>
      <c r="C27" s="229"/>
    </row>
    <row r="28" spans="1:3" ht="17.100000000000001" customHeight="1">
      <c r="A28" s="170" t="s">
        <v>285</v>
      </c>
      <c r="B28" s="228"/>
      <c r="C28" s="229"/>
    </row>
    <row r="29" spans="1:3" ht="17.100000000000001" customHeight="1">
      <c r="A29" s="170" t="s">
        <v>221</v>
      </c>
      <c r="B29" s="228"/>
      <c r="C29" s="229"/>
    </row>
    <row r="30" spans="1:3" ht="17.100000000000001" customHeight="1">
      <c r="A30" s="170" t="s">
        <v>266</v>
      </c>
      <c r="B30" s="228"/>
      <c r="C30" s="229"/>
    </row>
    <row r="31" spans="1:3" ht="17.100000000000001" customHeight="1">
      <c r="A31" s="89" t="s">
        <v>19</v>
      </c>
      <c r="B31" s="233">
        <f>SUM(B7:B30)</f>
        <v>0</v>
      </c>
      <c r="C31" s="234"/>
    </row>
    <row r="32" spans="1:3" ht="17.100000000000001" customHeight="1">
      <c r="A32" s="235" t="s">
        <v>25</v>
      </c>
      <c r="B32" s="236"/>
      <c r="C32" s="237"/>
    </row>
    <row r="33" spans="1:3" ht="17.100000000000001" customHeight="1">
      <c r="A33" s="238"/>
      <c r="B33" s="239"/>
      <c r="C33" s="240"/>
    </row>
    <row r="34" spans="1:3" ht="17.100000000000001" customHeight="1">
      <c r="A34" s="89" t="s">
        <v>19</v>
      </c>
      <c r="B34" s="233">
        <f>SUM(B32:B33)</f>
        <v>0</v>
      </c>
      <c r="C34" s="234"/>
    </row>
    <row r="35" spans="1:3" ht="17.100000000000001" customHeight="1">
      <c r="A35" s="241" t="s">
        <v>149</v>
      </c>
      <c r="B35" s="242">
        <f>SUM(B31,B34)</f>
        <v>0</v>
      </c>
      <c r="C35" s="243"/>
    </row>
    <row r="36" spans="1:3" ht="17.100000000000001" customHeight="1">
      <c r="A36" s="244" t="s">
        <v>269</v>
      </c>
      <c r="B36" s="245"/>
      <c r="C36" s="246"/>
    </row>
    <row r="37" spans="1:3" ht="17.100000000000001" customHeight="1">
      <c r="A37" s="244" t="s">
        <v>24</v>
      </c>
      <c r="B37" s="245"/>
      <c r="C37" s="246"/>
    </row>
    <row r="38" spans="1:3" ht="17.100000000000001" customHeight="1">
      <c r="A38" s="247"/>
      <c r="B38" s="245"/>
      <c r="C38" s="246"/>
    </row>
    <row r="39" spans="1:3" ht="17.100000000000001" customHeight="1">
      <c r="A39" s="244" t="s">
        <v>23</v>
      </c>
      <c r="B39" s="245"/>
      <c r="C39" s="245"/>
    </row>
    <row r="40" spans="1:3" ht="21.75" customHeight="1">
      <c r="A40" s="248" t="s">
        <v>22</v>
      </c>
      <c r="B40" s="249" t="s">
        <v>21</v>
      </c>
      <c r="C40" s="218" t="s">
        <v>150</v>
      </c>
    </row>
    <row r="41" spans="1:3">
      <c r="A41" s="250"/>
      <c r="B41" s="251" t="s">
        <v>7</v>
      </c>
      <c r="C41" s="252"/>
    </row>
    <row r="42" spans="1:3" ht="16.5" customHeight="1">
      <c r="A42" s="253" t="s">
        <v>20</v>
      </c>
      <c r="B42" s="239"/>
      <c r="C42" s="254"/>
    </row>
    <row r="43" spans="1:3" ht="16.5" customHeight="1">
      <c r="A43" s="255" t="s">
        <v>45</v>
      </c>
      <c r="B43" s="256"/>
      <c r="C43" s="257"/>
    </row>
    <row r="44" spans="1:3" ht="16.5" customHeight="1">
      <c r="A44" s="258" t="s">
        <v>19</v>
      </c>
      <c r="B44" s="242">
        <f>B42+B43</f>
        <v>0</v>
      </c>
      <c r="C44" s="259"/>
    </row>
    <row r="45" spans="1:3" ht="17.100000000000001" customHeight="1">
      <c r="A45" s="244" t="s">
        <v>151</v>
      </c>
      <c r="B45" s="245"/>
      <c r="C45" s="246"/>
    </row>
    <row r="46" spans="1:3">
      <c r="A46" s="221" t="s">
        <v>152</v>
      </c>
    </row>
  </sheetData>
  <phoneticPr fontId="3"/>
  <printOptions horizontalCentered="1"/>
  <pageMargins left="0.70866141732283472" right="0.70866141732283472" top="0.55118110236220474" bottom="0.55118110236220474" header="0.31496062992125984" footer="0.31496062992125984"/>
  <pageSetup paperSize="9" scale="91"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51"/>
  <sheetViews>
    <sheetView view="pageBreakPreview" topLeftCell="A13" zoomScale="90" zoomScaleNormal="100" zoomScaleSheetLayoutView="90" workbookViewId="0">
      <selection activeCell="F71" sqref="F71"/>
    </sheetView>
  </sheetViews>
  <sheetFormatPr defaultColWidth="9" defaultRowHeight="14.25"/>
  <cols>
    <col min="1" max="2" width="9" style="103"/>
    <col min="3" max="8" width="8.75" style="103" customWidth="1"/>
    <col min="9" max="16384" width="9" style="103"/>
  </cols>
  <sheetData>
    <row r="1" spans="1:8">
      <c r="A1" s="102" t="s">
        <v>310</v>
      </c>
    </row>
    <row r="2" spans="1:8">
      <c r="A2" s="104" t="s">
        <v>311</v>
      </c>
      <c r="B2" s="104"/>
      <c r="C2" s="104"/>
      <c r="D2" s="104"/>
      <c r="E2" s="104"/>
      <c r="F2" s="104"/>
      <c r="G2" s="104"/>
      <c r="H2" s="104"/>
    </row>
    <row r="3" spans="1:8">
      <c r="E3" s="109"/>
      <c r="F3" s="110"/>
      <c r="G3" s="110"/>
    </row>
    <row r="4" spans="1:8" ht="19.5" customHeight="1">
      <c r="E4" s="314"/>
      <c r="F4" s="314"/>
      <c r="G4" s="314"/>
      <c r="H4" s="105" t="s">
        <v>84</v>
      </c>
    </row>
    <row r="5" spans="1:8" ht="15" thickBot="1">
      <c r="A5" s="103" t="s">
        <v>146</v>
      </c>
    </row>
    <row r="6" spans="1:8" ht="23.25" customHeight="1" thickBot="1">
      <c r="A6" s="822" t="s">
        <v>155</v>
      </c>
      <c r="B6" s="823"/>
      <c r="C6" s="823"/>
      <c r="D6" s="823"/>
      <c r="E6" s="823"/>
      <c r="F6" s="823"/>
      <c r="G6" s="823"/>
      <c r="H6" s="824"/>
    </row>
    <row r="7" spans="1:8" ht="14.25" customHeight="1">
      <c r="A7" s="825"/>
      <c r="B7" s="826"/>
      <c r="C7" s="826"/>
      <c r="D7" s="826"/>
      <c r="E7" s="826"/>
      <c r="F7" s="826"/>
      <c r="G7" s="826"/>
      <c r="H7" s="827"/>
    </row>
    <row r="8" spans="1:8" ht="13.5" customHeight="1">
      <c r="A8" s="828"/>
      <c r="B8" s="829"/>
      <c r="C8" s="829"/>
      <c r="D8" s="829"/>
      <c r="E8" s="829"/>
      <c r="F8" s="829"/>
      <c r="G8" s="829"/>
      <c r="H8" s="830"/>
    </row>
    <row r="9" spans="1:8" ht="13.5" customHeight="1">
      <c r="A9" s="828"/>
      <c r="B9" s="829"/>
      <c r="C9" s="829"/>
      <c r="D9" s="829"/>
      <c r="E9" s="829"/>
      <c r="F9" s="829"/>
      <c r="G9" s="829"/>
      <c r="H9" s="830"/>
    </row>
    <row r="10" spans="1:8" ht="13.5" customHeight="1">
      <c r="A10" s="828"/>
      <c r="B10" s="829"/>
      <c r="C10" s="829"/>
      <c r="D10" s="829"/>
      <c r="E10" s="829"/>
      <c r="F10" s="829"/>
      <c r="G10" s="829"/>
      <c r="H10" s="830"/>
    </row>
    <row r="11" spans="1:8" ht="13.5" customHeight="1">
      <c r="A11" s="828"/>
      <c r="B11" s="829"/>
      <c r="C11" s="829"/>
      <c r="D11" s="829"/>
      <c r="E11" s="829"/>
      <c r="F11" s="829"/>
      <c r="G11" s="829"/>
      <c r="H11" s="830"/>
    </row>
    <row r="12" spans="1:8">
      <c r="A12" s="828"/>
      <c r="B12" s="829"/>
      <c r="C12" s="829"/>
      <c r="D12" s="829"/>
      <c r="E12" s="829"/>
      <c r="F12" s="829"/>
      <c r="G12" s="829"/>
      <c r="H12" s="830"/>
    </row>
    <row r="13" spans="1:8">
      <c r="A13" s="828"/>
      <c r="B13" s="829"/>
      <c r="C13" s="829"/>
      <c r="D13" s="829"/>
      <c r="E13" s="829"/>
      <c r="F13" s="829"/>
      <c r="G13" s="829"/>
      <c r="H13" s="830"/>
    </row>
    <row r="14" spans="1:8">
      <c r="A14" s="828"/>
      <c r="B14" s="829"/>
      <c r="C14" s="829"/>
      <c r="D14" s="829"/>
      <c r="E14" s="829"/>
      <c r="F14" s="829"/>
      <c r="G14" s="829"/>
      <c r="H14" s="830"/>
    </row>
    <row r="15" spans="1:8">
      <c r="A15" s="828"/>
      <c r="B15" s="829"/>
      <c r="C15" s="829"/>
      <c r="D15" s="829"/>
      <c r="E15" s="829"/>
      <c r="F15" s="829"/>
      <c r="G15" s="829"/>
      <c r="H15" s="830"/>
    </row>
    <row r="16" spans="1:8">
      <c r="A16" s="828"/>
      <c r="B16" s="829"/>
      <c r="C16" s="829"/>
      <c r="D16" s="829"/>
      <c r="E16" s="829"/>
      <c r="F16" s="829"/>
      <c r="G16" s="829"/>
      <c r="H16" s="830"/>
    </row>
    <row r="17" spans="1:8">
      <c r="A17" s="828"/>
      <c r="B17" s="829"/>
      <c r="C17" s="829"/>
      <c r="D17" s="829"/>
      <c r="E17" s="829"/>
      <c r="F17" s="829"/>
      <c r="G17" s="829"/>
      <c r="H17" s="830"/>
    </row>
    <row r="18" spans="1:8">
      <c r="A18" s="828"/>
      <c r="B18" s="829"/>
      <c r="C18" s="829"/>
      <c r="D18" s="829"/>
      <c r="E18" s="829"/>
      <c r="F18" s="829"/>
      <c r="G18" s="829"/>
      <c r="H18" s="830"/>
    </row>
    <row r="19" spans="1:8">
      <c r="A19" s="828"/>
      <c r="B19" s="829"/>
      <c r="C19" s="829"/>
      <c r="D19" s="829"/>
      <c r="E19" s="829"/>
      <c r="F19" s="829"/>
      <c r="G19" s="829"/>
      <c r="H19" s="830"/>
    </row>
    <row r="20" spans="1:8">
      <c r="A20" s="828"/>
      <c r="B20" s="829"/>
      <c r="C20" s="829"/>
      <c r="D20" s="829"/>
      <c r="E20" s="829"/>
      <c r="F20" s="829"/>
      <c r="G20" s="829"/>
      <c r="H20" s="830"/>
    </row>
    <row r="21" spans="1:8">
      <c r="A21" s="828"/>
      <c r="B21" s="829"/>
      <c r="C21" s="829"/>
      <c r="D21" s="829"/>
      <c r="E21" s="829"/>
      <c r="F21" s="829"/>
      <c r="G21" s="829"/>
      <c r="H21" s="830"/>
    </row>
    <row r="22" spans="1:8">
      <c r="A22" s="828"/>
      <c r="B22" s="829"/>
      <c r="C22" s="829"/>
      <c r="D22" s="829"/>
      <c r="E22" s="829"/>
      <c r="F22" s="829"/>
      <c r="G22" s="829"/>
      <c r="H22" s="830"/>
    </row>
    <row r="23" spans="1:8">
      <c r="A23" s="828"/>
      <c r="B23" s="829"/>
      <c r="C23" s="829"/>
      <c r="D23" s="829"/>
      <c r="E23" s="829"/>
      <c r="F23" s="829"/>
      <c r="G23" s="829"/>
      <c r="H23" s="830"/>
    </row>
    <row r="24" spans="1:8">
      <c r="A24" s="828"/>
      <c r="B24" s="829"/>
      <c r="C24" s="829"/>
      <c r="D24" s="829"/>
      <c r="E24" s="829"/>
      <c r="F24" s="829"/>
      <c r="G24" s="829"/>
      <c r="H24" s="830"/>
    </row>
    <row r="25" spans="1:8">
      <c r="A25" s="828"/>
      <c r="B25" s="829"/>
      <c r="C25" s="829"/>
      <c r="D25" s="829"/>
      <c r="E25" s="829"/>
      <c r="F25" s="829"/>
      <c r="G25" s="829"/>
      <c r="H25" s="830"/>
    </row>
    <row r="26" spans="1:8">
      <c r="A26" s="828"/>
      <c r="B26" s="829"/>
      <c r="C26" s="829"/>
      <c r="D26" s="829"/>
      <c r="E26" s="829"/>
      <c r="F26" s="829"/>
      <c r="G26" s="829"/>
      <c r="H26" s="830"/>
    </row>
    <row r="27" spans="1:8">
      <c r="A27" s="828"/>
      <c r="B27" s="829"/>
      <c r="C27" s="829"/>
      <c r="D27" s="829"/>
      <c r="E27" s="829"/>
      <c r="F27" s="829"/>
      <c r="G27" s="829"/>
      <c r="H27" s="830"/>
    </row>
    <row r="28" spans="1:8">
      <c r="A28" s="828"/>
      <c r="B28" s="829"/>
      <c r="C28" s="829"/>
      <c r="D28" s="829"/>
      <c r="E28" s="829"/>
      <c r="F28" s="829"/>
      <c r="G28" s="829"/>
      <c r="H28" s="830"/>
    </row>
    <row r="29" spans="1:8">
      <c r="A29" s="828"/>
      <c r="B29" s="829"/>
      <c r="C29" s="829"/>
      <c r="D29" s="829"/>
      <c r="E29" s="829"/>
      <c r="F29" s="829"/>
      <c r="G29" s="829"/>
      <c r="H29" s="830"/>
    </row>
    <row r="30" spans="1:8">
      <c r="A30" s="828"/>
      <c r="B30" s="829"/>
      <c r="C30" s="829"/>
      <c r="D30" s="829"/>
      <c r="E30" s="829"/>
      <c r="F30" s="829"/>
      <c r="G30" s="829"/>
      <c r="H30" s="830"/>
    </row>
    <row r="31" spans="1:8">
      <c r="A31" s="828"/>
      <c r="B31" s="829"/>
      <c r="C31" s="829"/>
      <c r="D31" s="829"/>
      <c r="E31" s="829"/>
      <c r="F31" s="829"/>
      <c r="G31" s="829"/>
      <c r="H31" s="830"/>
    </row>
    <row r="32" spans="1:8">
      <c r="A32" s="828"/>
      <c r="B32" s="829"/>
      <c r="C32" s="829"/>
      <c r="D32" s="829"/>
      <c r="E32" s="829"/>
      <c r="F32" s="829"/>
      <c r="G32" s="829"/>
      <c r="H32" s="830"/>
    </row>
    <row r="33" spans="1:8">
      <c r="A33" s="828"/>
      <c r="B33" s="829"/>
      <c r="C33" s="829"/>
      <c r="D33" s="829"/>
      <c r="E33" s="829"/>
      <c r="F33" s="829"/>
      <c r="G33" s="829"/>
      <c r="H33" s="830"/>
    </row>
    <row r="34" spans="1:8">
      <c r="A34" s="828"/>
      <c r="B34" s="829"/>
      <c r="C34" s="829"/>
      <c r="D34" s="829"/>
      <c r="E34" s="829"/>
      <c r="F34" s="829"/>
      <c r="G34" s="829"/>
      <c r="H34" s="830"/>
    </row>
    <row r="35" spans="1:8">
      <c r="A35" s="828"/>
      <c r="B35" s="829"/>
      <c r="C35" s="829"/>
      <c r="D35" s="829"/>
      <c r="E35" s="829"/>
      <c r="F35" s="829"/>
      <c r="G35" s="829"/>
      <c r="H35" s="830"/>
    </row>
    <row r="36" spans="1:8">
      <c r="A36" s="828"/>
      <c r="B36" s="829"/>
      <c r="C36" s="829"/>
      <c r="D36" s="829"/>
      <c r="E36" s="829"/>
      <c r="F36" s="829"/>
      <c r="G36" s="829"/>
      <c r="H36" s="830"/>
    </row>
    <row r="37" spans="1:8">
      <c r="A37" s="828"/>
      <c r="B37" s="829"/>
      <c r="C37" s="829"/>
      <c r="D37" s="829"/>
      <c r="E37" s="829"/>
      <c r="F37" s="829"/>
      <c r="G37" s="829"/>
      <c r="H37" s="830"/>
    </row>
    <row r="38" spans="1:8">
      <c r="A38" s="828"/>
      <c r="B38" s="829"/>
      <c r="C38" s="829"/>
      <c r="D38" s="829"/>
      <c r="E38" s="829"/>
      <c r="F38" s="829"/>
      <c r="G38" s="829"/>
      <c r="H38" s="830"/>
    </row>
    <row r="39" spans="1:8">
      <c r="A39" s="828"/>
      <c r="B39" s="829"/>
      <c r="C39" s="829"/>
      <c r="D39" s="829"/>
      <c r="E39" s="829"/>
      <c r="F39" s="829"/>
      <c r="G39" s="829"/>
      <c r="H39" s="830"/>
    </row>
    <row r="40" spans="1:8">
      <c r="A40" s="828"/>
      <c r="B40" s="829"/>
      <c r="C40" s="829"/>
      <c r="D40" s="829"/>
      <c r="E40" s="829"/>
      <c r="F40" s="829"/>
      <c r="G40" s="829"/>
      <c r="H40" s="830"/>
    </row>
    <row r="41" spans="1:8">
      <c r="A41" s="828"/>
      <c r="B41" s="829"/>
      <c r="C41" s="829"/>
      <c r="D41" s="829"/>
      <c r="E41" s="829"/>
      <c r="F41" s="829"/>
      <c r="G41" s="829"/>
      <c r="H41" s="830"/>
    </row>
    <row r="42" spans="1:8">
      <c r="A42" s="828"/>
      <c r="B42" s="829"/>
      <c r="C42" s="829"/>
      <c r="D42" s="829"/>
      <c r="E42" s="829"/>
      <c r="F42" s="829"/>
      <c r="G42" s="829"/>
      <c r="H42" s="830"/>
    </row>
    <row r="43" spans="1:8">
      <c r="A43" s="828"/>
      <c r="B43" s="829"/>
      <c r="C43" s="829"/>
      <c r="D43" s="829"/>
      <c r="E43" s="829"/>
      <c r="F43" s="829"/>
      <c r="G43" s="829"/>
      <c r="H43" s="830"/>
    </row>
    <row r="44" spans="1:8">
      <c r="A44" s="828"/>
      <c r="B44" s="829"/>
      <c r="C44" s="829"/>
      <c r="D44" s="829"/>
      <c r="E44" s="829"/>
      <c r="F44" s="829"/>
      <c r="G44" s="829"/>
      <c r="H44" s="830"/>
    </row>
    <row r="45" spans="1:8">
      <c r="A45" s="828"/>
      <c r="B45" s="829"/>
      <c r="C45" s="829"/>
      <c r="D45" s="829"/>
      <c r="E45" s="829"/>
      <c r="F45" s="829"/>
      <c r="G45" s="829"/>
      <c r="H45" s="830"/>
    </row>
    <row r="46" spans="1:8">
      <c r="A46" s="828"/>
      <c r="B46" s="829"/>
      <c r="C46" s="829"/>
      <c r="D46" s="829"/>
      <c r="E46" s="829"/>
      <c r="F46" s="829"/>
      <c r="G46" s="829"/>
      <c r="H46" s="830"/>
    </row>
    <row r="47" spans="1:8">
      <c r="A47" s="828"/>
      <c r="B47" s="829"/>
      <c r="C47" s="829"/>
      <c r="D47" s="829"/>
      <c r="E47" s="829"/>
      <c r="F47" s="829"/>
      <c r="G47" s="829"/>
      <c r="H47" s="830"/>
    </row>
    <row r="48" spans="1:8">
      <c r="A48" s="828"/>
      <c r="B48" s="829"/>
      <c r="C48" s="829"/>
      <c r="D48" s="829"/>
      <c r="E48" s="829"/>
      <c r="F48" s="829"/>
      <c r="G48" s="829"/>
      <c r="H48" s="830"/>
    </row>
    <row r="49" spans="1:8">
      <c r="A49" s="828"/>
      <c r="B49" s="829"/>
      <c r="C49" s="829"/>
      <c r="D49" s="829"/>
      <c r="E49" s="829"/>
      <c r="F49" s="829"/>
      <c r="G49" s="829"/>
      <c r="H49" s="830"/>
    </row>
    <row r="50" spans="1:8">
      <c r="A50" s="828"/>
      <c r="B50" s="829"/>
      <c r="C50" s="829"/>
      <c r="D50" s="829"/>
      <c r="E50" s="829"/>
      <c r="F50" s="829"/>
      <c r="G50" s="829"/>
      <c r="H50" s="830"/>
    </row>
    <row r="51" spans="1:8" ht="15" thickBot="1">
      <c r="A51" s="831"/>
      <c r="B51" s="832"/>
      <c r="C51" s="832"/>
      <c r="D51" s="832"/>
      <c r="E51" s="832"/>
      <c r="F51" s="832"/>
      <c r="G51" s="832"/>
      <c r="H51" s="833"/>
    </row>
  </sheetData>
  <mergeCells count="2">
    <mergeCell ref="A6:H6"/>
    <mergeCell ref="A7:H51"/>
  </mergeCells>
  <phoneticPr fontId="3"/>
  <printOptions horizontalCentered="1"/>
  <pageMargins left="0.9055118110236221" right="0.51181102362204722" top="0.74803149606299213" bottom="0.74803149606299213" header="0.31496062992125984" footer="0.31496062992125984"/>
  <pageSetup paperSize="9" orientation="portrait" blackAndWhite="1" r:id="rId1"/>
  <headerFooter>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65</vt:i4>
      </vt:variant>
      <vt:variant>
        <vt:lpstr>名前付き一覧</vt:lpstr>
      </vt:variant>
      <vt:variant>
        <vt:i4>25</vt:i4>
      </vt:variant>
    </vt:vector>
  </HeadingPairs>
  <TitlesOfParts>
    <vt:vector size="90" baseType="lpstr">
      <vt:lpstr>事業リスト</vt:lpstr>
      <vt:lpstr>第5号様式</vt:lpstr>
      <vt:lpstr>別紙１</vt:lpstr>
      <vt:lpstr>別紙18 (1)</vt:lpstr>
      <vt:lpstr>別紙18（2）</vt:lpstr>
      <vt:lpstr>別紙18基準額算出調書 </vt:lpstr>
      <vt:lpstr>別紙2（1）</vt:lpstr>
      <vt:lpstr>別紙2（2）</vt:lpstr>
      <vt:lpstr>別紙３（１）</vt:lpstr>
      <vt:lpstr>別紙３（２）</vt:lpstr>
      <vt:lpstr>別紙4（1）新</vt:lpstr>
      <vt:lpstr>別紙 4(2)新</vt:lpstr>
      <vt:lpstr>別紙 5（1)</vt:lpstr>
      <vt:lpstr>別紙 5（2）</vt:lpstr>
      <vt:lpstr>別紙 ６(1)</vt:lpstr>
      <vt:lpstr>別紙 6(2)</vt:lpstr>
      <vt:lpstr>別紙1－1</vt:lpstr>
      <vt:lpstr>別紙7－①（1）</vt:lpstr>
      <vt:lpstr>別紙7－①（2）</vt:lpstr>
      <vt:lpstr>別紙7－②（1）</vt:lpstr>
      <vt:lpstr>別紙７－②（2）</vt:lpstr>
      <vt:lpstr>別紙７－②（3）</vt:lpstr>
      <vt:lpstr>別紙７－③（2）</vt:lpstr>
      <vt:lpstr>別紙７－③（1）</vt:lpstr>
      <vt:lpstr>別紙７－④（1）</vt:lpstr>
      <vt:lpstr>別紙７－④（2）</vt:lpstr>
      <vt:lpstr>別紙７－⑤（1）</vt:lpstr>
      <vt:lpstr>別紙7－⑤（2）</vt:lpstr>
      <vt:lpstr>別紙７－⑥（1）</vt:lpstr>
      <vt:lpstr>別紙７－⑥（2）</vt:lpstr>
      <vt:lpstr>委託理由書</vt:lpstr>
      <vt:lpstr>別紙 ８（1）</vt:lpstr>
      <vt:lpstr>別紙 8（2）</vt:lpstr>
      <vt:lpstr>委託理由書 (2)</vt:lpstr>
      <vt:lpstr>別紙１－２</vt:lpstr>
      <vt:lpstr>別紙 9（1）</vt:lpstr>
      <vt:lpstr>別紙 9（2）</vt:lpstr>
      <vt:lpstr>別紙9（3）</vt:lpstr>
      <vt:lpstr>委託理由書 (3)</vt:lpstr>
      <vt:lpstr>別紙 10（1）</vt:lpstr>
      <vt:lpstr>別紙 10（2）</vt:lpstr>
      <vt:lpstr>委託理由書 (6)</vt:lpstr>
      <vt:lpstr>別紙 11（1）</vt:lpstr>
      <vt:lpstr>別紙 11 (2)</vt:lpstr>
      <vt:lpstr>委託理由書 (4)</vt:lpstr>
      <vt:lpstr>別紙 12（1）</vt:lpstr>
      <vt:lpstr>別紙 12(2)</vt:lpstr>
      <vt:lpstr>委託理由書 (5)</vt:lpstr>
      <vt:lpstr>別紙 13（1）</vt:lpstr>
      <vt:lpstr>別紙 13 (2)</vt:lpstr>
      <vt:lpstr>別紙 14（1）</vt:lpstr>
      <vt:lpstr>別紙 14 (2)</vt:lpstr>
      <vt:lpstr>別紙15　(1)</vt:lpstr>
      <vt:lpstr>別紙 15(2)</vt:lpstr>
      <vt:lpstr>別紙１－3</vt:lpstr>
      <vt:lpstr>基準額算出調書 (タスク)</vt:lpstr>
      <vt:lpstr>別紙16－①(1)</vt:lpstr>
      <vt:lpstr>別紙16－①(2)</vt:lpstr>
      <vt:lpstr>委託理由書 (7)</vt:lpstr>
      <vt:lpstr>別紙16－①(3)</vt:lpstr>
      <vt:lpstr>別紙16－②(1)</vt:lpstr>
      <vt:lpstr>別紙16－②(2)</vt:lpstr>
      <vt:lpstr>別紙17（1）</vt:lpstr>
      <vt:lpstr>別紙17 (２)</vt:lpstr>
      <vt:lpstr>別紙 17 (3)</vt:lpstr>
      <vt:lpstr>事業リスト!Print_Area</vt:lpstr>
      <vt:lpstr>第5号様式!Print_Area</vt:lpstr>
      <vt:lpstr>'別紙 17 (3)'!Print_Area</vt:lpstr>
      <vt:lpstr>'別紙 5（2）'!Print_Area</vt:lpstr>
      <vt:lpstr>'別紙 6(2)'!Print_Area</vt:lpstr>
      <vt:lpstr>別紙１!Print_Area</vt:lpstr>
      <vt:lpstr>'別紙1－1'!Print_Area</vt:lpstr>
      <vt:lpstr>'別紙１－3'!Print_Area</vt:lpstr>
      <vt:lpstr>'別紙15　(1)'!Print_Area</vt:lpstr>
      <vt:lpstr>'別紙16－①(1)'!Print_Area</vt:lpstr>
      <vt:lpstr>'別紙16－①(2)'!Print_Area</vt:lpstr>
      <vt:lpstr>'別紙16－②(1)'!Print_Area</vt:lpstr>
      <vt:lpstr>'別紙17 (２)'!Print_Area</vt:lpstr>
      <vt:lpstr>'別紙18 (1)'!Print_Area</vt:lpstr>
      <vt:lpstr>'別紙2（1）'!Print_Area</vt:lpstr>
      <vt:lpstr>'別紙2（2）'!Print_Area</vt:lpstr>
      <vt:lpstr>'別紙３（２）'!Print_Area</vt:lpstr>
      <vt:lpstr>'別紙7－①（1）'!Print_Area</vt:lpstr>
      <vt:lpstr>'別紙７－②（2）'!Print_Area</vt:lpstr>
      <vt:lpstr>'別紙７－②（3）'!Print_Area</vt:lpstr>
      <vt:lpstr>'別紙７－③（1）'!Print_Area</vt:lpstr>
      <vt:lpstr>'別紙７－③（2）'!Print_Area</vt:lpstr>
      <vt:lpstr>'別紙７－④（1）'!Print_Area</vt:lpstr>
      <vt:lpstr>'別紙７－⑥（1）'!Print_Area</vt:lpstr>
      <vt:lpstr>'別紙７－⑥（2）'!Print_Area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2020-03-11T12:26:30Z</dcterms:modified>
</cp:coreProperties>
</file>