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05" windowWidth="20730" windowHeight="11145" tabRatio="880"/>
  </bookViews>
  <sheets>
    <sheet name="文字入力①評価" sheetId="24" r:id="rId1"/>
    <sheet name="文字入力 ②評価" sheetId="25" r:id="rId2"/>
    <sheet name="文字入力 ③評価" sheetId="26" r:id="rId3"/>
    <sheet name="文字入力 ④評価 " sheetId="28" r:id="rId4"/>
    <sheet name="文字入力 ⑤評価 " sheetId="29" r:id="rId5"/>
    <sheet name="文字入力 ⑥評価" sheetId="30" r:id="rId6"/>
    <sheet name="文字入力 ⑦評価" sheetId="31" r:id="rId7"/>
    <sheet name="文字入力⑧評価" sheetId="39" r:id="rId8"/>
    <sheet name="文字入力⑨評価" sheetId="1" r:id="rId9"/>
    <sheet name="基本データ" sheetId="2" r:id="rId10"/>
  </sheets>
  <externalReferences>
    <externalReference r:id="rId11"/>
  </externalReferences>
  <definedNames>
    <definedName name="_xlnm.Print_Area" localSheetId="8">'文字入力⑨評価'!$A$1:$W$27</definedName>
    <definedName name="_xlnm.Print_Area" localSheetId="0">'文字入力①評価'!$A$1:$X$24</definedName>
    <definedName name="_xlnm.Print_Area" localSheetId="1">'文字入力 ②評価'!$A$1:$X$26</definedName>
    <definedName name="_xlnm.Print_Area" localSheetId="2">'文字入力 ③評価'!$A$1:$X$24</definedName>
    <definedName name="_xlnm.Print_Area" localSheetId="3">'文字入力 ④評価 '!$A$1:$X$26</definedName>
    <definedName name="_xlnm.Print_Area" localSheetId="4">'文字入力 ⑤評価 '!$A$1:$X$25</definedName>
    <definedName name="_xlnm.Print_Area" localSheetId="5">'文字入力 ⑥評価'!$A$1:$X$27</definedName>
    <definedName name="_xlnm.Print_Area" localSheetId="6">'文字入力 ⑦評価'!$A$1:$X$25</definedName>
    <definedName name="_xlnm.Print_Area" localSheetId="7">'文字入力⑧評価'!$A$1:$W$28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<sst xmlns="http://schemas.openxmlformats.org/spreadsheetml/2006/main" xmlns:r="http://schemas.openxmlformats.org/officeDocument/2006/relationships" count="224" uniqueCount="224">
  <si>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　奇抜な、しかしおいしいレシピを考案する人工知能があるのだと</t>
  </si>
  <si>
    <t>①
打ち
間違い</t>
    <rPh sb="2" eb="3">
      <t>ウ</t>
    </rPh>
    <rPh sb="5" eb="7">
      <t>マチガ</t>
    </rPh>
    <phoneticPr fontId="2"/>
  </si>
  <si>
    <t>個人総合を大会連続で制し、団体優勝にも貢献した。</t>
  </si>
  <si>
    <t>田神社を訪れ、ご神木に親しんできた。やがて住民はもちろん、県</t>
  </si>
  <si>
    <t>っそりと楽しむ意外な味の組み合わせから、また新たなヒット作が</t>
  </si>
  <si>
    <t>入力
文字数</t>
    <rPh sb="0" eb="2">
      <t>ニュウリョク</t>
    </rPh>
    <rPh sb="3" eb="6">
      <t>モジスウ</t>
    </rPh>
    <phoneticPr fontId="2"/>
  </si>
  <si>
    <t>④</t>
  </si>
  <si>
    <t>１級おめでとうございます。
より早く、正確に入力できるよう、継続して頑張ってください。</t>
    <rPh sb="1" eb="2">
      <t>キュウ</t>
    </rPh>
    <rPh sb="16" eb="17">
      <t>ハヤ</t>
    </rPh>
    <rPh sb="19" eb="21">
      <t>セイカク</t>
    </rPh>
    <rPh sb="22" eb="24">
      <t>ニュウリョク</t>
    </rPh>
    <rPh sb="30" eb="32">
      <t>ケイゾク</t>
    </rPh>
    <rPh sb="34" eb="36">
      <t>ガンバ</t>
    </rPh>
    <phoneticPr fontId="2"/>
  </si>
  <si>
    <t>ャーに挑む道を開いた。</t>
  </si>
  <si>
    <t>日</t>
    <rPh sb="0" eb="1">
      <t>ニチ</t>
    </rPh>
    <phoneticPr fontId="2"/>
  </si>
  <si>
    <t>純入力数</t>
    <rPh sb="0" eb="1">
      <t>ジュン</t>
    </rPh>
    <rPh sb="1" eb="3">
      <t>ニュウリョク</t>
    </rPh>
    <rPh sb="3" eb="4">
      <t>スウ</t>
    </rPh>
    <phoneticPr fontId="2"/>
  </si>
  <si>
    <t>純入力数</t>
    <rPh sb="0" eb="1">
      <t>ジュン</t>
    </rPh>
    <rPh sb="1" eb="3">
      <t>ニュウリョク</t>
    </rPh>
    <rPh sb="3" eb="4">
      <t>スウ</t>
    </rPh>
    <phoneticPr fontId="9"/>
  </si>
  <si>
    <t>②
変換
ミス</t>
    <rPh sb="2" eb="4">
      <t>ヘンカン</t>
    </rPh>
    <phoneticPr fontId="2"/>
  </si>
  <si>
    <t>　「非常に興奮している。ベストの中のベストの結果だ。」人工ク</t>
  </si>
  <si>
    <t>文字入力</t>
    <rPh sb="0" eb="4">
      <t>モジニュウリョク</t>
    </rPh>
    <phoneticPr fontId="9"/>
  </si>
  <si>
    <t>④
文字の
不足</t>
    <rPh sb="2" eb="4">
      <t>モジ</t>
    </rPh>
    <rPh sb="6" eb="8">
      <t>フソク</t>
    </rPh>
    <phoneticPr fontId="2"/>
  </si>
  <si>
    <t>合計</t>
    <rPh sb="0" eb="2">
      <t>ゴウケイ</t>
    </rPh>
    <phoneticPr fontId="2"/>
  </si>
  <si>
    <t>　トマトに白あん。一瞬、試食をためらったが、口にすればトマト</t>
  </si>
  <si>
    <t>市の宇宙科学研究所で記者会見をし、喜びをかみしめた。</t>
  </si>
  <si>
    <t>②</t>
  </si>
  <si>
    <t>③</t>
  </si>
  <si>
    <t>①</t>
  </si>
  <si>
    <t>【文字入力】評価表</t>
    <rPh sb="1" eb="3">
      <t>モジ</t>
    </rPh>
    <rPh sb="3" eb="5">
      <t>ニュウリョク</t>
    </rPh>
    <rPh sb="6" eb="8">
      <t>ヒョウカ</t>
    </rPh>
    <rPh sb="8" eb="9">
      <t>ヒョウ</t>
    </rPh>
    <phoneticPr fontId="2"/>
  </si>
  <si>
    <t>　　り添うように伸び、枝葉の影が校庭を覆う。</t>
  </si>
  <si>
    <t>美しい体操を具現化した内村航平は１６年リオデジャネイロ五輪で</t>
  </si>
  <si>
    <t>③
文字の
重複</t>
    <rPh sb="2" eb="4">
      <t>モジ</t>
    </rPh>
    <rPh sb="6" eb="8">
      <t>チョウフク</t>
    </rPh>
    <phoneticPr fontId="2"/>
  </si>
  <si>
    <t>問題
文字数</t>
    <rPh sb="0" eb="2">
      <t>モンダイ</t>
    </rPh>
    <rPh sb="3" eb="6">
      <t>モジスウ</t>
    </rPh>
    <phoneticPr fontId="2"/>
  </si>
  <si>
    <t>が多く出た。女子の躍進も目立った。この時代を代表するアスリー</t>
  </si>
  <si>
    <t>　</t>
  </si>
  <si>
    <t>　当初はクリームチーズや生クリームなどを合わせたが、決め手に</t>
  </si>
  <si>
    <t>属弾をぶつける世界初の実験は成功した。計画責任者を務める宇宙</t>
  </si>
  <si>
    <t>氏　名</t>
    <rPh sb="0" eb="1">
      <t>シ</t>
    </rPh>
    <rPh sb="2" eb="3">
      <t>ナ</t>
    </rPh>
    <phoneticPr fontId="2"/>
  </si>
  <si>
    <t>は思いもよらない組み合わせや、味を生み出すのだとか。</t>
  </si>
  <si>
    <t>介。町内の小学校に配布し、古里教育の教材として活用する。干城</t>
  </si>
  <si>
    <t>④
文字の
脱字</t>
    <rPh sb="2" eb="4">
      <t>モジ</t>
    </rPh>
    <rPh sb="6" eb="8">
      <t>ダツジ</t>
    </rPh>
    <phoneticPr fontId="2"/>
  </si>
  <si>
    <t>渡った。シーズン最多記録の２６２安打を放つなど、パワー全盛の</t>
  </si>
  <si>
    <t>　高岡郡四万十町の歴史や偉人の足跡を学んでもらおうと、町教委</t>
  </si>
  <si>
    <t>月</t>
    <rPh sb="0" eb="1">
      <t>ガツ</t>
    </rPh>
    <phoneticPr fontId="2"/>
  </si>
  <si>
    <t>入力練習日</t>
    <rPh sb="0" eb="2">
      <t>ニュウリョク</t>
    </rPh>
    <rPh sb="2" eb="5">
      <t>レンシュウビ</t>
    </rPh>
    <phoneticPr fontId="2"/>
  </si>
  <si>
    <t>　今の現役のサッカーの三浦知良が２位だった。Ｊリーグでは、１</t>
  </si>
  <si>
    <t>レーターを作るため、小惑星りゅうぐうに「衝突装置」を使って金</t>
  </si>
  <si>
    <t>航空研究開発機構（ＪＡＸＡ）の津田雄一准教授らが５日、相模原</t>
  </si>
  <si>
    <t>　会見には、はやぶさ２の衝突装置や分離カメラの開発に関わった</t>
  </si>
  <si>
    <t>ＪＡＸＡの研究者らが登壇。３億キロ離れた宇宙のかなたで極めて</t>
  </si>
  <si>
    <t>９９３年の開始当時から看板選手で、ワールドカップ（Ｗ杯）出場</t>
  </si>
  <si>
    <t>難易度の高い実験を成功させ、達成感に満ちた表情が並んだ。衝突</t>
  </si>
  <si>
    <t>の様子を撮影する分離カメラを担当した沢田弘崇さんは、会見の中</t>
  </si>
  <si>
    <t>一発勝負。沢田さんは「（２０１４年１２月の打ち上げから）４年</t>
  </si>
  <si>
    <t>で「これ以上語ると涙が出る。」と天井を仰いだ。</t>
  </si>
  <si>
    <t>　緊張に耐え、成功を導いたメンバーには安堵ものぞいた。実験は</t>
  </si>
  <si>
    <t>さんは「胃に穴が開く前に実験に成功してよかった。」と笑った。</t>
  </si>
  <si>
    <t>　地元のふれあいセンターに用紙を置いたり、各戸を回ったりして</t>
  </si>
  <si>
    <t>大リーグに衝撃を与えた。トルネード投法の野茂英雄が続いた。米</t>
  </si>
  <si>
    <t>　東京都は３月に全国で初めて、新増築するホテルや旅館の一般客</t>
  </si>
  <si>
    <t>余り、抱えていた不安がすっきりした。」衝突装置担当の佐伯孝尚</t>
  </si>
  <si>
    <t>、太さ７．５メートル）をしのぐ大きさを誇る。過去の台風などで</t>
  </si>
  <si>
    <t>計画の初期から関わる吉川真准教授は、人工クレーターができた</t>
  </si>
  <si>
    <t>がどうかについて「非常に期待できる。どんなクレーターができ、</t>
  </si>
  <si>
    <t>噴出物はどうばらまかれたか、一刻も早く見たい。」と目を輝かせ</t>
  </si>
  <si>
    <t>という。飛行中、温度や湿度などの居住環境を確認、一部の手動操</t>
  </si>
  <si>
    <t>た。</t>
  </si>
  <si>
    <t>際宇宙ステーションに到着し、打ち上げは成功した。</t>
  </si>
  <si>
    <t>　「平成」で日本のスポーツ界は大きく変わった。野球やサッカー</t>
  </si>
  <si>
    <t>　３位のイチローはプロ野球で７年連続首位打者に輝いた後、海を</t>
  </si>
  <si>
    <t>トをスポーツ記者が選んだ。</t>
  </si>
  <si>
    <t>で海外に活躍する選手は増え、五輪でも目覚ましい戦績を残す選手</t>
  </si>
  <si>
    <t>　競泳の北島康介が「記録」と「記憶」に残ったスポーツ選手のト</t>
  </si>
  <si>
    <t>ップになった。２００４年アテネ、０８年北京の五輪平泳ぎ連続２</t>
  </si>
  <si>
    <t>なっている。</t>
  </si>
  <si>
    <t>などで活用する。</t>
  </si>
  <si>
    <t>落ちた大リーグの人気に一役買うとともに、イチローら後進がメジ</t>
  </si>
  <si>
    <t>冠は水泳ニッポンの復活を印象付けた。金メダル獲得後の「チョー</t>
  </si>
  <si>
    <t>気持ちいい」「何も言えねえ」という言葉も存在感を高めた。</t>
  </si>
  <si>
    <t>こそなかったが日本代表として活躍し、欧州にも挑んだ。</t>
  </si>
  <si>
    <t>　５～７位は五輪でメダルを多く取る競技から選出された。日本の</t>
  </si>
  <si>
    <t>挑戦の意思を貫き、９５年にドジャーズに入団した。ストライキで</t>
  </si>
  <si>
    <t>　先日、日高村で驚きの新商品に出会った。お好み焼き店を営む戸</t>
  </si>
  <si>
    <t>いう。食材の成分データなどを基に、固定観念にとらわれた人間に</t>
  </si>
  <si>
    <t>梶和代さんが考案した、ミニトマトと白あん入りの大福だ。</t>
  </si>
  <si>
    <t>ポンサーは４月に電源開発（Ｊパワー）が加わり３２社になった。</t>
  </si>
  <si>
    <t>の酸味と甘みが白あんと調和して、なめらかなクリームのよう。戸</t>
  </si>
  <si>
    <t>梶さんは「これは地域の共同制作」と笑いながら打ち明けた。</t>
  </si>
  <si>
    <t>欠けた。そんな時、地元のなじみ客が教えてくれた。「白あんは合</t>
  </si>
  <si>
    <t>うで」。他の村民にもマッチする食材を教わり、試食をしてもらい</t>
  </si>
  <si>
    <t>商品化にこぎつけた。</t>
  </si>
  <si>
    <t>　「地元のもののおいしい食べ方は、地元が一番知っている。表に</t>
  </si>
  <si>
    <t>出るきっかけがないだけ」と戸梶さん。人工知能に負けない地域の</t>
  </si>
  <si>
    <t>“ビッグデータ”が、新しい品を生み出した。今後も、各家庭がひ</t>
  </si>
  <si>
    <t>出るかもしれない。</t>
  </si>
  <si>
    <t>　ちなみに。粒あんはトマトには合わなかったそうだ。</t>
  </si>
  <si>
    <t>が小学高学年向けの副読本「しまんと　ヒストリア」の製作に乗り</t>
  </si>
  <si>
    <t>に片栗粉をまぶして揚げ、県産ゆず酢、しょうゆ、砂糖でつくった</t>
  </si>
  <si>
    <t>出した。第１弾は、西南戦争時の熊本鎮台司令長官、谷干城（１８</t>
  </si>
  <si>
    <t>３７～１９１１年）で、生涯や幕末維新の出来事を写真も交えて紹</t>
  </si>
  <si>
    <t>３級</t>
    <rPh sb="1" eb="2">
      <t>キュウ</t>
    </rPh>
    <phoneticPr fontId="9"/>
  </si>
  <si>
    <t>は、１８７７年の西南戦争で「西郷（隆盛）を止めた男」として名</t>
  </si>
  <si>
    <t>を上げ、農省務大臣や貴族院議員など要職を歴任した。</t>
  </si>
  <si>
    <t>　町内には生誕地碑や昨春完成したフィギュア像があり、町民ミュ</t>
  </si>
  <si>
    <t>場で、大会組織委員会が策定した「アクセシビリティ―（利用しや</t>
  </si>
  <si>
    <t>ージカルなども顕彰されているが、若年層の認知度はいまひとつ。</t>
  </si>
  <si>
    <t>　　約２５００人分の署名を集め、２０年４月に市文化財課へ申請。状</t>
  </si>
  <si>
    <t>「志国高知　幕末維新博」を機に存在を知ってもらおうと、副読本</t>
  </si>
  <si>
    <t>を作ることにした。</t>
  </si>
  <si>
    <t>もよく、加工の流れを知れば流通の勉強にもなる。これからも使っ</t>
  </si>
  <si>
    <t>　米国から有人宇宙船の打ち上げは２０１１年に退役したスペース</t>
  </si>
  <si>
    <t>　表題は「具眼のリベラリスト　谷干城物語～１００年先の未来を</t>
  </si>
  <si>
    <t>見つめて～」で、Ａ４版オールカラー４２ページ。坂本龍馬、中岡</t>
  </si>
  <si>
    <t>慎太郎との交流、足尾銅山鉱毒事件をはじめ、弱者救済に尽力した</t>
  </si>
  <si>
    <t>政治家時代など、干城の歩みを６部構成で紹介している。楽しみな</t>
  </si>
  <si>
    <t>ろんなひとに食べてもらって、漁師さんが困っていると知ってほし</t>
  </si>
  <si>
    <t>がら学べる内容で、各校の総合的な学習の時間やフィールドワーク</t>
  </si>
  <si>
    <t>　町教委の教育対策監として編集に当たった中川千穂さんは「谷は</t>
  </si>
  <si>
    <t>る。</t>
  </si>
  <si>
    <t>間違いを改めることができる人。自分で物事の本質を見極めた彼の</t>
  </si>
  <si>
    <t>生き方を知り、志を持った子どもに育ってほしい」と話している。</t>
  </si>
  <si>
    <t>共生社会実現を目標に掲げる障害者スポーツの祭典は、２２競技、</t>
  </si>
  <si>
    <t>　２０２０年東京パラリンピックは、１３日で開幕まで５００日。</t>
  </si>
  <si>
    <t>　土佐清水市の小中学校、全７校の給食（約７４０食）に２８日、</t>
  </si>
  <si>
    <t>５４０種目に約４４００人の参加が見込まれ最大規模となる。１９</t>
  </si>
  <si>
    <t>６４年に続き、史上初めて２度目の夏季大会を開催する東京。都市</t>
  </si>
  <si>
    <t>の在り方や人々への認識など社会変革への道筋を示せるかが試され</t>
  </si>
  <si>
    <t>　日本選手の強化環境は、拡充の一途をたどる。東京大会の開催決</t>
  </si>
  <si>
    <t>定時に６社だった日本障がい者スポーツ協会（ＪＰＳＡ）の公式ス</t>
  </si>
  <si>
    <t>潤沢な資金で海外から有力チームを招待する国際公認大会「ジャパ</t>
  </si>
  <si>
    <t>ンパラ」も盛況で強化、普及両面で追い風が吹く。ＪＰＳＡから贈</t>
  </si>
  <si>
    <t>られる報奨金も大幅アップした。金メダルは１５０万円から３００</t>
  </si>
  <si>
    <t>万円、「銀」も１００万円から２００万円に倍増。「銅」も７０万</t>
  </si>
  <si>
    <t>ステーションへの輸送システムの民間移行を進めてきたが、ついに</t>
  </si>
  <si>
    <t>円から１００万円に増額された。</t>
  </si>
  <si>
    <t>入力日</t>
    <rPh sb="0" eb="2">
      <t>ニュウリョク</t>
    </rPh>
    <rPh sb="2" eb="3">
      <t>ビ</t>
    </rPh>
    <phoneticPr fontId="2"/>
  </si>
  <si>
    <t>室をバリアフリー対応とする条例改正に踏み切った。ボッチャの会</t>
  </si>
  <si>
    <t>すさ）ガイドライン」に沿って設計された有明体操競技場の建設な</t>
  </si>
  <si>
    <t>ど、会場整備も進む。</t>
  </si>
  <si>
    <t>受検番号</t>
    <rPh sb="0" eb="2">
      <t>ジュケン</t>
    </rPh>
    <rPh sb="2" eb="4">
      <t>バンゴウ</t>
    </rPh>
    <phoneticPr fontId="2"/>
  </si>
  <si>
    <t>　米スペースＸは５月３０日午後３時２２分、米航空宇宙局（ＮＡ</t>
  </si>
  <si>
    <t>ＳＡ）の飛行士２人を乗せた宇宙船「クルードラゴン」を、フロリ</t>
  </si>
  <si>
    <t>ダ州のケネディ宇宙センターからファルコン９ロケットで打ち上げ</t>
  </si>
  <si>
    <t>シャトル以来９年ぶり。約１９時間後、初めての民間の宇宙船が国</t>
  </si>
  <si>
    <t>　ＮＡＳＡは十数年前からコスト削減と発想の幅を広げる目的で、</t>
  </si>
  <si>
    <t>名</t>
    <rPh sb="0" eb="1">
      <t>メイ</t>
    </rPh>
    <phoneticPr fontId="9"/>
  </si>
  <si>
    <t>「有人飛行」という難関突破を成し遂げた。</t>
  </si>
  <si>
    <t>　日光を受け白く輝く機体はステーションに徐々に近づき、日本時</t>
  </si>
  <si>
    <t>間３１日深夜に自動でドッキングした。1か月以上滞在する。今回</t>
  </si>
  <si>
    <t>は試験機で、地球帰還まで無事に果たせば、８月にも予定される次</t>
  </si>
  <si>
    <t>の便が運用段階の1号機となる。日本人宇宙飛行士の野口聡一さん</t>
  </si>
  <si>
    <t>がＮＡＳＡの飛行士３人と共に乗り込む。</t>
  </si>
  <si>
    <t>　搭乗したのはダグラス・ハーリーとロバート・ベンケンの両飛行</t>
  </si>
  <si>
    <t>士。ステーションへの途上、機体に「エンデバー」と名付けたと明</t>
  </si>
  <si>
    <t>らかにした。2人とも始めて搭乗したシャトルがエンデバーだった</t>
  </si>
  <si>
    <t>縦を試した。帰還ではパラシュートを広げてフロリダ沖の大西洋に</t>
  </si>
  <si>
    <t>着水する。</t>
  </si>
  <si>
    <t>ユズ風味のサメのフライが登場した。漁業被害をもたらす“悪役”</t>
  </si>
  <si>
    <t>ながら、児童生徒らは「サメおいしい～」と笑顔で味わっていた。</t>
  </si>
  <si>
    <t>　足摺岬沖では、サメがサバ立て縄漁漁獲を食い荒らすほか、漁具</t>
  </si>
  <si>
    <t>を破損させるなどの被害が深刻。県土佐清水漁業指導所などが、被</t>
  </si>
  <si>
    <t>害軽減と漁業者の収入増につながる活用策を模索しており、今回、</t>
  </si>
  <si>
    <t>４級</t>
    <rPh sb="1" eb="2">
      <t>キュウ</t>
    </rPh>
    <phoneticPr fontId="9"/>
  </si>
  <si>
    <t>学校給食への提供を試みた。</t>
  </si>
  <si>
    <t>　今年1月には、おいしい食べ方の研究を任された清水小５、６年</t>
  </si>
  <si>
    <t>れてきた。</t>
  </si>
  <si>
    <t>の給食委員１０人が、竜田揚げなど3種類を試作。一口サイズに身</t>
  </si>
  <si>
    <t>たれを絡めたフライが採用された。</t>
  </si>
  <si>
    <t>　同校５年生のクラスではこの日、一円ひろか栄養教諭（２６）が</t>
  </si>
  <si>
    <t>サメ被害や給食委員の取り組みを紹介。児童は「臭くて固いイメー</t>
  </si>
  <si>
    <t>ジやったけど、おいしい」「ユズの香りがいい」とぱくぱく。「い</t>
  </si>
  <si>
    <t>い」などと話していた。</t>
  </si>
  <si>
    <t>　一円さんは「サメは淡白でアレンジしやすい。食育の題材として</t>
  </si>
  <si>
    <t>ていけたら」と話していた。</t>
  </si>
  <si>
    <t xml:space="preserve">⑤
改行
</t>
    <rPh sb="2" eb="4">
      <t>カイギョウ</t>
    </rPh>
    <phoneticPr fontId="2"/>
  </si>
  <si>
    <t>⑤</t>
  </si>
  <si>
    <t>気持ちよかったね」</t>
  </si>
  <si>
    <t>　　　卒業生の思い出話は尽きない。「木に登ると仁淀川がよく見えて</t>
  </si>
  <si>
    <t>　　　ともに３階建て校舎と同じ１５メートルほどの高さで、互いに寄</t>
  </si>
  <si>
    <t>れたり、体育館の建設のために切られたり。現在は白と紫の２本と</t>
  </si>
  <si>
    <t>ては学校敷地内に４、５本のセンダンがあったそうだが、台風で倒</t>
  </si>
  <si>
    <t>が建った後も、庄屋をたたえるために残されたと伝えられる。かつ</t>
  </si>
  <si>
    <t>だろう。藩政末期に、庄屋が村人の健康のために自宅に植え、学校</t>
  </si>
  <si>
    <t>氏名</t>
    <rPh sb="0" eb="2">
      <t>シメイ</t>
    </rPh>
    <phoneticPr fontId="2"/>
  </si>
  <si>
    <t>　県内で有名なのが、いの町神谷の神谷小中学校に生えているもの</t>
  </si>
  <si>
    <t>い花を付けるものもある。</t>
  </si>
  <si>
    <t>　一方で、牧野富太郎博士が「シロバナセンダン」と名付けた、白</t>
  </si>
  <si>
    <t>いている。上品で美しい花だ。</t>
  </si>
  <si>
    <t>　薄紫の花を見ると、長さ１センチほどの細く白い花弁が星形に開</t>
  </si>
  <si>
    <t>しや整腸に、果肉はすりつぶして肌の塗り薬にと、さまざまに使わ</t>
    <rPh sb="7" eb="8">
      <t>ニク</t>
    </rPh>
    <phoneticPr fontId="2"/>
  </si>
  <si>
    <t>もたちが遊んだり。さらに葉は虫よけに、樹皮や果実は煎じて虫下</t>
  </si>
  <si>
    <t>のように、涼しい木陰をつくる木の下で、旅人らが休んだり、子ど</t>
  </si>
  <si>
    <t>　本県では昔から、街道沿いや学校にセンダンを植えてきた。日傘</t>
  </si>
  <si>
    <t>無数の花が風に揺れている。</t>
  </si>
  <si>
    <t>ダンが、薄紫の花を付けている。雲のようにこんもり、もこもこ。</t>
  </si>
  <si>
    <t xml:space="preserve">    緑輝く５月。どっしりと幹を伸ばし、四方に枝葉を伸ばしたセン</t>
  </si>
  <si>
    <t xml:space="preserve">   高知市仁井田の仁井田神社にある推定樹齢７００～８００年のク </t>
  </si>
  <si>
    <t>スノキが３月、１９９１年以来３３年ぶりとなる市の天然記念物に</t>
  </si>
  <si>
    <t>指定された。「仁井田で知らん人はおらん」という巨木を多くの市</t>
  </si>
  <si>
    <t>民に知ってもらおうと、地元住民が取り組んできた署名活動が実っ</t>
    <rPh sb="25" eb="26">
      <t>カツ</t>
    </rPh>
    <phoneticPr fontId="2"/>
  </si>
  <si>
    <t>た。住民は「後世も地域に愛される木になってほしい」と話してい</t>
  </si>
  <si>
    <t>　「仁井田神社のオオクス」として指定されたクスノキは高さ３２</t>
  </si>
  <si>
    <t>メートル、幹の太さ６．５メートル。６７年に市の天然記念物とな</t>
  </si>
  <si>
    <t>った「天神町のオオクスノキ」（樹齢４００年、高さ２５メートル</t>
  </si>
  <si>
    <t>も被害を受けることなく、良好な状態を保っているという。</t>
    <rPh sb="1" eb="3">
      <t>ヒガイ</t>
    </rPh>
    <phoneticPr fontId="2"/>
  </si>
  <si>
    <t>　住民らは散歩などで、近くの幼稚園の園児は園外保育で度々仁井</t>
  </si>
  <si>
    <t>外観光客からも「こんなに立派な木だから、天然記念物にできるの</t>
  </si>
  <si>
    <t>では」との声が上がるようになったという。</t>
  </si>
  <si>
    <t>　そこで同神社の宮司が、指定に向けた署名集めを提案。総代や町</t>
  </si>
  <si>
    <t>内会が賛同し、２０１８年夏に活動を始めた。</t>
    <rPh sb="0" eb="1">
      <t>ナイ</t>
    </rPh>
    <phoneticPr fontId="2"/>
  </si>
  <si>
    <t>　　態の良さや大きさ、地域に愛されている点が評価され、指定の運び</t>
  </si>
  <si>
    <t>　　となった。</t>
  </si>
  <si>
    <t>机拭き</t>
    <rPh sb="0" eb="1">
      <t>ツクエ</t>
    </rPh>
    <rPh sb="1" eb="2">
      <t>フ</t>
    </rPh>
    <phoneticPr fontId="9"/>
  </si>
  <si>
    <t>○の数</t>
    <rPh sb="2" eb="3">
      <t>カズ</t>
    </rPh>
    <phoneticPr fontId="9"/>
  </si>
  <si>
    <t>認定の状況</t>
    <rPh sb="0" eb="2">
      <t>ニンテイ</t>
    </rPh>
    <rPh sb="3" eb="5">
      <t>ジョウキョウ</t>
    </rPh>
    <phoneticPr fontId="9"/>
  </si>
  <si>
    <t>１級</t>
    <rPh sb="1" eb="2">
      <t>キュウ</t>
    </rPh>
    <phoneticPr fontId="9"/>
  </si>
  <si>
    <t>２級</t>
    <rPh sb="1" eb="2">
      <t>キュウ</t>
    </rPh>
    <phoneticPr fontId="9"/>
  </si>
  <si>
    <t>５級</t>
    <rPh sb="1" eb="2">
      <t>キュウ</t>
    </rPh>
    <phoneticPr fontId="9"/>
  </si>
  <si>
    <t>６級</t>
    <rPh sb="1" eb="2">
      <t>キュウ</t>
    </rPh>
    <phoneticPr fontId="9"/>
  </si>
  <si>
    <t>７級</t>
    <rPh sb="1" eb="2">
      <t>キュウ</t>
    </rPh>
    <phoneticPr fontId="9"/>
  </si>
  <si>
    <t>８級</t>
    <rPh sb="1" eb="2">
      <t>キュウ</t>
    </rPh>
    <phoneticPr fontId="9"/>
  </si>
  <si>
    <t>９級</t>
    <rPh sb="1" eb="2">
      <t>キュウ</t>
    </rPh>
    <phoneticPr fontId="9"/>
  </si>
  <si>
    <t>１０級</t>
    <rPh sb="2" eb="3">
      <t>キュウ</t>
    </rPh>
    <phoneticPr fontId="9"/>
  </si>
  <si>
    <t>級</t>
    <rPh sb="0" eb="1">
      <t>キュウ</t>
    </rPh>
    <phoneticPr fontId="9"/>
  </si>
  <si>
    <t>掃除機</t>
    <rPh sb="0" eb="3">
      <t>ソウジキ</t>
    </rPh>
    <phoneticPr fontId="9"/>
  </si>
  <si>
    <t>自在ぼうき</t>
    <rPh sb="0" eb="2">
      <t>ジザイ</t>
    </rPh>
    <phoneticPr fontId="9"/>
  </si>
  <si>
    <t>ダスタークロス</t>
  </si>
  <si>
    <t>水拭きモップ</t>
    <rPh sb="0" eb="1">
      <t>ミズ</t>
    </rPh>
    <rPh sb="1" eb="2">
      <t>フ</t>
    </rPh>
    <phoneticPr fontId="9"/>
  </si>
  <si>
    <t>水拭きモップ</t>
    <rPh sb="0" eb="2">
      <t>ミズフ</t>
    </rPh>
    <phoneticPr fontId="9"/>
  </si>
  <si>
    <t>接客</t>
    <rPh sb="0" eb="2">
      <t>セッキャク</t>
    </rPh>
    <phoneticPr fontId="9"/>
  </si>
</sst>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font>
    <font>
      <sz val="11"/>
      <color theme="1"/>
      <name val="ＭＳ Ｐゴシック"/>
      <family val="3"/>
    </font>
    <font>
      <sz val="6"/>
      <color auto="1"/>
      <name val="ＭＳ Ｐゴシック"/>
      <family val="3"/>
    </font>
    <font>
      <sz val="16"/>
      <color theme="1"/>
      <name val="ＭＳ 明朝"/>
      <family val="1"/>
    </font>
    <font>
      <sz val="12"/>
      <color theme="1"/>
      <name val="UD デジタル 教科書体 NP-R"/>
      <family val="1"/>
    </font>
    <font>
      <sz val="16"/>
      <color theme="1"/>
      <name val="ＭＳ Ｐゴシック"/>
      <family val="3"/>
    </font>
    <font>
      <sz val="28"/>
      <color theme="1"/>
      <name val="ＭＳ Ｐゴシック"/>
      <family val="3"/>
    </font>
    <font>
      <sz val="12"/>
      <color theme="1"/>
      <name val="ＭＳ Ｐゴシック"/>
      <family val="3"/>
    </font>
    <font>
      <sz val="11"/>
      <color theme="1"/>
      <name val="UD デジタル 教科書体 NP-R"/>
      <family val="1"/>
    </font>
    <font>
      <sz val="6"/>
      <color auto="1"/>
      <name val="ＭＳ Ｐゴシック"/>
      <family val="3"/>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0" fontId="1" fillId="0" borderId="0"/>
  </cellStyleXfs>
  <cellXfs count="124">
    <xf numFmtId="0" fontId="0" fillId="0" borderId="0" xfId="0">
      <alignment vertical="center"/>
    </xf>
    <xf numFmtId="0" fontId="0" fillId="0" borderId="0" xfId="1" applyFont="1"/>
    <xf numFmtId="0" fontId="3" fillId="0" borderId="0" xfId="1" applyFont="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5" fillId="0" borderId="1" xfId="1" applyFont="1" applyBorder="1" applyAlignment="1">
      <alignment horizontal="center" vertical="center"/>
    </xf>
    <xf numFmtId="0" fontId="4" fillId="0" borderId="3" xfId="1" applyFont="1" applyBorder="1" applyAlignment="1">
      <alignment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5"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5" fillId="0" borderId="11" xfId="1" applyFont="1" applyBorder="1" applyAlignment="1">
      <alignment horizontal="center" vertical="center"/>
    </xf>
    <xf numFmtId="0" fontId="1" fillId="0" borderId="0" xfId="1" applyFont="1" applyBorder="1" applyAlignment="1"/>
    <xf numFmtId="0" fontId="1" fillId="0" borderId="0" xfId="1" applyBorder="1" applyAlignment="1">
      <alignment horizontal="center" vertical="center"/>
    </xf>
    <xf numFmtId="0" fontId="1" fillId="0" borderId="0" xfId="1" applyFont="1" applyBorder="1" applyAlignment="1">
      <alignment horizontal="left"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1" fillId="0" borderId="14" xfId="1" applyFont="1" applyBorder="1" applyAlignment="1">
      <alignment horizontal="center" vertical="center"/>
    </xf>
    <xf numFmtId="0" fontId="1" fillId="0" borderId="0" xfId="1" applyBorder="1" applyAlignment="1">
      <alignment vertical="center"/>
    </xf>
    <xf numFmtId="0" fontId="4" fillId="0" borderId="11" xfId="1" applyFont="1" applyBorder="1" applyAlignment="1">
      <alignment horizontal="left" vertical="center"/>
    </xf>
    <xf numFmtId="0" fontId="4" fillId="0" borderId="15" xfId="1" applyFont="1" applyBorder="1" applyAlignment="1">
      <alignment horizontal="left" vertical="center"/>
    </xf>
    <xf numFmtId="0" fontId="1" fillId="0" borderId="16" xfId="1" applyFont="1" applyBorder="1" applyAlignment="1">
      <alignment horizontal="center" vertical="center"/>
    </xf>
    <xf numFmtId="0" fontId="0" fillId="0" borderId="0" xfId="1" applyFont="1" applyAlignment="1">
      <alignment vertical="center"/>
    </xf>
    <xf numFmtId="0" fontId="1" fillId="0" borderId="17" xfId="1" applyFont="1" applyBorder="1" applyAlignment="1">
      <alignment horizontal="center" vertical="center" wrapText="1"/>
    </xf>
    <xf numFmtId="0" fontId="1" fillId="0" borderId="18" xfId="1" applyFont="1" applyBorder="1" applyAlignment="1">
      <alignment horizontal="center" vertical="center"/>
    </xf>
    <xf numFmtId="0" fontId="4" fillId="0" borderId="19" xfId="1" applyFont="1" applyBorder="1" applyAlignment="1">
      <alignment horizontal="center" vertical="center"/>
    </xf>
    <xf numFmtId="0" fontId="8" fillId="0" borderId="16" xfId="1" applyFont="1" applyBorder="1" applyAlignment="1">
      <alignment horizontal="center" vertical="center"/>
    </xf>
    <xf numFmtId="0" fontId="1" fillId="0" borderId="20" xfId="1" applyFont="1" applyBorder="1" applyAlignment="1">
      <alignment horizontal="center" vertical="center"/>
    </xf>
    <xf numFmtId="0" fontId="1" fillId="0" borderId="18" xfId="1" applyFont="1" applyBorder="1" applyAlignment="1">
      <alignment horizontal="center" vertical="center" wrapText="1"/>
    </xf>
    <xf numFmtId="0" fontId="1" fillId="0" borderId="19" xfId="1" applyBorder="1" applyAlignment="1" applyProtection="1">
      <alignment horizontal="center"/>
      <protection locked="0"/>
    </xf>
    <xf numFmtId="0" fontId="1" fillId="0" borderId="17" xfId="1" applyBorder="1" applyAlignment="1" applyProtection="1">
      <alignment horizontal="center"/>
      <protection locked="0"/>
    </xf>
    <xf numFmtId="0" fontId="1" fillId="0" borderId="19" xfId="1" applyBorder="1" applyProtection="1">
      <protection locked="0"/>
    </xf>
    <xf numFmtId="0" fontId="1" fillId="0" borderId="17" xfId="1" applyBorder="1" applyProtection="1">
      <protection locked="0"/>
    </xf>
    <xf numFmtId="0" fontId="0" fillId="0" borderId="0" xfId="1" applyFont="1" applyAlignment="1">
      <alignment horizontal="center" vertical="center" wrapText="1"/>
    </xf>
    <xf numFmtId="0" fontId="1" fillId="0" borderId="20" xfId="1" applyBorder="1" applyAlignment="1" applyProtection="1">
      <alignment horizontal="center" vertical="center"/>
      <protection locked="0"/>
    </xf>
    <xf numFmtId="0" fontId="0" fillId="0" borderId="0" xfId="1" applyFont="1" applyAlignment="1">
      <alignment horizontal="center" vertical="center"/>
    </xf>
    <xf numFmtId="0" fontId="1" fillId="0" borderId="21" xfId="1" applyBorder="1" applyProtection="1">
      <protection locked="0"/>
    </xf>
    <xf numFmtId="0" fontId="1" fillId="0" borderId="22" xfId="1" applyBorder="1" applyAlignment="1">
      <alignment horizontal="center" vertical="center"/>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5" xfId="1" applyBorder="1" applyProtection="1">
      <protection locked="0"/>
    </xf>
    <xf numFmtId="0" fontId="1" fillId="0" borderId="26" xfId="1" applyBorder="1" applyProtection="1">
      <protection locked="0"/>
    </xf>
    <xf numFmtId="0" fontId="1" fillId="0" borderId="27" xfId="1" applyBorder="1" applyProtection="1">
      <protection locked="0"/>
    </xf>
    <xf numFmtId="0" fontId="1" fillId="0" borderId="28"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30" xfId="1" applyFont="1" applyBorder="1" applyAlignment="1">
      <alignment horizontal="center"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1" fillId="0" borderId="12" xfId="1" applyFont="1" applyBorder="1"/>
    <xf numFmtId="0" fontId="1" fillId="0" borderId="8" xfId="1" applyFont="1" applyBorder="1"/>
    <xf numFmtId="0" fontId="1" fillId="0" borderId="19" xfId="1" applyBorder="1" applyAlignment="1" applyProtection="1">
      <alignment horizontal="center" vertical="center"/>
      <protection locked="0"/>
    </xf>
    <xf numFmtId="0" fontId="1" fillId="0" borderId="17" xfId="1" applyBorder="1" applyAlignment="1" applyProtection="1">
      <alignment horizontal="center" vertical="center"/>
      <protection locked="0"/>
    </xf>
    <xf numFmtId="0" fontId="1" fillId="0" borderId="21" xfId="1" applyBorder="1" applyAlignment="1" applyProtection="1">
      <alignment horizontal="center" vertical="center"/>
      <protection locked="0"/>
    </xf>
    <xf numFmtId="0" fontId="1" fillId="0" borderId="26" xfId="1" applyFont="1" applyBorder="1" applyAlignment="1">
      <alignment horizontal="center" vertical="center" wrapText="1"/>
    </xf>
    <xf numFmtId="0" fontId="1" fillId="0" borderId="34" xfId="1" applyFont="1" applyBorder="1" applyAlignment="1">
      <alignment horizontal="center" vertical="center" wrapText="1"/>
    </xf>
    <xf numFmtId="0" fontId="1" fillId="0" borderId="25" xfId="1" applyBorder="1" applyAlignment="1" applyProtection="1">
      <alignment horizontal="center" vertical="center"/>
      <protection locked="0"/>
    </xf>
    <xf numFmtId="0" fontId="1" fillId="0" borderId="26" xfId="1" applyBorder="1" applyAlignment="1" applyProtection="1">
      <alignment horizontal="center" vertical="center"/>
      <protection locked="0"/>
    </xf>
    <xf numFmtId="0" fontId="1" fillId="0" borderId="27" xfId="1" applyBorder="1" applyAlignment="1" applyProtection="1">
      <alignment horizontal="center" vertical="center"/>
      <protection locked="0"/>
    </xf>
    <xf numFmtId="0" fontId="4" fillId="0" borderId="1" xfId="1" applyFont="1" applyBorder="1" applyAlignment="1"/>
    <xf numFmtId="0" fontId="4" fillId="0" borderId="2" xfId="1" applyFont="1" applyBorder="1" applyAlignment="1"/>
    <xf numFmtId="0" fontId="4" fillId="0" borderId="3" xfId="1" applyFont="1" applyBorder="1" applyAlignment="1"/>
    <xf numFmtId="0" fontId="4" fillId="0" borderId="4" xfId="1" applyFont="1" applyBorder="1" applyAlignment="1"/>
    <xf numFmtId="0" fontId="4" fillId="0" borderId="15" xfId="1" applyFont="1" applyBorder="1" applyAlignment="1"/>
    <xf numFmtId="0" fontId="4" fillId="0" borderId="1" xfId="1" applyFont="1" applyBorder="1" applyAlignment="1">
      <alignment vertical="center"/>
    </xf>
    <xf numFmtId="0" fontId="4" fillId="0" borderId="2" xfId="1" applyFont="1" applyBorder="1" applyAlignment="1">
      <alignment vertical="center"/>
    </xf>
    <xf numFmtId="0" fontId="4" fillId="0" borderId="4" xfId="1" applyFont="1" applyBorder="1" applyAlignment="1">
      <alignment vertical="center"/>
    </xf>
    <xf numFmtId="0" fontId="4" fillId="0" borderId="15" xfId="1" applyFont="1" applyBorder="1" applyAlignment="1">
      <alignment vertical="center"/>
    </xf>
    <xf numFmtId="0" fontId="4" fillId="0" borderId="17" xfId="1" applyFont="1" applyBorder="1" applyAlignment="1">
      <alignment horizontal="center" vertical="center"/>
    </xf>
    <xf numFmtId="0" fontId="1" fillId="0" borderId="19" xfId="1" applyFont="1" applyBorder="1" applyAlignment="1" applyProtection="1">
      <alignment vertical="center"/>
      <protection locked="0"/>
    </xf>
    <xf numFmtId="0" fontId="1" fillId="0" borderId="17" xfId="1" applyFont="1" applyBorder="1" applyAlignment="1" applyProtection="1">
      <alignment vertical="center"/>
      <protection locked="0"/>
    </xf>
    <xf numFmtId="0" fontId="1" fillId="0" borderId="25" xfId="1" applyFont="1" applyBorder="1" applyAlignment="1" applyProtection="1">
      <alignment vertical="center"/>
      <protection locked="0"/>
    </xf>
    <xf numFmtId="0" fontId="1" fillId="0" borderId="26" xfId="1" applyFont="1" applyBorder="1" applyAlignment="1" applyProtection="1">
      <alignment vertical="center"/>
      <protection locked="0"/>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4" xfId="1" applyFont="1" applyBorder="1" applyAlignment="1">
      <alignment horizontal="left"/>
    </xf>
    <xf numFmtId="0" fontId="4" fillId="0" borderId="15" xfId="1" applyFont="1" applyBorder="1" applyAlignment="1">
      <alignment horizontal="left"/>
    </xf>
    <xf numFmtId="0" fontId="5" fillId="0" borderId="0" xfId="1" applyFont="1" applyAlignment="1">
      <alignment horizontal="center" vertical="center"/>
    </xf>
    <xf numFmtId="0" fontId="4" fillId="0" borderId="1" xfId="1" applyFont="1" applyBorder="1" applyAlignment="1">
      <alignment horizontal="left" indent="2"/>
    </xf>
    <xf numFmtId="0" fontId="4" fillId="0" borderId="2" xfId="1" applyFont="1" applyBorder="1" applyAlignment="1">
      <alignment horizontal="left" indent="2"/>
    </xf>
    <xf numFmtId="0" fontId="4" fillId="0" borderId="3" xfId="1" applyFont="1" applyBorder="1" applyAlignment="1">
      <alignment horizontal="left" indent="2"/>
    </xf>
    <xf numFmtId="0" fontId="4" fillId="0" borderId="4" xfId="1" applyFont="1" applyBorder="1" applyAlignment="1">
      <alignment horizontal="left" indent="2"/>
    </xf>
    <xf numFmtId="0" fontId="4" fillId="0" borderId="15" xfId="1" applyFont="1" applyBorder="1" applyAlignment="1">
      <alignment horizontal="left" indent="2"/>
    </xf>
    <xf numFmtId="0" fontId="4" fillId="0" borderId="11" xfId="1" applyFont="1" applyBorder="1" applyAlignment="1">
      <alignment horizontal="left"/>
    </xf>
    <xf numFmtId="0" fontId="1" fillId="0" borderId="35" xfId="1" applyBorder="1" applyAlignment="1">
      <alignment horizontal="center" vertical="center"/>
    </xf>
    <xf numFmtId="0" fontId="8" fillId="0" borderId="36" xfId="1" applyFont="1" applyBorder="1" applyAlignment="1">
      <alignment horizontal="center" vertical="center"/>
    </xf>
    <xf numFmtId="0" fontId="0" fillId="0" borderId="0" xfId="1" applyFont="1" applyAlignment="1">
      <alignment horizontal="left" wrapText="1"/>
    </xf>
    <xf numFmtId="0" fontId="7" fillId="0" borderId="0" xfId="1" applyFont="1" applyAlignment="1">
      <alignment horizontal="center" vertical="center"/>
    </xf>
    <xf numFmtId="0" fontId="1" fillId="0" borderId="37" xfId="1" applyBorder="1" applyAlignment="1">
      <alignment horizontal="center" vertical="center"/>
    </xf>
    <xf numFmtId="0" fontId="1" fillId="0" borderId="38" xfId="1" applyBorder="1" applyAlignment="1" applyProtection="1">
      <alignment horizontal="center" vertical="center"/>
      <protection locked="0"/>
    </xf>
    <xf numFmtId="0" fontId="1" fillId="0" borderId="39" xfId="1" applyBorder="1" applyAlignment="1" applyProtection="1">
      <alignment horizontal="center" vertical="center"/>
      <protection locked="0"/>
    </xf>
    <xf numFmtId="0" fontId="1" fillId="0" borderId="38" xfId="1" applyBorder="1" applyAlignment="1">
      <alignment horizontal="center" vertical="center"/>
    </xf>
    <xf numFmtId="0" fontId="1" fillId="0" borderId="2" xfId="1" applyFont="1" applyBorder="1" applyAlignment="1">
      <alignment horizontal="center" vertical="center" wrapText="1"/>
    </xf>
    <xf numFmtId="0" fontId="1" fillId="0" borderId="40" xfId="1" applyFont="1" applyBorder="1" applyAlignment="1">
      <alignment horizontal="center" vertical="center" wrapText="1"/>
    </xf>
    <xf numFmtId="0" fontId="1" fillId="0" borderId="1" xfId="1" applyBorder="1" applyProtection="1">
      <protection locked="0"/>
    </xf>
    <xf numFmtId="0" fontId="1" fillId="0" borderId="2" xfId="1" applyBorder="1" applyProtection="1">
      <protection locked="0"/>
    </xf>
    <xf numFmtId="0" fontId="1" fillId="0" borderId="25" xfId="1" applyFont="1" applyBorder="1" applyAlignment="1">
      <alignment horizontal="center" vertical="center" wrapText="1"/>
    </xf>
    <xf numFmtId="0" fontId="1" fillId="0" borderId="39" xfId="1" applyBorder="1" applyAlignment="1">
      <alignment horizontal="center" vertical="center"/>
    </xf>
    <xf numFmtId="0" fontId="1" fillId="0" borderId="8" xfId="1" applyBorder="1" applyAlignment="1">
      <alignment horizontal="center" vertical="center" wrapText="1"/>
    </xf>
    <xf numFmtId="0" fontId="0" fillId="0" borderId="41" xfId="0" applyBorder="1" applyAlignment="1">
      <alignment horizontal="center" vertical="center"/>
    </xf>
    <xf numFmtId="0" fontId="1" fillId="0" borderId="19" xfId="1" applyBorder="1" applyAlignment="1">
      <alignment horizontal="center" vertical="center"/>
    </xf>
    <xf numFmtId="0" fontId="0" fillId="2" borderId="19" xfId="0" applyFill="1" applyBorder="1" applyAlignment="1">
      <alignment horizontal="center" vertical="center"/>
    </xf>
    <xf numFmtId="0" fontId="5" fillId="0" borderId="41" xfId="0" applyFont="1" applyBorder="1" applyAlignment="1">
      <alignment horizontal="center" vertical="center"/>
    </xf>
    <xf numFmtId="0" fontId="5" fillId="0" borderId="19" xfId="0" applyFont="1" applyBorder="1" applyAlignment="1">
      <alignment horizontal="center" vertical="center" shrinkToFit="1"/>
    </xf>
    <xf numFmtId="0" fontId="5" fillId="0" borderId="1" xfId="0" applyFont="1" applyBorder="1" applyAlignment="1">
      <alignment vertical="center" shrinkToFit="1"/>
    </xf>
    <xf numFmtId="0" fontId="5" fillId="0" borderId="11" xfId="0" applyFont="1" applyBorder="1" applyAlignment="1">
      <alignment vertical="center" shrinkToFit="1"/>
    </xf>
    <xf numFmtId="0" fontId="0" fillId="0" borderId="19" xfId="0" applyBorder="1">
      <alignment vertical="center"/>
    </xf>
    <xf numFmtId="0" fontId="5" fillId="0" borderId="1" xfId="0" applyFont="1" applyBorder="1">
      <alignment vertical="center"/>
    </xf>
    <xf numFmtId="0" fontId="0" fillId="0" borderId="42" xfId="0" applyBorder="1" applyAlignment="1">
      <alignment horizontal="center" vertical="center"/>
    </xf>
    <xf numFmtId="0" fontId="5" fillId="0" borderId="41" xfId="0" applyFont="1" applyBorder="1">
      <alignment vertical="center"/>
    </xf>
  </cellXfs>
  <cellStyles count="2">
    <cellStyle name="標準" xfId="0" builtinId="0"/>
    <cellStyle name="標準 2"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366395</xdr:colOff>
      <xdr:row>1</xdr:row>
      <xdr:rowOff>1905</xdr:rowOff>
    </xdr:from>
    <xdr:to xmlns:xdr="http://schemas.openxmlformats.org/drawingml/2006/spreadsheetDrawing">
      <xdr:col>8</xdr:col>
      <xdr:colOff>201930</xdr:colOff>
      <xdr:row>1</xdr:row>
      <xdr:rowOff>442595</xdr:rowOff>
    </xdr:to>
    <xdr:sp macro="" textlink="">
      <xdr:nvSpPr>
        <xdr:cNvPr id="4" name="四角形 3"/>
        <xdr:cNvSpPr/>
      </xdr:nvSpPr>
      <xdr:spPr>
        <a:xfrm>
          <a:off x="2966085" y="240030"/>
          <a:ext cx="586105" cy="44069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5" name="四角形 4"/>
        <xdr:cNvSpPr/>
      </xdr:nvSpPr>
      <xdr:spPr>
        <a:xfrm>
          <a:off x="3514090" y="1075055"/>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69215</xdr:colOff>
      <xdr:row>3</xdr:row>
      <xdr:rowOff>339725</xdr:rowOff>
    </xdr:from>
    <xdr:to xmlns:xdr="http://schemas.openxmlformats.org/drawingml/2006/spreadsheetDrawing">
      <xdr:col>0</xdr:col>
      <xdr:colOff>452120</xdr:colOff>
      <xdr:row>23</xdr:row>
      <xdr:rowOff>366395</xdr:rowOff>
    </xdr:to>
    <xdr:sp macro="" textlink="">
      <xdr:nvSpPr>
        <xdr:cNvPr id="7" name="テキスト ボックス 263"/>
        <xdr:cNvSpPr txBox="1">
          <a:spLocks noChangeArrowheads="1"/>
        </xdr:cNvSpPr>
      </xdr:nvSpPr>
      <xdr:spPr>
        <a:xfrm rot="-5400000" flipV="1">
          <a:off x="69215" y="1120775"/>
          <a:ext cx="382905" cy="5846445"/>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４</a:t>
          </a:r>
          <a:endParaRPr lang="ja-JP" sz="105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366395</xdr:colOff>
      <xdr:row>1</xdr:row>
      <xdr:rowOff>13970</xdr:rowOff>
    </xdr:from>
    <xdr:to xmlns:xdr="http://schemas.openxmlformats.org/drawingml/2006/spreadsheetDrawing">
      <xdr:col>8</xdr:col>
      <xdr:colOff>179070</xdr:colOff>
      <xdr:row>1</xdr:row>
      <xdr:rowOff>375920</xdr:rowOff>
    </xdr:to>
    <xdr:sp macro="" textlink="">
      <xdr:nvSpPr>
        <xdr:cNvPr id="2" name="四角形 3"/>
        <xdr:cNvSpPr/>
      </xdr:nvSpPr>
      <xdr:spPr>
        <a:xfrm>
          <a:off x="2940050" y="166370"/>
          <a:ext cx="563245" cy="36195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488055" y="98933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58420</xdr:colOff>
      <xdr:row>3</xdr:row>
      <xdr:rowOff>325120</xdr:rowOff>
    </xdr:from>
    <xdr:to xmlns:xdr="http://schemas.openxmlformats.org/drawingml/2006/spreadsheetDrawing">
      <xdr:col>0</xdr:col>
      <xdr:colOff>442595</xdr:colOff>
      <xdr:row>24</xdr:row>
      <xdr:rowOff>95250</xdr:rowOff>
    </xdr:to>
    <xdr:sp macro="" textlink="">
      <xdr:nvSpPr>
        <xdr:cNvPr id="6" name="テキスト ボックス 263"/>
        <xdr:cNvSpPr txBox="1">
          <a:spLocks noChangeArrowheads="1"/>
        </xdr:cNvSpPr>
      </xdr:nvSpPr>
      <xdr:spPr>
        <a:xfrm rot="-5400000" flipV="1">
          <a:off x="58420" y="1020445"/>
          <a:ext cx="384175" cy="5875655"/>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６</a:t>
          </a:r>
          <a:endParaRPr lang="ja-JP" sz="1050" kern="100">
            <a:effectLst/>
            <a:latin typeface="Century"/>
            <a:ea typeface="ＭＳ 明朝"/>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354965</xdr:colOff>
      <xdr:row>0</xdr:row>
      <xdr:rowOff>172720</xdr:rowOff>
    </xdr:from>
    <xdr:to xmlns:xdr="http://schemas.openxmlformats.org/drawingml/2006/spreadsheetDrawing">
      <xdr:col>8</xdr:col>
      <xdr:colOff>164465</xdr:colOff>
      <xdr:row>1</xdr:row>
      <xdr:rowOff>377190</xdr:rowOff>
    </xdr:to>
    <xdr:sp macro="" textlink="">
      <xdr:nvSpPr>
        <xdr:cNvPr id="2" name="四角形 3"/>
        <xdr:cNvSpPr/>
      </xdr:nvSpPr>
      <xdr:spPr>
        <a:xfrm>
          <a:off x="2945765" y="172720"/>
          <a:ext cx="560070" cy="39497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505200" y="102743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66040</xdr:colOff>
      <xdr:row>3</xdr:row>
      <xdr:rowOff>286385</xdr:rowOff>
    </xdr:from>
    <xdr:to xmlns:xdr="http://schemas.openxmlformats.org/drawingml/2006/spreadsheetDrawing">
      <xdr:col>0</xdr:col>
      <xdr:colOff>450215</xdr:colOff>
      <xdr:row>23</xdr:row>
      <xdr:rowOff>391795</xdr:rowOff>
    </xdr:to>
    <xdr:sp macro="" textlink="">
      <xdr:nvSpPr>
        <xdr:cNvPr id="4" name="テキスト ボックス 263"/>
        <xdr:cNvSpPr txBox="1">
          <a:spLocks noChangeArrowheads="1"/>
        </xdr:cNvSpPr>
      </xdr:nvSpPr>
      <xdr:spPr>
        <a:xfrm rot="-5400000" flipV="1">
          <a:off x="66040" y="1019810"/>
          <a:ext cx="384175" cy="5925185"/>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８</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366395</xdr:colOff>
      <xdr:row>1</xdr:row>
      <xdr:rowOff>24765</xdr:rowOff>
    </xdr:from>
    <xdr:to xmlns:xdr="http://schemas.openxmlformats.org/drawingml/2006/spreadsheetDrawing">
      <xdr:col>8</xdr:col>
      <xdr:colOff>190500</xdr:colOff>
      <xdr:row>1</xdr:row>
      <xdr:rowOff>421640</xdr:rowOff>
    </xdr:to>
    <xdr:sp macro="" textlink="">
      <xdr:nvSpPr>
        <xdr:cNvPr id="2" name="四角形 3"/>
        <xdr:cNvSpPr/>
      </xdr:nvSpPr>
      <xdr:spPr>
        <a:xfrm>
          <a:off x="2914015" y="215265"/>
          <a:ext cx="574675" cy="39687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462020" y="102743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22225</xdr:colOff>
      <xdr:row>3</xdr:row>
      <xdr:rowOff>548640</xdr:rowOff>
    </xdr:from>
    <xdr:to xmlns:xdr="http://schemas.openxmlformats.org/drawingml/2006/spreadsheetDrawing">
      <xdr:col>0</xdr:col>
      <xdr:colOff>406400</xdr:colOff>
      <xdr:row>25</xdr:row>
      <xdr:rowOff>96520</xdr:rowOff>
    </xdr:to>
    <xdr:sp macro="" textlink="">
      <xdr:nvSpPr>
        <xdr:cNvPr id="4" name="テキスト ボックス 263"/>
        <xdr:cNvSpPr txBox="1">
          <a:spLocks noChangeArrowheads="1"/>
        </xdr:cNvSpPr>
      </xdr:nvSpPr>
      <xdr:spPr>
        <a:xfrm rot="-5400000" flipV="1">
          <a:off x="22225" y="1282065"/>
          <a:ext cx="384175" cy="5939155"/>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１０</a:t>
          </a:r>
          <a:endParaRPr lang="ja-JP" sz="1050" kern="100">
            <a:effectLst/>
            <a:latin typeface="Century"/>
            <a:ea typeface="ＭＳ 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6</xdr:col>
      <xdr:colOff>341630</xdr:colOff>
      <xdr:row>0</xdr:row>
      <xdr:rowOff>238125</xdr:rowOff>
    </xdr:from>
    <xdr:to xmlns:xdr="http://schemas.openxmlformats.org/drawingml/2006/spreadsheetDrawing">
      <xdr:col>8</xdr:col>
      <xdr:colOff>151130</xdr:colOff>
      <xdr:row>1</xdr:row>
      <xdr:rowOff>442595</xdr:rowOff>
    </xdr:to>
    <xdr:sp macro="" textlink="">
      <xdr:nvSpPr>
        <xdr:cNvPr id="2" name="四角形 3"/>
        <xdr:cNvSpPr/>
      </xdr:nvSpPr>
      <xdr:spPr>
        <a:xfrm>
          <a:off x="2967355" y="238125"/>
          <a:ext cx="560070" cy="46164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540125" y="1094105"/>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53975</xdr:colOff>
      <xdr:row>3</xdr:row>
      <xdr:rowOff>339725</xdr:rowOff>
    </xdr:from>
    <xdr:to xmlns:xdr="http://schemas.openxmlformats.org/drawingml/2006/spreadsheetDrawing">
      <xdr:col>0</xdr:col>
      <xdr:colOff>438150</xdr:colOff>
      <xdr:row>24</xdr:row>
      <xdr:rowOff>151130</xdr:rowOff>
    </xdr:to>
    <xdr:sp macro="" textlink="">
      <xdr:nvSpPr>
        <xdr:cNvPr id="4" name="テキスト ボックス 263"/>
        <xdr:cNvSpPr txBox="1">
          <a:spLocks noChangeArrowheads="1"/>
        </xdr:cNvSpPr>
      </xdr:nvSpPr>
      <xdr:spPr>
        <a:xfrm rot="-5400000" flipV="1">
          <a:off x="53975" y="1139825"/>
          <a:ext cx="384175" cy="5916930"/>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１２</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366395</xdr:colOff>
      <xdr:row>0</xdr:row>
      <xdr:rowOff>238125</xdr:rowOff>
    </xdr:from>
    <xdr:to xmlns:xdr="http://schemas.openxmlformats.org/drawingml/2006/spreadsheetDrawing">
      <xdr:col>8</xdr:col>
      <xdr:colOff>190500</xdr:colOff>
      <xdr:row>1</xdr:row>
      <xdr:rowOff>442595</xdr:rowOff>
    </xdr:to>
    <xdr:sp macro="" textlink="">
      <xdr:nvSpPr>
        <xdr:cNvPr id="2" name="四角形 3"/>
        <xdr:cNvSpPr/>
      </xdr:nvSpPr>
      <xdr:spPr>
        <a:xfrm>
          <a:off x="2983865" y="238125"/>
          <a:ext cx="574675" cy="45212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531870" y="108458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29210</xdr:colOff>
      <xdr:row>3</xdr:row>
      <xdr:rowOff>264795</xdr:rowOff>
    </xdr:from>
    <xdr:to xmlns:xdr="http://schemas.openxmlformats.org/drawingml/2006/spreadsheetDrawing">
      <xdr:col>0</xdr:col>
      <xdr:colOff>413385</xdr:colOff>
      <xdr:row>24</xdr:row>
      <xdr:rowOff>132080</xdr:rowOff>
    </xdr:to>
    <xdr:sp macro="" textlink="">
      <xdr:nvSpPr>
        <xdr:cNvPr id="4" name="テキスト ボックス 263"/>
        <xdr:cNvSpPr txBox="1">
          <a:spLocks noChangeArrowheads="1"/>
        </xdr:cNvSpPr>
      </xdr:nvSpPr>
      <xdr:spPr>
        <a:xfrm rot="-5400000" flipV="1">
          <a:off x="29210" y="1055370"/>
          <a:ext cx="384175" cy="5972810"/>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１４</a:t>
          </a:r>
          <a:endParaRPr lang="ja-JP" sz="1050" kern="100">
            <a:effectLst/>
            <a:latin typeface="Century"/>
            <a:ea typeface="ＭＳ 明朝"/>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6</xdr:col>
      <xdr:colOff>357505</xdr:colOff>
      <xdr:row>0</xdr:row>
      <xdr:rowOff>160655</xdr:rowOff>
    </xdr:from>
    <xdr:to xmlns:xdr="http://schemas.openxmlformats.org/drawingml/2006/spreadsheetDrawing">
      <xdr:col>8</xdr:col>
      <xdr:colOff>167005</xdr:colOff>
      <xdr:row>1</xdr:row>
      <xdr:rowOff>365125</xdr:rowOff>
    </xdr:to>
    <xdr:sp macro="" textlink="">
      <xdr:nvSpPr>
        <xdr:cNvPr id="2" name="四角形 3"/>
        <xdr:cNvSpPr/>
      </xdr:nvSpPr>
      <xdr:spPr>
        <a:xfrm>
          <a:off x="2922270" y="160655"/>
          <a:ext cx="560070" cy="40449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8</xdr:col>
      <xdr:colOff>163830</xdr:colOff>
      <xdr:row>3</xdr:row>
      <xdr:rowOff>294005</xdr:rowOff>
    </xdr:from>
    <xdr:to xmlns:xdr="http://schemas.openxmlformats.org/drawingml/2006/spreadsheetDrawing">
      <xdr:col>8</xdr:col>
      <xdr:colOff>422275</xdr:colOff>
      <xdr:row>3</xdr:row>
      <xdr:rowOff>560705</xdr:rowOff>
    </xdr:to>
    <xdr:sp macro="" textlink="">
      <xdr:nvSpPr>
        <xdr:cNvPr id="3" name="四角形 4"/>
        <xdr:cNvSpPr/>
      </xdr:nvSpPr>
      <xdr:spPr>
        <a:xfrm>
          <a:off x="3479165" y="1036955"/>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twoCellAnchor>
    <xdr:from xmlns:xdr="http://schemas.openxmlformats.org/drawingml/2006/spreadsheetDrawing">
      <xdr:col>0</xdr:col>
      <xdr:colOff>0</xdr:colOff>
      <xdr:row>6</xdr:row>
      <xdr:rowOff>0</xdr:rowOff>
    </xdr:from>
    <xdr:to xmlns:xdr="http://schemas.openxmlformats.org/drawingml/2006/spreadsheetDrawing">
      <xdr:col>0</xdr:col>
      <xdr:colOff>384175</xdr:colOff>
      <xdr:row>26</xdr:row>
      <xdr:rowOff>204470</xdr:rowOff>
    </xdr:to>
    <xdr:sp macro="" textlink="">
      <xdr:nvSpPr>
        <xdr:cNvPr id="4" name="テキスト ボックス 263"/>
        <xdr:cNvSpPr txBox="1">
          <a:spLocks noChangeArrowheads="1"/>
        </xdr:cNvSpPr>
      </xdr:nvSpPr>
      <xdr:spPr>
        <a:xfrm rot="-5400000" flipV="1">
          <a:off x="0" y="1704975"/>
          <a:ext cx="384175" cy="5976620"/>
        </a:xfrm>
        <a:prstGeom prst="rect">
          <a:avLst/>
        </a:prstGeom>
        <a:noFill/>
        <a:ln>
          <a:noFill/>
        </a:ln>
      </xdr:spPr>
      <xdr:txBody>
        <a:bodyPr rot="0" vertOverflow="overflow" horzOverflow="overflow" vert="vert" wrap="square" anchor="t" anchorCtr="0" upright="1"/>
        <a:lstStyle/>
        <a:p>
          <a:pPr algn="ctr">
            <a:spcAft>
              <a:spcPts val="0"/>
            </a:spcAft>
          </a:pPr>
          <a:r>
            <a:rPr lang="ja-JP" altLang="en-US" sz="1100" kern="100">
              <a:effectLst/>
              <a:latin typeface="Century"/>
              <a:ea typeface="ＭＳ ゴシック"/>
              <a:cs typeface="Times New Roman"/>
            </a:rPr>
            <a:t>２</a:t>
          </a:r>
          <a:r>
            <a:rPr lang="ja-JP" sz="1100" kern="100">
              <a:effectLst/>
              <a:latin typeface="Century"/>
              <a:ea typeface="ＭＳ ゴシック"/>
              <a:cs typeface="Times New Roman"/>
            </a:rPr>
            <a:t>－</a:t>
          </a:r>
          <a:r>
            <a:rPr lang="ja-JP" altLang="en-US" sz="1100" kern="100">
              <a:effectLst/>
              <a:latin typeface="Century"/>
              <a:ea typeface="ＭＳ ゴシック"/>
              <a:cs typeface="Times New Roman"/>
            </a:rPr>
            <a:t>１６</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5</xdr:col>
      <xdr:colOff>366395</xdr:colOff>
      <xdr:row>0</xdr:row>
      <xdr:rowOff>47625</xdr:rowOff>
    </xdr:from>
    <xdr:to xmlns:xdr="http://schemas.openxmlformats.org/drawingml/2006/spreadsheetDrawing">
      <xdr:col>7</xdr:col>
      <xdr:colOff>190500</xdr:colOff>
      <xdr:row>1</xdr:row>
      <xdr:rowOff>252730</xdr:rowOff>
    </xdr:to>
    <xdr:sp macro="" textlink="">
      <xdr:nvSpPr>
        <xdr:cNvPr id="2" name="四角形 3"/>
        <xdr:cNvSpPr/>
      </xdr:nvSpPr>
      <xdr:spPr>
        <a:xfrm>
          <a:off x="2285365" y="47625"/>
          <a:ext cx="574675" cy="25273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7</xdr:col>
      <xdr:colOff>123190</xdr:colOff>
      <xdr:row>3</xdr:row>
      <xdr:rowOff>102870</xdr:rowOff>
    </xdr:from>
    <xdr:to xmlns:xdr="http://schemas.openxmlformats.org/drawingml/2006/spreadsheetDrawing">
      <xdr:col>7</xdr:col>
      <xdr:colOff>381635</xdr:colOff>
      <xdr:row>3</xdr:row>
      <xdr:rowOff>369570</xdr:rowOff>
    </xdr:to>
    <xdr:sp macro="" textlink="">
      <xdr:nvSpPr>
        <xdr:cNvPr id="3" name="四角形 4"/>
        <xdr:cNvSpPr/>
      </xdr:nvSpPr>
      <xdr:spPr>
        <a:xfrm>
          <a:off x="2792730" y="69342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5</xdr:col>
      <xdr:colOff>366395</xdr:colOff>
      <xdr:row>0</xdr:row>
      <xdr:rowOff>47625</xdr:rowOff>
    </xdr:from>
    <xdr:to xmlns:xdr="http://schemas.openxmlformats.org/drawingml/2006/spreadsheetDrawing">
      <xdr:col>7</xdr:col>
      <xdr:colOff>190500</xdr:colOff>
      <xdr:row>1</xdr:row>
      <xdr:rowOff>252730</xdr:rowOff>
    </xdr:to>
    <xdr:sp macro="" textlink="">
      <xdr:nvSpPr>
        <xdr:cNvPr id="2" name="四角形 3"/>
        <xdr:cNvSpPr/>
      </xdr:nvSpPr>
      <xdr:spPr>
        <a:xfrm>
          <a:off x="2285365" y="47625"/>
          <a:ext cx="574675" cy="25273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認定級</a:t>
          </a:r>
        </a:p>
      </xdr:txBody>
    </xdr:sp>
    <xdr:clientData/>
  </xdr:twoCellAnchor>
  <xdr:twoCellAnchor>
    <xdr:from xmlns:xdr="http://schemas.openxmlformats.org/drawingml/2006/spreadsheetDrawing">
      <xdr:col>7</xdr:col>
      <xdr:colOff>123190</xdr:colOff>
      <xdr:row>3</xdr:row>
      <xdr:rowOff>102870</xdr:rowOff>
    </xdr:from>
    <xdr:to xmlns:xdr="http://schemas.openxmlformats.org/drawingml/2006/spreadsheetDrawing">
      <xdr:col>7</xdr:col>
      <xdr:colOff>381635</xdr:colOff>
      <xdr:row>3</xdr:row>
      <xdr:rowOff>369570</xdr:rowOff>
    </xdr:to>
    <xdr:sp macro="" textlink="">
      <xdr:nvSpPr>
        <xdr:cNvPr id="3" name="四角形 4"/>
        <xdr:cNvSpPr/>
      </xdr:nvSpPr>
      <xdr:spPr>
        <a:xfrm>
          <a:off x="2792730" y="693420"/>
          <a:ext cx="258445" cy="26670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級</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as2023\intra\311001\2024_&#35506;R&#65302;&#24180;&#24230;\05_&#24179;&#22320;_01_&#25216;&#33021;&#26908;&#23450;\13_&#26908;&#23450;&#21839;&#38988;&#12304;&#24773;&#22577;&#12305;\01_&#26908;&#23450;&#21839;&#38988;\02_R6&#25991;&#23383;&#20837;&#21147;&#35413;&#20385;&#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評価_文字入力"/>
      <sheetName val="基本データ"/>
      <sheetName val="名簿"/>
    </sheetNames>
    <sheetDataSet>
      <sheetData sheetId="0"/>
      <sheetData sheetId="1"/>
      <sheetData sheetId="2">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row>
        <row r="28">
          <cell r="A28">
            <v>25</v>
          </cell>
        </row>
        <row r="29">
          <cell r="A29">
            <v>26</v>
          </cell>
        </row>
        <row r="30">
          <cell r="A30">
            <v>27</v>
          </cell>
        </row>
        <row r="31">
          <cell r="A31">
            <v>28</v>
          </cell>
        </row>
        <row r="32">
          <cell r="A32">
            <v>29</v>
          </cell>
        </row>
        <row r="33">
          <cell r="A33">
            <v>30</v>
          </cell>
        </row>
        <row r="34">
          <cell r="A34">
            <v>31</v>
          </cell>
        </row>
        <row r="35">
          <cell r="A35">
            <v>32</v>
          </cell>
        </row>
        <row r="36">
          <cell r="A36">
            <v>33</v>
          </cell>
        </row>
        <row r="37">
          <cell r="A37">
            <v>34</v>
          </cell>
        </row>
        <row r="38">
          <cell r="A38">
            <v>35</v>
          </cell>
        </row>
        <row r="39">
          <cell r="A39">
            <v>36</v>
          </cell>
        </row>
        <row r="40">
          <cell r="A40">
            <v>37</v>
          </cell>
        </row>
        <row r="41">
          <cell r="A41">
            <v>38</v>
          </cell>
        </row>
        <row r="42">
          <cell r="A42">
            <v>39</v>
          </cell>
        </row>
        <row r="43">
          <cell r="A43">
            <v>40</v>
          </cell>
        </row>
        <row r="44">
          <cell r="A44">
            <v>41</v>
          </cell>
        </row>
        <row r="45">
          <cell r="A45">
            <v>42</v>
          </cell>
        </row>
        <row r="46">
          <cell r="A46">
            <v>43</v>
          </cell>
        </row>
        <row r="47">
          <cell r="A47">
            <v>44</v>
          </cell>
        </row>
        <row r="48">
          <cell r="A48">
            <v>45</v>
          </cell>
        </row>
        <row r="49">
          <cell r="A49">
            <v>46</v>
          </cell>
        </row>
        <row r="50">
          <cell r="A50">
            <v>47</v>
          </cell>
        </row>
        <row r="51">
          <cell r="A51">
            <v>48</v>
          </cell>
        </row>
        <row r="52">
          <cell r="A52">
            <v>49</v>
          </cell>
        </row>
        <row r="53">
          <cell r="A53">
            <v>50</v>
          </cell>
        </row>
        <row r="54">
          <cell r="A54">
            <v>51</v>
          </cell>
        </row>
        <row r="55">
          <cell r="A55">
            <v>52</v>
          </cell>
        </row>
        <row r="56">
          <cell r="A56">
            <v>53</v>
          </cell>
        </row>
        <row r="57">
          <cell r="A57">
            <v>54</v>
          </cell>
        </row>
        <row r="58">
          <cell r="A58">
            <v>55</v>
          </cell>
        </row>
        <row r="59">
          <cell r="A59">
            <v>56</v>
          </cell>
        </row>
        <row r="60">
          <cell r="A60">
            <v>57</v>
          </cell>
        </row>
        <row r="61">
          <cell r="A61">
            <v>58</v>
          </cell>
        </row>
        <row r="62">
          <cell r="A62">
            <v>59</v>
          </cell>
        </row>
        <row r="63">
          <cell r="A63">
            <v>60</v>
          </cell>
        </row>
        <row r="64">
          <cell r="A64">
            <v>61</v>
          </cell>
        </row>
        <row r="65">
          <cell r="A65">
            <v>62</v>
          </cell>
        </row>
        <row r="66">
          <cell r="A66">
            <v>63</v>
          </cell>
        </row>
        <row r="67">
          <cell r="A67">
            <v>64</v>
          </cell>
        </row>
        <row r="68">
          <cell r="A68">
            <v>65</v>
          </cell>
        </row>
        <row r="69">
          <cell r="A69">
            <v>66</v>
          </cell>
        </row>
        <row r="70">
          <cell r="A70">
            <v>67</v>
          </cell>
        </row>
        <row r="71">
          <cell r="A71">
            <v>68</v>
          </cell>
        </row>
        <row r="72">
          <cell r="A72">
            <v>69</v>
          </cell>
        </row>
        <row r="73">
          <cell r="A73">
            <v>70</v>
          </cell>
        </row>
        <row r="74">
          <cell r="A74">
            <v>71</v>
          </cell>
        </row>
        <row r="75">
          <cell r="A75">
            <v>72</v>
          </cell>
        </row>
        <row r="76">
          <cell r="A76">
            <v>73</v>
          </cell>
        </row>
        <row r="77">
          <cell r="A77">
            <v>74</v>
          </cell>
        </row>
        <row r="78">
          <cell r="A78">
            <v>75</v>
          </cell>
        </row>
        <row r="79">
          <cell r="A79">
            <v>76</v>
          </cell>
        </row>
        <row r="80">
          <cell r="A80">
            <v>77</v>
          </cell>
        </row>
        <row r="81">
          <cell r="A81">
            <v>78</v>
          </cell>
        </row>
        <row r="82">
          <cell r="A82">
            <v>79</v>
          </cell>
        </row>
        <row r="83">
          <cell r="A83">
            <v>80</v>
          </cell>
        </row>
        <row r="84">
          <cell r="A84">
            <v>81</v>
          </cell>
        </row>
        <row r="85">
          <cell r="A85">
            <v>82</v>
          </cell>
        </row>
        <row r="86">
          <cell r="A86">
            <v>83</v>
          </cell>
        </row>
        <row r="87">
          <cell r="A87">
            <v>84</v>
          </cell>
        </row>
        <row r="88">
          <cell r="A88">
            <v>85</v>
          </cell>
        </row>
        <row r="89">
          <cell r="A89">
            <v>86</v>
          </cell>
        </row>
        <row r="90">
          <cell r="A90">
            <v>87</v>
          </cell>
        </row>
        <row r="91">
          <cell r="A91">
            <v>88</v>
          </cell>
        </row>
        <row r="92">
          <cell r="A92">
            <v>89</v>
          </cell>
        </row>
        <row r="93">
          <cell r="A93">
            <v>90</v>
          </cell>
        </row>
        <row r="94">
          <cell r="A94">
            <v>91</v>
          </cell>
        </row>
        <row r="95">
          <cell r="A95">
            <v>92</v>
          </cell>
        </row>
        <row r="96">
          <cell r="A96">
            <v>93</v>
          </cell>
        </row>
        <row r="97">
          <cell r="A97">
            <v>94</v>
          </cell>
        </row>
        <row r="98">
          <cell r="A98">
            <v>95</v>
          </cell>
        </row>
        <row r="99">
          <cell r="A99">
            <v>96</v>
          </cell>
        </row>
        <row r="100">
          <cell r="A100">
            <v>97</v>
          </cell>
        </row>
        <row r="101">
          <cell r="A101">
            <v>98</v>
          </cell>
        </row>
        <row r="102">
          <cell r="A102">
            <v>99</v>
          </cell>
        </row>
        <row r="103">
          <cell r="A103">
            <v>100</v>
          </cell>
        </row>
        <row r="104">
          <cell r="A104">
            <v>101</v>
          </cell>
        </row>
        <row r="105">
          <cell r="A105">
            <v>102</v>
          </cell>
        </row>
        <row r="106">
          <cell r="A106">
            <v>103</v>
          </cell>
        </row>
        <row r="107">
          <cell r="A107">
            <v>104</v>
          </cell>
        </row>
        <row r="108">
          <cell r="A108">
            <v>105</v>
          </cell>
        </row>
        <row r="109">
          <cell r="A109">
            <v>106</v>
          </cell>
        </row>
        <row r="110">
          <cell r="A110">
            <v>107</v>
          </cell>
        </row>
        <row r="111">
          <cell r="A111">
            <v>108</v>
          </cell>
        </row>
        <row r="112">
          <cell r="A112">
            <v>109</v>
          </cell>
        </row>
        <row r="113">
          <cell r="A113">
            <v>110</v>
          </cell>
        </row>
        <row r="114">
          <cell r="A114">
            <v>111</v>
          </cell>
        </row>
        <row r="115">
          <cell r="A115">
            <v>112</v>
          </cell>
        </row>
        <row r="116">
          <cell r="A116">
            <v>113</v>
          </cell>
        </row>
        <row r="117">
          <cell r="A117">
            <v>114</v>
          </cell>
        </row>
        <row r="118">
          <cell r="A118">
            <v>115</v>
          </cell>
        </row>
        <row r="119">
          <cell r="A119">
            <v>116</v>
          </cell>
        </row>
        <row r="120">
          <cell r="A120">
            <v>117</v>
          </cell>
        </row>
        <row r="121">
          <cell r="A121">
            <v>118</v>
          </cell>
        </row>
        <row r="122">
          <cell r="A122">
            <v>119</v>
          </cell>
        </row>
        <row r="123">
          <cell r="A123">
            <v>120</v>
          </cell>
        </row>
        <row r="124">
          <cell r="A124">
            <v>121</v>
          </cell>
        </row>
        <row r="125">
          <cell r="A125">
            <v>122</v>
          </cell>
        </row>
        <row r="126">
          <cell r="A126">
            <v>123</v>
          </cell>
        </row>
        <row r="127">
          <cell r="A127">
            <v>124</v>
          </cell>
        </row>
        <row r="128">
          <cell r="A128">
            <v>125</v>
          </cell>
        </row>
        <row r="129">
          <cell r="A129">
            <v>126</v>
          </cell>
        </row>
        <row r="130">
          <cell r="A130">
            <v>127</v>
          </cell>
        </row>
        <row r="131">
          <cell r="A131">
            <v>128</v>
          </cell>
        </row>
        <row r="132">
          <cell r="A132">
            <v>129</v>
          </cell>
        </row>
        <row r="133">
          <cell r="A133">
            <v>130</v>
          </cell>
        </row>
        <row r="134">
          <cell r="A134">
            <v>131</v>
          </cell>
        </row>
        <row r="135">
          <cell r="A135">
            <v>132</v>
          </cell>
        </row>
        <row r="136">
          <cell r="A136">
            <v>133</v>
          </cell>
        </row>
        <row r="137">
          <cell r="A137">
            <v>134</v>
          </cell>
        </row>
        <row r="138">
          <cell r="A138">
            <v>135</v>
          </cell>
        </row>
        <row r="139">
          <cell r="A139">
            <v>136</v>
          </cell>
        </row>
        <row r="140">
          <cell r="A140">
            <v>137</v>
          </cell>
        </row>
        <row r="141">
          <cell r="A141">
            <v>138</v>
          </cell>
        </row>
        <row r="142">
          <cell r="A142">
            <v>139</v>
          </cell>
        </row>
        <row r="143">
          <cell r="A143">
            <v>140</v>
          </cell>
        </row>
        <row r="144">
          <cell r="A144">
            <v>141</v>
          </cell>
        </row>
        <row r="145">
          <cell r="A145">
            <v>142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Z37"/>
  <sheetViews>
    <sheetView tabSelected="1" view="pageBreakPreview" zoomScaleNormal="70" zoomScaleSheetLayoutView="100" workbookViewId="0">
      <selection activeCell="R6" sqref="R6"/>
    </sheetView>
  </sheetViews>
  <sheetFormatPr defaultColWidth="5.125" defaultRowHeight="36.75" customHeight="1"/>
  <cols>
    <col min="1" max="1" width="9.75"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8.75" customHeight="1"/>
    <row r="2" spans="2:26" ht="35.25" customHeight="1">
      <c r="B2" s="2" t="s">
        <v>22</v>
      </c>
      <c r="C2" s="2"/>
      <c r="D2" s="2"/>
      <c r="E2" s="2"/>
      <c r="F2" s="2"/>
      <c r="G2" s="2"/>
      <c r="H2" s="11" t="e">
        <f>VLOOKUP(X24,基本データ!S3:T21,2)</f>
        <v>#N/A</v>
      </c>
      <c r="I2" s="14"/>
      <c r="K2" s="21" t="e">
        <f>VLOOKUP(D28,G27:R36,4)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51" t="s">
        <v>168</v>
      </c>
      <c r="X4" s="56" t="s">
        <v>10</v>
      </c>
    </row>
    <row r="5" spans="2:26" ht="4.5" customHeight="1">
      <c r="Q5" s="37"/>
      <c r="R5" s="41"/>
      <c r="S5" s="41"/>
      <c r="T5" s="41"/>
      <c r="U5" s="41"/>
      <c r="V5" s="41"/>
      <c r="W5" s="52"/>
      <c r="X5" s="57"/>
    </row>
    <row r="6" spans="2:26" ht="22.5" customHeight="1">
      <c r="B6" s="3" t="s">
        <v>13</v>
      </c>
      <c r="C6" s="7"/>
      <c r="D6" s="7"/>
      <c r="E6" s="7"/>
      <c r="F6" s="7"/>
      <c r="G6" s="7"/>
      <c r="H6" s="7"/>
      <c r="I6" s="7"/>
      <c r="J6" s="7"/>
      <c r="K6" s="7"/>
      <c r="L6" s="7"/>
      <c r="M6" s="7"/>
      <c r="N6" s="7"/>
      <c r="O6" s="7"/>
      <c r="P6" s="7"/>
      <c r="Q6" s="38">
        <v>30</v>
      </c>
      <c r="R6" s="42"/>
      <c r="S6" s="44"/>
      <c r="T6" s="44"/>
      <c r="U6" s="44"/>
      <c r="V6" s="44"/>
      <c r="W6" s="53"/>
      <c r="X6" s="58">
        <f t="shared" ref="X6:X23" si="0">R6-S6-T6-U6-W6</f>
        <v>0</v>
      </c>
    </row>
    <row r="7" spans="2:26" ht="22.5" customHeight="1">
      <c r="B7" s="4" t="s">
        <v>40</v>
      </c>
      <c r="C7" s="8"/>
      <c r="D7" s="8"/>
      <c r="E7" s="8"/>
      <c r="F7" s="8"/>
      <c r="G7" s="8"/>
      <c r="H7" s="8"/>
      <c r="I7" s="8"/>
      <c r="J7" s="8"/>
      <c r="K7" s="8"/>
      <c r="L7" s="8"/>
      <c r="M7" s="8"/>
      <c r="N7" s="8"/>
      <c r="O7" s="8"/>
      <c r="P7" s="32"/>
      <c r="Q7" s="38">
        <v>30</v>
      </c>
      <c r="R7" s="42"/>
      <c r="S7" s="44"/>
      <c r="T7" s="44"/>
      <c r="U7" s="44"/>
      <c r="V7" s="44"/>
      <c r="W7" s="53"/>
      <c r="X7" s="58">
        <f t="shared" si="0"/>
        <v>0</v>
      </c>
    </row>
    <row r="8" spans="2:26" ht="22.5" customHeight="1">
      <c r="B8" s="4" t="s">
        <v>30</v>
      </c>
      <c r="C8" s="8"/>
      <c r="D8" s="8"/>
      <c r="E8" s="8"/>
      <c r="F8" s="8"/>
      <c r="G8" s="8"/>
      <c r="H8" s="8"/>
      <c r="I8" s="8"/>
      <c r="J8" s="8"/>
      <c r="K8" s="8"/>
      <c r="L8" s="8"/>
      <c r="M8" s="8"/>
      <c r="N8" s="8"/>
      <c r="O8" s="8"/>
      <c r="P8" s="8"/>
      <c r="Q8" s="38">
        <v>30</v>
      </c>
      <c r="R8" s="42"/>
      <c r="S8" s="44"/>
      <c r="T8" s="44"/>
      <c r="U8" s="44"/>
      <c r="V8" s="44"/>
      <c r="W8" s="53"/>
      <c r="X8" s="58">
        <f t="shared" si="0"/>
        <v>0</v>
      </c>
    </row>
    <row r="9" spans="2:26" ht="22.5" customHeight="1">
      <c r="B9" s="4" t="s">
        <v>41</v>
      </c>
      <c r="C9" s="8"/>
      <c r="D9" s="8"/>
      <c r="E9" s="8"/>
      <c r="F9" s="8"/>
      <c r="G9" s="8"/>
      <c r="H9" s="8"/>
      <c r="I9" s="8"/>
      <c r="J9" s="8"/>
      <c r="K9" s="8"/>
      <c r="L9" s="8"/>
      <c r="M9" s="8"/>
      <c r="N9" s="8"/>
      <c r="O9" s="8"/>
      <c r="P9" s="8"/>
      <c r="Q9" s="38">
        <v>30</v>
      </c>
      <c r="R9" s="42"/>
      <c r="S9" s="44"/>
      <c r="T9" s="44"/>
      <c r="U9" s="44"/>
      <c r="V9" s="44"/>
      <c r="W9" s="53"/>
      <c r="X9" s="58">
        <f t="shared" si="0"/>
        <v>0</v>
      </c>
    </row>
    <row r="10" spans="2:26" ht="22.5" customHeight="1">
      <c r="B10" s="4" t="s">
        <v>18</v>
      </c>
      <c r="C10" s="8"/>
      <c r="D10" s="8"/>
      <c r="E10" s="8"/>
      <c r="F10" s="8"/>
      <c r="G10" s="8"/>
      <c r="H10" s="8"/>
      <c r="I10" s="8"/>
      <c r="J10" s="8"/>
      <c r="K10" s="8"/>
      <c r="L10" s="8"/>
      <c r="M10" s="8"/>
      <c r="N10" s="8"/>
      <c r="O10" s="8"/>
      <c r="P10" s="8"/>
      <c r="Q10" s="38">
        <v>29</v>
      </c>
      <c r="R10" s="42"/>
      <c r="S10" s="44"/>
      <c r="T10" s="44"/>
      <c r="U10" s="44"/>
      <c r="V10" s="44"/>
      <c r="W10" s="53"/>
      <c r="X10" s="58">
        <f t="shared" si="0"/>
        <v>0</v>
      </c>
    </row>
    <row r="11" spans="2:26" ht="22.5" customHeight="1">
      <c r="B11" s="4" t="s">
        <v>42</v>
      </c>
      <c r="C11" s="8"/>
      <c r="D11" s="8"/>
      <c r="E11" s="8"/>
      <c r="F11" s="8"/>
      <c r="G11" s="8"/>
      <c r="H11" s="8"/>
      <c r="I11" s="8"/>
      <c r="J11" s="8"/>
      <c r="K11" s="8"/>
      <c r="L11" s="8"/>
      <c r="M11" s="8"/>
      <c r="N11" s="8"/>
      <c r="O11" s="8"/>
      <c r="P11" s="8"/>
      <c r="Q11" s="38">
        <v>30</v>
      </c>
      <c r="R11" s="42"/>
      <c r="S11" s="44"/>
      <c r="T11" s="44"/>
      <c r="U11" s="44"/>
      <c r="V11" s="44"/>
      <c r="W11" s="53"/>
      <c r="X11" s="58">
        <f t="shared" si="0"/>
        <v>0</v>
      </c>
    </row>
    <row r="12" spans="2:26" ht="22.5" customHeight="1">
      <c r="B12" s="4" t="s">
        <v>43</v>
      </c>
      <c r="C12" s="8"/>
      <c r="D12" s="8"/>
      <c r="E12" s="8"/>
      <c r="F12" s="8"/>
      <c r="G12" s="8"/>
      <c r="H12" s="8"/>
      <c r="I12" s="8"/>
      <c r="J12" s="8"/>
      <c r="K12" s="8"/>
      <c r="L12" s="8"/>
      <c r="M12" s="8"/>
      <c r="N12" s="8"/>
      <c r="O12" s="8"/>
      <c r="P12" s="8"/>
      <c r="Q12" s="38">
        <v>30</v>
      </c>
      <c r="R12" s="42"/>
      <c r="S12" s="44"/>
      <c r="T12" s="44"/>
      <c r="U12" s="44"/>
      <c r="V12" s="44"/>
      <c r="W12" s="53"/>
      <c r="X12" s="58">
        <f t="shared" si="0"/>
        <v>0</v>
      </c>
    </row>
    <row r="13" spans="2:26" ht="22.5" customHeight="1">
      <c r="B13" s="4" t="s">
        <v>45</v>
      </c>
      <c r="C13" s="8"/>
      <c r="D13" s="8"/>
      <c r="E13" s="8"/>
      <c r="F13" s="8"/>
      <c r="G13" s="8"/>
      <c r="H13" s="8"/>
      <c r="I13" s="8"/>
      <c r="J13" s="8"/>
      <c r="K13" s="8"/>
      <c r="L13" s="8"/>
      <c r="M13" s="8"/>
      <c r="N13" s="8"/>
      <c r="O13" s="8"/>
      <c r="P13" s="8"/>
      <c r="Q13" s="38">
        <v>30</v>
      </c>
      <c r="R13" s="42"/>
      <c r="S13" s="44"/>
      <c r="T13" s="44"/>
      <c r="U13" s="44"/>
      <c r="V13" s="44"/>
      <c r="W13" s="53"/>
      <c r="X13" s="58">
        <f t="shared" si="0"/>
        <v>0</v>
      </c>
    </row>
    <row r="14" spans="2:26" ht="22.5" customHeight="1">
      <c r="B14" s="4" t="s">
        <v>46</v>
      </c>
      <c r="C14" s="8"/>
      <c r="D14" s="8"/>
      <c r="E14" s="8"/>
      <c r="F14" s="8"/>
      <c r="G14" s="8"/>
      <c r="H14" s="8"/>
      <c r="I14" s="8"/>
      <c r="J14" s="8"/>
      <c r="K14" s="8"/>
      <c r="L14" s="8"/>
      <c r="M14" s="8"/>
      <c r="N14" s="8"/>
      <c r="O14" s="8"/>
      <c r="P14" s="8"/>
      <c r="Q14" s="38">
        <v>30</v>
      </c>
      <c r="R14" s="42"/>
      <c r="S14" s="44"/>
      <c r="T14" s="44"/>
      <c r="U14" s="44"/>
      <c r="V14" s="44"/>
      <c r="W14" s="53"/>
      <c r="X14" s="58">
        <f t="shared" si="0"/>
        <v>0</v>
      </c>
    </row>
    <row r="15" spans="2:26" ht="22.5" customHeight="1">
      <c r="B15" s="4" t="s">
        <v>48</v>
      </c>
      <c r="C15" s="8"/>
      <c r="D15" s="8"/>
      <c r="E15" s="8"/>
      <c r="F15" s="8"/>
      <c r="G15" s="8"/>
      <c r="H15" s="8"/>
      <c r="I15" s="8"/>
      <c r="J15" s="8"/>
      <c r="K15" s="8"/>
      <c r="L15" s="8"/>
      <c r="M15" s="8"/>
      <c r="N15" s="8"/>
      <c r="O15" s="8"/>
      <c r="P15" s="8"/>
      <c r="Q15" s="38">
        <v>24</v>
      </c>
      <c r="R15" s="42"/>
      <c r="S15" s="44"/>
      <c r="T15" s="44"/>
      <c r="U15" s="44"/>
      <c r="V15" s="44"/>
      <c r="W15" s="53"/>
      <c r="X15" s="58">
        <f t="shared" si="0"/>
        <v>0</v>
      </c>
    </row>
    <row r="16" spans="2:26" ht="22.5" customHeight="1">
      <c r="B16" s="4" t="s">
        <v>49</v>
      </c>
      <c r="C16" s="8"/>
      <c r="D16" s="8"/>
      <c r="E16" s="8"/>
      <c r="F16" s="8"/>
      <c r="G16" s="8"/>
      <c r="H16" s="8"/>
      <c r="I16" s="8"/>
      <c r="J16" s="8"/>
      <c r="K16" s="8"/>
      <c r="L16" s="8"/>
      <c r="M16" s="8"/>
      <c r="N16" s="8"/>
      <c r="O16" s="8"/>
      <c r="P16" s="8"/>
      <c r="Q16" s="38">
        <v>30</v>
      </c>
      <c r="R16" s="42"/>
      <c r="S16" s="44"/>
      <c r="T16" s="44"/>
      <c r="U16" s="44"/>
      <c r="V16" s="44"/>
      <c r="W16" s="53"/>
      <c r="X16" s="58">
        <f t="shared" si="0"/>
        <v>0</v>
      </c>
    </row>
    <row r="17" spans="2:24" ht="22.5" customHeight="1">
      <c r="B17" s="4" t="s">
        <v>47</v>
      </c>
      <c r="C17" s="8"/>
      <c r="D17" s="8"/>
      <c r="E17" s="8"/>
      <c r="F17" s="8"/>
      <c r="G17" s="8"/>
      <c r="H17" s="8"/>
      <c r="I17" s="8"/>
      <c r="J17" s="8"/>
      <c r="K17" s="8"/>
      <c r="L17" s="8"/>
      <c r="M17" s="8"/>
      <c r="N17" s="8"/>
      <c r="O17" s="8"/>
      <c r="P17" s="8"/>
      <c r="Q17" s="38">
        <v>30</v>
      </c>
      <c r="R17" s="42"/>
      <c r="S17" s="44"/>
      <c r="T17" s="44"/>
      <c r="U17" s="44"/>
      <c r="V17" s="44"/>
      <c r="W17" s="53"/>
      <c r="X17" s="58">
        <f t="shared" si="0"/>
        <v>0</v>
      </c>
    </row>
    <row r="18" spans="2:24" ht="22.5" customHeight="1">
      <c r="B18" s="4" t="s">
        <v>54</v>
      </c>
      <c r="C18" s="8"/>
      <c r="D18" s="8"/>
      <c r="E18" s="8"/>
      <c r="F18" s="8"/>
      <c r="G18" s="8"/>
      <c r="H18" s="8"/>
      <c r="I18" s="8"/>
      <c r="J18" s="8"/>
      <c r="K18" s="8"/>
      <c r="L18" s="8"/>
      <c r="M18" s="8"/>
      <c r="N18" s="8"/>
      <c r="O18" s="8"/>
      <c r="P18" s="8"/>
      <c r="Q18" s="38">
        <v>30</v>
      </c>
      <c r="R18" s="42"/>
      <c r="S18" s="44"/>
      <c r="T18" s="44"/>
      <c r="U18" s="44"/>
      <c r="V18" s="44"/>
      <c r="W18" s="53"/>
      <c r="X18" s="58">
        <f t="shared" si="0"/>
        <v>0</v>
      </c>
    </row>
    <row r="19" spans="2:24" ht="22.5" customHeight="1">
      <c r="B19" s="4" t="s">
        <v>50</v>
      </c>
      <c r="C19" s="8"/>
      <c r="D19" s="8"/>
      <c r="E19" s="8"/>
      <c r="F19" s="8"/>
      <c r="G19" s="8"/>
      <c r="H19" s="8"/>
      <c r="I19" s="8"/>
      <c r="J19" s="8"/>
      <c r="K19" s="8"/>
      <c r="L19" s="8"/>
      <c r="M19" s="8"/>
      <c r="N19" s="8"/>
      <c r="O19" s="8"/>
      <c r="P19" s="8"/>
      <c r="Q19" s="38">
        <v>30</v>
      </c>
      <c r="R19" s="42"/>
      <c r="S19" s="44"/>
      <c r="T19" s="44"/>
      <c r="U19" s="44"/>
      <c r="V19" s="44"/>
      <c r="W19" s="53"/>
      <c r="X19" s="58">
        <f t="shared" si="0"/>
        <v>0</v>
      </c>
    </row>
    <row r="20" spans="2:24" ht="22.5" customHeight="1">
      <c r="B20" s="4" t="s">
        <v>56</v>
      </c>
      <c r="C20" s="8"/>
      <c r="D20" s="8"/>
      <c r="E20" s="8"/>
      <c r="F20" s="8"/>
      <c r="G20" s="8"/>
      <c r="H20" s="8"/>
      <c r="I20" s="8"/>
      <c r="J20" s="8"/>
      <c r="K20" s="8"/>
      <c r="L20" s="8"/>
      <c r="M20" s="8"/>
      <c r="N20" s="8"/>
      <c r="O20" s="8"/>
      <c r="P20" s="8"/>
      <c r="Q20" s="38">
        <v>30</v>
      </c>
      <c r="R20" s="42"/>
      <c r="S20" s="44"/>
      <c r="T20" s="44"/>
      <c r="U20" s="44"/>
      <c r="V20" s="44"/>
      <c r="W20" s="53"/>
      <c r="X20" s="58">
        <f t="shared" si="0"/>
        <v>0</v>
      </c>
    </row>
    <row r="21" spans="2:24" ht="22.5" customHeight="1">
      <c r="B21" s="4" t="s">
        <v>57</v>
      </c>
      <c r="C21" s="8"/>
      <c r="D21" s="8"/>
      <c r="E21" s="8"/>
      <c r="F21" s="8"/>
      <c r="G21" s="8"/>
      <c r="H21" s="8"/>
      <c r="I21" s="8"/>
      <c r="J21" s="8"/>
      <c r="K21" s="8"/>
      <c r="L21" s="8"/>
      <c r="M21" s="8"/>
      <c r="N21" s="8"/>
      <c r="O21" s="8"/>
      <c r="P21" s="8"/>
      <c r="Q21" s="38">
        <v>30</v>
      </c>
      <c r="R21" s="42"/>
      <c r="S21" s="44"/>
      <c r="T21" s="44"/>
      <c r="U21" s="44"/>
      <c r="V21" s="44"/>
      <c r="W21" s="53"/>
      <c r="X21" s="58">
        <f t="shared" si="0"/>
        <v>0</v>
      </c>
    </row>
    <row r="22" spans="2:24" ht="22.5" customHeight="1">
      <c r="B22" s="5" t="s">
        <v>58</v>
      </c>
      <c r="C22" s="9"/>
      <c r="D22" s="9"/>
      <c r="E22" s="9"/>
      <c r="F22" s="9"/>
      <c r="G22" s="9"/>
      <c r="H22" s="9"/>
      <c r="I22" s="9"/>
      <c r="J22" s="9"/>
      <c r="K22" s="9"/>
      <c r="L22" s="9"/>
      <c r="M22" s="9"/>
      <c r="N22" s="9"/>
      <c r="O22" s="9"/>
      <c r="P22" s="33"/>
      <c r="Q22" s="38">
        <v>30</v>
      </c>
      <c r="R22" s="43"/>
      <c r="S22" s="45"/>
      <c r="T22" s="45"/>
      <c r="U22" s="45"/>
      <c r="V22" s="45"/>
      <c r="W22" s="54"/>
      <c r="X22" s="58">
        <f t="shared" si="0"/>
        <v>0</v>
      </c>
    </row>
    <row r="23" spans="2:24" ht="22.5" customHeight="1">
      <c r="B23" s="5" t="s">
        <v>60</v>
      </c>
      <c r="C23" s="9"/>
      <c r="D23" s="9"/>
      <c r="E23" s="9"/>
      <c r="F23" s="9"/>
      <c r="G23" s="9"/>
      <c r="H23" s="9"/>
      <c r="I23" s="9"/>
      <c r="J23" s="9"/>
      <c r="K23" s="9"/>
      <c r="L23" s="9"/>
      <c r="M23" s="9"/>
      <c r="N23" s="9"/>
      <c r="O23" s="9"/>
      <c r="P23" s="33"/>
      <c r="Q23" s="38">
        <v>2</v>
      </c>
      <c r="R23" s="43"/>
      <c r="S23" s="45"/>
      <c r="T23" s="45"/>
      <c r="U23" s="45"/>
      <c r="V23" s="49"/>
      <c r="W23" s="55"/>
      <c r="X23" s="58">
        <f t="shared" si="0"/>
        <v>0</v>
      </c>
    </row>
    <row r="24" spans="2:24" ht="32.25" customHeight="1">
      <c r="B24" s="6" t="s">
        <v>38</v>
      </c>
      <c r="C24" s="10"/>
      <c r="D24" s="10"/>
      <c r="E24" s="10"/>
      <c r="F24" s="10"/>
      <c r="G24" s="10" t="s">
        <v>37</v>
      </c>
      <c r="H24" s="10"/>
      <c r="I24" s="17" t="s">
        <v>9</v>
      </c>
      <c r="O24" s="30" t="s">
        <v>16</v>
      </c>
      <c r="P24" s="34"/>
      <c r="Q24" s="39">
        <f t="shared" ref="Q24:X24" si="1">SUM(Q6:Q23)</f>
        <v>505</v>
      </c>
      <c r="R24" s="34">
        <f t="shared" si="1"/>
        <v>0</v>
      </c>
      <c r="S24" s="34">
        <f t="shared" si="1"/>
        <v>0</v>
      </c>
      <c r="T24" s="34">
        <f t="shared" si="1"/>
        <v>0</v>
      </c>
      <c r="U24" s="34">
        <f t="shared" si="1"/>
        <v>0</v>
      </c>
      <c r="V24" s="50">
        <f t="shared" si="1"/>
        <v>0</v>
      </c>
      <c r="W24" s="50">
        <f t="shared" si="1"/>
        <v>0</v>
      </c>
      <c r="X24" s="40">
        <f t="shared" si="1"/>
        <v>0</v>
      </c>
    </row>
    <row r="25" spans="2:24" ht="17.25" customHeight="1">
      <c r="S25" s="46" t="s">
        <v>21</v>
      </c>
      <c r="T25" s="48" t="s">
        <v>19</v>
      </c>
      <c r="U25" s="48" t="s">
        <v>20</v>
      </c>
      <c r="V25" s="48" t="s">
        <v>6</v>
      </c>
      <c r="W25" s="46" t="s">
        <v>169</v>
      </c>
      <c r="X25" s="48"/>
    </row>
    <row r="26" spans="2:24" ht="17.25" customHeight="1">
      <c r="S26" s="46"/>
      <c r="T26" s="48"/>
      <c r="U26" s="48"/>
      <c r="V26" s="48"/>
      <c r="W26" s="48"/>
      <c r="X26" s="48"/>
    </row>
    <row r="27" spans="2:24" ht="45" customHeight="1">
      <c r="G27" s="1">
        <v>1</v>
      </c>
      <c r="H27" s="1">
        <v>480</v>
      </c>
      <c r="J27" s="20" t="s">
        <v>7</v>
      </c>
      <c r="K27" s="20"/>
      <c r="L27" s="20"/>
      <c r="M27" s="20"/>
      <c r="N27" s="20"/>
      <c r="O27" s="20"/>
      <c r="P27" s="20"/>
      <c r="Q27" s="20"/>
      <c r="R27" s="20"/>
    </row>
    <row r="28" spans="2:24" ht="36.75" customHeight="1">
      <c r="D28" s="1" t="e">
        <f>VLOOKUP(X24,基本データ!S3:T21,2)</f>
        <v>#N/A</v>
      </c>
      <c r="G28" s="1">
        <v>2</v>
      </c>
      <c r="H28" s="1">
        <v>400</v>
      </c>
      <c r="I28" s="18">
        <f t="shared" ref="I28:I37" si="2">H27-$X$24</f>
        <v>480</v>
      </c>
      <c r="J28" s="20" t="str">
        <f t="shared" ref="J28:J36" si="3">"あと"&amp;I28&amp;"文字で、"&amp;G27&amp;"級になります。
"&amp;G27&amp;"級目指してがんばりましょう！"</f>
        <v>あと480文字で、1級になります。
1級目指してがんばりましょう！</v>
      </c>
      <c r="K28" s="20"/>
      <c r="L28" s="20"/>
      <c r="M28" s="20"/>
      <c r="N28" s="20"/>
      <c r="O28" s="20"/>
      <c r="P28" s="20"/>
      <c r="Q28" s="20"/>
      <c r="R28" s="20"/>
      <c r="S28" s="18"/>
      <c r="T28" s="18"/>
      <c r="U28" s="18"/>
      <c r="V28" s="18"/>
      <c r="W28" s="18"/>
    </row>
    <row r="29" spans="2:24" ht="36.75" customHeight="1">
      <c r="G29" s="1">
        <v>3</v>
      </c>
      <c r="H29" s="1">
        <v>300</v>
      </c>
      <c r="I29" s="18">
        <f t="shared" si="2"/>
        <v>400</v>
      </c>
      <c r="J29" s="20" t="str">
        <f t="shared" si="3"/>
        <v>あと400文字で、2級になります。
2級目指してがんばりましょう！</v>
      </c>
      <c r="K29" s="20"/>
      <c r="L29" s="20"/>
      <c r="M29" s="20"/>
      <c r="N29" s="20"/>
      <c r="O29" s="20"/>
      <c r="P29" s="20"/>
      <c r="Q29" s="20"/>
      <c r="R29" s="20"/>
    </row>
    <row r="30" spans="2:24" ht="36.75" customHeight="1">
      <c r="G30" s="1">
        <v>4</v>
      </c>
      <c r="H30" s="1">
        <v>200</v>
      </c>
      <c r="I30" s="18">
        <f t="shared" si="2"/>
        <v>300</v>
      </c>
      <c r="J30" s="20" t="str">
        <f t="shared" si="3"/>
        <v>あと300文字で、3級になります。
3級目指してがんばりましょう！</v>
      </c>
      <c r="K30" s="20"/>
      <c r="L30" s="20"/>
      <c r="M30" s="20"/>
      <c r="N30" s="20"/>
      <c r="O30" s="20"/>
      <c r="P30" s="20"/>
      <c r="Q30" s="20"/>
      <c r="R30" s="20"/>
    </row>
    <row r="31" spans="2:24" ht="36.75" customHeight="1">
      <c r="G31" s="1">
        <v>5</v>
      </c>
      <c r="H31" s="1">
        <v>150</v>
      </c>
      <c r="I31" s="18">
        <f t="shared" si="2"/>
        <v>200</v>
      </c>
      <c r="J31" s="20" t="str">
        <f t="shared" si="3"/>
        <v>あと200文字で、4級になります。
4級目指してがんばりましょう！</v>
      </c>
      <c r="K31" s="20"/>
      <c r="L31" s="20"/>
      <c r="M31" s="20"/>
      <c r="N31" s="20"/>
      <c r="O31" s="20"/>
      <c r="P31" s="20"/>
      <c r="Q31" s="20"/>
      <c r="R31" s="20"/>
    </row>
    <row r="32" spans="2:24" ht="36.75" customHeight="1">
      <c r="G32" s="1">
        <v>6</v>
      </c>
      <c r="H32" s="1">
        <v>120</v>
      </c>
      <c r="I32" s="18">
        <f t="shared" si="2"/>
        <v>150</v>
      </c>
      <c r="J32" s="20" t="str">
        <f t="shared" si="3"/>
        <v>あと150文字で、5級になります。
5級目指してがんばりましょう！</v>
      </c>
      <c r="K32" s="20"/>
      <c r="L32" s="20"/>
      <c r="M32" s="20"/>
      <c r="N32" s="20"/>
      <c r="O32" s="20"/>
      <c r="P32" s="20"/>
      <c r="Q32" s="20"/>
      <c r="R32" s="20"/>
    </row>
    <row r="33" spans="7:18" ht="36.75" customHeight="1">
      <c r="G33" s="1">
        <v>7</v>
      </c>
      <c r="H33" s="1">
        <v>90</v>
      </c>
      <c r="I33" s="18">
        <f t="shared" si="2"/>
        <v>120</v>
      </c>
      <c r="J33" s="20" t="str">
        <f t="shared" si="3"/>
        <v>あと120文字で、6級になります。
6級目指してがんばりましょう！</v>
      </c>
      <c r="K33" s="20"/>
      <c r="L33" s="20"/>
      <c r="M33" s="20"/>
      <c r="N33" s="20"/>
      <c r="O33" s="20"/>
      <c r="P33" s="20"/>
      <c r="Q33" s="20"/>
      <c r="R33" s="20"/>
    </row>
    <row r="34" spans="7:18" ht="36.75" customHeight="1">
      <c r="G34" s="1">
        <v>8</v>
      </c>
      <c r="H34" s="1">
        <v>60</v>
      </c>
      <c r="I34" s="18">
        <f t="shared" si="2"/>
        <v>90</v>
      </c>
      <c r="J34" s="20" t="str">
        <f t="shared" si="3"/>
        <v>あと90文字で、7級になります。
7級目指してがんばりましょう！</v>
      </c>
      <c r="K34" s="20"/>
      <c r="L34" s="20"/>
      <c r="M34" s="20"/>
      <c r="N34" s="20"/>
      <c r="O34" s="20"/>
      <c r="P34" s="20"/>
      <c r="Q34" s="20"/>
      <c r="R34" s="20"/>
    </row>
    <row r="35" spans="7:18" ht="36.75" customHeight="1">
      <c r="G35" s="1">
        <v>9</v>
      </c>
      <c r="H35" s="1">
        <v>30</v>
      </c>
      <c r="I35" s="18">
        <f t="shared" si="2"/>
        <v>60</v>
      </c>
      <c r="J35" s="20" t="str">
        <f t="shared" si="3"/>
        <v>あと60文字で、8級になります。
8級目指してがんばりましょう！</v>
      </c>
      <c r="K35" s="20"/>
      <c r="L35" s="20"/>
      <c r="M35" s="20"/>
      <c r="N35" s="20"/>
      <c r="O35" s="20"/>
      <c r="P35" s="20"/>
      <c r="Q35" s="20"/>
      <c r="R35" s="20"/>
    </row>
    <row r="36" spans="7:18" ht="36.75" customHeight="1">
      <c r="G36" s="1">
        <v>10</v>
      </c>
      <c r="H36" s="1">
        <v>10</v>
      </c>
      <c r="I36" s="18">
        <f t="shared" si="2"/>
        <v>30</v>
      </c>
      <c r="J36" s="20" t="str">
        <f t="shared" si="3"/>
        <v>あと30文字で、9級になります。
9級目指してがんばりましょう！</v>
      </c>
      <c r="K36" s="20"/>
      <c r="L36" s="20"/>
      <c r="M36" s="20"/>
      <c r="N36" s="20"/>
      <c r="O36" s="20"/>
      <c r="P36" s="20"/>
      <c r="Q36" s="20"/>
      <c r="R36" s="20"/>
    </row>
    <row r="37" spans="7:18" ht="36.75" customHeight="1">
      <c r="I37" s="18">
        <f t="shared" si="2"/>
        <v>10</v>
      </c>
    </row>
  </sheetData>
  <mergeCells count="43">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E24"/>
    <mergeCell ref="O24:P24"/>
    <mergeCell ref="J27:R27"/>
    <mergeCell ref="J28:R28"/>
    <mergeCell ref="J29:R29"/>
    <mergeCell ref="J30:R30"/>
    <mergeCell ref="J31:R31"/>
    <mergeCell ref="J32:R32"/>
    <mergeCell ref="J33:R33"/>
    <mergeCell ref="J34:R34"/>
    <mergeCell ref="J35:R35"/>
    <mergeCell ref="J36:R36"/>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90" fitToWidth="1" fitToHeight="1" orientation="landscape"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X37"/>
  <sheetViews>
    <sheetView workbookViewId="0">
      <selection activeCell="T21" sqref="T21"/>
    </sheetView>
  </sheetViews>
  <sheetFormatPr defaultRowHeight="13"/>
  <cols>
    <col min="1" max="2" width="9.125" customWidth="1"/>
    <col min="3" max="3" width="2" customWidth="1"/>
    <col min="4" max="5" width="9.125" customWidth="1"/>
    <col min="6" max="6" width="2" customWidth="1"/>
    <col min="7" max="8" width="9.125" customWidth="1"/>
    <col min="9" max="9" width="2" customWidth="1"/>
    <col min="10" max="11" width="9.125" customWidth="1"/>
    <col min="12" max="12" width="2" customWidth="1"/>
    <col min="13" max="14" width="9.125" customWidth="1"/>
    <col min="15" max="15" width="2" customWidth="1"/>
    <col min="16" max="17" width="9.125" customWidth="1"/>
    <col min="18" max="18" width="3.375" customWidth="1"/>
    <col min="21" max="21" width="2.625" customWidth="1"/>
    <col min="24" max="24" width="4.375" customWidth="1"/>
  </cols>
  <sheetData>
    <row r="1" spans="1:20">
      <c r="A1" s="113" t="s">
        <v>206</v>
      </c>
      <c r="B1" s="113"/>
      <c r="D1" s="113" t="s">
        <v>218</v>
      </c>
      <c r="E1" s="113"/>
      <c r="G1" s="113" t="s">
        <v>220</v>
      </c>
      <c r="H1" s="113"/>
      <c r="J1" s="113" t="s">
        <v>219</v>
      </c>
      <c r="K1" s="113"/>
      <c r="M1" s="113" t="s">
        <v>222</v>
      </c>
      <c r="N1" s="113"/>
      <c r="P1" s="113" t="s">
        <v>223</v>
      </c>
      <c r="Q1" s="113"/>
      <c r="S1" s="48" t="s">
        <v>14</v>
      </c>
      <c r="T1" s="48"/>
    </row>
    <row r="2" spans="1:20">
      <c r="A2" s="114" t="s">
        <v>207</v>
      </c>
      <c r="B2" s="114" t="s">
        <v>217</v>
      </c>
      <c r="D2" s="114" t="s">
        <v>207</v>
      </c>
      <c r="E2" s="114" t="s">
        <v>217</v>
      </c>
      <c r="G2" s="114" t="s">
        <v>207</v>
      </c>
      <c r="H2" s="114" t="s">
        <v>217</v>
      </c>
      <c r="J2" s="114" t="s">
        <v>207</v>
      </c>
      <c r="K2" s="114" t="s">
        <v>217</v>
      </c>
      <c r="M2" s="114" t="s">
        <v>207</v>
      </c>
      <c r="N2" s="114" t="s">
        <v>217</v>
      </c>
      <c r="P2" s="114" t="s">
        <v>207</v>
      </c>
      <c r="Q2" s="114" t="s">
        <v>217</v>
      </c>
      <c r="S2" s="122" t="s">
        <v>11</v>
      </c>
      <c r="T2" s="122" t="s">
        <v>217</v>
      </c>
    </row>
    <row r="3" spans="1:20">
      <c r="A3" s="115">
        <v>1</v>
      </c>
      <c r="B3" s="114">
        <v>10</v>
      </c>
      <c r="D3" s="120">
        <v>1</v>
      </c>
      <c r="E3" s="114">
        <v>10</v>
      </c>
      <c r="G3" s="120">
        <v>1</v>
      </c>
      <c r="H3" s="114">
        <v>10</v>
      </c>
      <c r="J3" s="120">
        <v>1</v>
      </c>
      <c r="K3" s="114">
        <v>10</v>
      </c>
      <c r="M3" s="120">
        <v>1</v>
      </c>
      <c r="N3" s="114">
        <v>10</v>
      </c>
      <c r="P3" s="120">
        <v>1</v>
      </c>
      <c r="Q3" s="114">
        <v>10</v>
      </c>
      <c r="S3">
        <v>10</v>
      </c>
      <c r="T3">
        <v>10</v>
      </c>
    </row>
    <row r="4" spans="1:20">
      <c r="A4" s="114">
        <v>3</v>
      </c>
      <c r="B4" s="114">
        <v>10</v>
      </c>
      <c r="D4" s="120">
        <v>3</v>
      </c>
      <c r="E4" s="114">
        <v>10</v>
      </c>
      <c r="G4" s="120">
        <v>3</v>
      </c>
      <c r="H4" s="114">
        <v>10</v>
      </c>
      <c r="J4" s="120">
        <v>2</v>
      </c>
      <c r="K4" s="114">
        <v>10</v>
      </c>
      <c r="M4" s="120">
        <v>2</v>
      </c>
      <c r="N4" s="114">
        <v>10</v>
      </c>
      <c r="P4" s="120">
        <v>9</v>
      </c>
      <c r="Q4" s="114">
        <v>10</v>
      </c>
      <c r="S4">
        <v>29</v>
      </c>
      <c r="T4">
        <v>10</v>
      </c>
    </row>
    <row r="5" spans="1:20">
      <c r="A5" s="114">
        <v>4</v>
      </c>
      <c r="B5" s="114">
        <v>9</v>
      </c>
      <c r="D5" s="120">
        <v>4</v>
      </c>
      <c r="E5" s="114">
        <v>9</v>
      </c>
      <c r="G5" s="120">
        <v>4</v>
      </c>
      <c r="H5" s="114">
        <v>9</v>
      </c>
      <c r="J5" s="120">
        <v>3</v>
      </c>
      <c r="K5" s="114">
        <v>9</v>
      </c>
      <c r="M5" s="120">
        <v>3</v>
      </c>
      <c r="N5" s="114">
        <v>9</v>
      </c>
      <c r="P5" s="120">
        <v>10</v>
      </c>
      <c r="Q5" s="114">
        <v>9</v>
      </c>
      <c r="S5">
        <v>30</v>
      </c>
      <c r="T5">
        <v>9</v>
      </c>
    </row>
    <row r="6" spans="1:20">
      <c r="A6" s="114">
        <v>6</v>
      </c>
      <c r="B6" s="114">
        <v>9</v>
      </c>
      <c r="D6" s="120">
        <v>6</v>
      </c>
      <c r="E6" s="114">
        <v>9</v>
      </c>
      <c r="G6" s="120">
        <v>6</v>
      </c>
      <c r="H6" s="114">
        <v>9</v>
      </c>
      <c r="J6" s="120">
        <v>4</v>
      </c>
      <c r="K6" s="114">
        <v>9</v>
      </c>
      <c r="M6" s="120">
        <v>5</v>
      </c>
      <c r="N6" s="114">
        <v>9</v>
      </c>
      <c r="P6" s="120">
        <v>19</v>
      </c>
      <c r="Q6" s="114">
        <v>9</v>
      </c>
      <c r="S6">
        <v>59</v>
      </c>
      <c r="T6">
        <v>9</v>
      </c>
    </row>
    <row r="7" spans="1:20">
      <c r="A7" s="114">
        <v>7</v>
      </c>
      <c r="B7" s="114">
        <v>8</v>
      </c>
      <c r="D7" s="120">
        <v>7</v>
      </c>
      <c r="E7" s="114">
        <v>8</v>
      </c>
      <c r="G7" s="120">
        <v>7</v>
      </c>
      <c r="H7" s="114">
        <v>8</v>
      </c>
      <c r="J7" s="120">
        <v>5</v>
      </c>
      <c r="K7" s="114">
        <v>8</v>
      </c>
      <c r="M7" s="120">
        <v>6</v>
      </c>
      <c r="N7" s="114">
        <v>8</v>
      </c>
      <c r="P7" s="120">
        <v>20</v>
      </c>
      <c r="Q7" s="114">
        <v>8</v>
      </c>
      <c r="S7">
        <v>60</v>
      </c>
      <c r="T7">
        <v>8</v>
      </c>
    </row>
    <row r="8" spans="1:20">
      <c r="A8" s="114">
        <v>10</v>
      </c>
      <c r="B8" s="114">
        <v>8</v>
      </c>
      <c r="D8" s="120">
        <v>9</v>
      </c>
      <c r="E8" s="114">
        <v>8</v>
      </c>
      <c r="G8" s="120">
        <v>9</v>
      </c>
      <c r="H8" s="114">
        <v>8</v>
      </c>
      <c r="J8" s="120">
        <v>6</v>
      </c>
      <c r="K8" s="114">
        <v>8</v>
      </c>
      <c r="M8" s="120">
        <v>8</v>
      </c>
      <c r="N8" s="114">
        <v>8</v>
      </c>
      <c r="P8" s="120">
        <v>24</v>
      </c>
      <c r="Q8" s="114">
        <v>8</v>
      </c>
      <c r="S8">
        <v>89</v>
      </c>
      <c r="T8">
        <v>8</v>
      </c>
    </row>
    <row r="9" spans="1:20">
      <c r="A9" s="114">
        <v>11</v>
      </c>
      <c r="B9" s="114">
        <v>7</v>
      </c>
      <c r="D9" s="120">
        <v>10</v>
      </c>
      <c r="E9" s="114">
        <v>7</v>
      </c>
      <c r="G9" s="120">
        <v>10</v>
      </c>
      <c r="H9" s="114">
        <v>7</v>
      </c>
      <c r="J9" s="120">
        <v>7</v>
      </c>
      <c r="K9" s="114">
        <v>7</v>
      </c>
      <c r="M9" s="120">
        <v>9</v>
      </c>
      <c r="N9" s="114">
        <v>7</v>
      </c>
      <c r="P9" s="120">
        <v>25</v>
      </c>
      <c r="Q9" s="114">
        <v>7</v>
      </c>
      <c r="S9">
        <v>90</v>
      </c>
      <c r="T9">
        <v>7</v>
      </c>
    </row>
    <row r="10" spans="1:20">
      <c r="A10" s="114">
        <v>15</v>
      </c>
      <c r="B10" s="114">
        <v>7</v>
      </c>
      <c r="D10" s="120">
        <v>11</v>
      </c>
      <c r="E10" s="114">
        <v>7</v>
      </c>
      <c r="G10" s="120">
        <v>13</v>
      </c>
      <c r="H10" s="114">
        <v>7</v>
      </c>
      <c r="J10" s="120">
        <v>9</v>
      </c>
      <c r="K10" s="114">
        <v>7</v>
      </c>
      <c r="M10" s="120">
        <v>11</v>
      </c>
      <c r="N10" s="114">
        <v>7</v>
      </c>
      <c r="P10" s="120">
        <v>29</v>
      </c>
      <c r="Q10" s="114">
        <v>7</v>
      </c>
      <c r="S10">
        <v>119</v>
      </c>
      <c r="T10">
        <v>7</v>
      </c>
    </row>
    <row r="11" spans="1:20">
      <c r="A11" s="114">
        <v>16</v>
      </c>
      <c r="B11" s="114">
        <v>6</v>
      </c>
      <c r="D11" s="120">
        <v>12</v>
      </c>
      <c r="E11" s="114">
        <v>6</v>
      </c>
      <c r="G11" s="120">
        <v>14</v>
      </c>
      <c r="H11" s="114">
        <v>6</v>
      </c>
      <c r="J11" s="120">
        <v>10</v>
      </c>
      <c r="K11" s="114">
        <v>6</v>
      </c>
      <c r="M11" s="120">
        <v>12</v>
      </c>
      <c r="N11" s="114">
        <v>6</v>
      </c>
      <c r="P11" s="120">
        <v>30</v>
      </c>
      <c r="Q11" s="114">
        <v>6</v>
      </c>
      <c r="S11">
        <v>120</v>
      </c>
      <c r="T11">
        <v>6</v>
      </c>
    </row>
    <row r="12" spans="1:20">
      <c r="A12" s="114">
        <v>20</v>
      </c>
      <c r="B12" s="114">
        <v>6</v>
      </c>
      <c r="D12" s="120">
        <v>13</v>
      </c>
      <c r="E12" s="114">
        <v>6</v>
      </c>
      <c r="G12" s="120">
        <v>16</v>
      </c>
      <c r="H12" s="114">
        <v>6</v>
      </c>
      <c r="J12" s="120">
        <v>13</v>
      </c>
      <c r="K12" s="114">
        <v>6</v>
      </c>
      <c r="M12" s="120">
        <v>14</v>
      </c>
      <c r="N12" s="114">
        <v>6</v>
      </c>
      <c r="P12" s="120">
        <v>33</v>
      </c>
      <c r="Q12" s="114">
        <v>6</v>
      </c>
      <c r="S12">
        <v>149</v>
      </c>
      <c r="T12">
        <v>6</v>
      </c>
    </row>
    <row r="13" spans="1:20">
      <c r="A13" s="114">
        <v>21</v>
      </c>
      <c r="B13" s="114">
        <v>5</v>
      </c>
      <c r="D13" s="120">
        <v>14</v>
      </c>
      <c r="E13" s="114">
        <v>5</v>
      </c>
      <c r="G13" s="120">
        <v>17</v>
      </c>
      <c r="H13" s="114">
        <v>5</v>
      </c>
      <c r="J13" s="120">
        <v>14</v>
      </c>
      <c r="K13" s="114">
        <v>5</v>
      </c>
      <c r="M13" s="120">
        <v>15</v>
      </c>
      <c r="N13" s="114">
        <v>5</v>
      </c>
      <c r="P13" s="120">
        <v>34</v>
      </c>
      <c r="Q13" s="114">
        <v>5</v>
      </c>
      <c r="S13">
        <v>150</v>
      </c>
      <c r="T13">
        <v>5</v>
      </c>
    </row>
    <row r="14" spans="1:20">
      <c r="A14" s="114">
        <v>24</v>
      </c>
      <c r="B14" s="114">
        <v>5</v>
      </c>
      <c r="D14" s="120">
        <v>15</v>
      </c>
      <c r="E14" s="114">
        <v>5</v>
      </c>
      <c r="G14" s="120">
        <v>18</v>
      </c>
      <c r="H14" s="114">
        <v>5</v>
      </c>
      <c r="J14" s="120">
        <v>16</v>
      </c>
      <c r="K14" s="114">
        <v>5</v>
      </c>
      <c r="M14" s="120">
        <v>17</v>
      </c>
      <c r="N14" s="114">
        <v>5</v>
      </c>
      <c r="P14" s="120">
        <v>36</v>
      </c>
      <c r="Q14" s="114">
        <v>5</v>
      </c>
      <c r="S14">
        <v>199</v>
      </c>
      <c r="T14">
        <v>5</v>
      </c>
    </row>
    <row r="15" spans="1:20">
      <c r="A15" s="114">
        <v>25</v>
      </c>
      <c r="B15" s="114">
        <v>4</v>
      </c>
      <c r="D15" s="120">
        <v>16</v>
      </c>
      <c r="E15" s="114">
        <v>4</v>
      </c>
      <c r="G15" s="120">
        <v>19</v>
      </c>
      <c r="H15" s="114">
        <v>4</v>
      </c>
      <c r="J15" s="120">
        <v>17</v>
      </c>
      <c r="K15" s="114">
        <v>4</v>
      </c>
      <c r="M15" s="120">
        <v>18</v>
      </c>
      <c r="N15" s="114">
        <v>4</v>
      </c>
      <c r="P15" s="120">
        <v>37</v>
      </c>
      <c r="Q15" s="114">
        <v>4</v>
      </c>
      <c r="S15">
        <v>200</v>
      </c>
      <c r="T15">
        <v>4</v>
      </c>
    </row>
    <row r="16" spans="1:20">
      <c r="A16" s="114">
        <v>28</v>
      </c>
      <c r="B16" s="114">
        <v>4</v>
      </c>
      <c r="D16" s="120">
        <v>18</v>
      </c>
      <c r="E16" s="114">
        <v>4</v>
      </c>
      <c r="G16" s="120">
        <v>21</v>
      </c>
      <c r="H16" s="114">
        <v>4</v>
      </c>
      <c r="J16" s="120">
        <v>19</v>
      </c>
      <c r="K16" s="114">
        <v>4</v>
      </c>
      <c r="M16" s="120">
        <v>20</v>
      </c>
      <c r="N16" s="114">
        <v>4</v>
      </c>
      <c r="P16" s="120">
        <v>39</v>
      </c>
      <c r="Q16" s="114">
        <v>4</v>
      </c>
      <c r="S16">
        <v>299</v>
      </c>
      <c r="T16">
        <v>4</v>
      </c>
    </row>
    <row r="17" spans="1:24">
      <c r="A17" s="114">
        <v>29</v>
      </c>
      <c r="B17" s="114">
        <v>3</v>
      </c>
      <c r="D17" s="120">
        <v>19</v>
      </c>
      <c r="E17" s="114">
        <v>3</v>
      </c>
      <c r="G17" s="120">
        <v>22</v>
      </c>
      <c r="H17" s="114">
        <v>3</v>
      </c>
      <c r="J17" s="120">
        <v>20</v>
      </c>
      <c r="K17" s="114">
        <v>3</v>
      </c>
      <c r="M17" s="120">
        <v>21</v>
      </c>
      <c r="N17" s="114">
        <v>3</v>
      </c>
      <c r="P17" s="120">
        <v>40</v>
      </c>
      <c r="Q17" s="114">
        <v>3</v>
      </c>
      <c r="S17">
        <v>300</v>
      </c>
      <c r="T17">
        <v>3</v>
      </c>
    </row>
    <row r="18" spans="1:24">
      <c r="A18" s="114">
        <v>30</v>
      </c>
      <c r="B18" s="114">
        <v>2</v>
      </c>
      <c r="D18" s="120">
        <v>20</v>
      </c>
      <c r="E18" s="114">
        <v>2</v>
      </c>
      <c r="G18" s="120">
        <v>23</v>
      </c>
      <c r="H18" s="114">
        <v>2</v>
      </c>
      <c r="J18" s="120">
        <v>21</v>
      </c>
      <c r="K18" s="114">
        <v>2</v>
      </c>
      <c r="M18" s="120">
        <v>22</v>
      </c>
      <c r="N18" s="114">
        <v>2</v>
      </c>
      <c r="P18" s="120">
        <v>41</v>
      </c>
      <c r="Q18" s="114">
        <v>2</v>
      </c>
      <c r="S18">
        <v>399</v>
      </c>
      <c r="T18">
        <v>3</v>
      </c>
    </row>
    <row r="19" spans="1:24">
      <c r="A19" s="114">
        <v>31</v>
      </c>
      <c r="B19" s="115">
        <v>1</v>
      </c>
      <c r="D19" s="120">
        <v>21</v>
      </c>
      <c r="E19" s="114">
        <v>1</v>
      </c>
      <c r="G19" s="120">
        <v>24</v>
      </c>
      <c r="H19" s="114">
        <v>1</v>
      </c>
      <c r="J19" s="120">
        <v>22</v>
      </c>
      <c r="K19" s="114">
        <v>1</v>
      </c>
      <c r="M19" s="120">
        <v>23</v>
      </c>
      <c r="N19" s="114">
        <v>1</v>
      </c>
      <c r="P19" s="120">
        <v>42</v>
      </c>
      <c r="Q19" s="114">
        <v>1</v>
      </c>
      <c r="S19">
        <v>400</v>
      </c>
      <c r="T19">
        <v>2</v>
      </c>
    </row>
    <row r="20" spans="1:24">
      <c r="A20" s="48"/>
      <c r="B20" s="48"/>
      <c r="K20" s="48"/>
      <c r="N20" s="48"/>
      <c r="S20">
        <v>479</v>
      </c>
      <c r="T20">
        <v>2</v>
      </c>
    </row>
    <row r="21" spans="1:24">
      <c r="A21" s="48"/>
      <c r="B21" s="48"/>
      <c r="K21" s="48"/>
      <c r="N21" s="48"/>
      <c r="S21">
        <v>480</v>
      </c>
      <c r="T21">
        <v>1</v>
      </c>
    </row>
    <row r="22" spans="1:24">
      <c r="A22" s="48"/>
      <c r="B22" s="48"/>
      <c r="K22" s="48"/>
      <c r="N22" s="48"/>
    </row>
    <row r="23" spans="1:24">
      <c r="A23" s="48"/>
      <c r="B23" s="48"/>
      <c r="K23" s="48"/>
      <c r="N23" s="48"/>
    </row>
    <row r="24" spans="1:24" ht="28.5" customHeight="1">
      <c r="A24" s="116" t="s">
        <v>208</v>
      </c>
      <c r="B24" s="116"/>
      <c r="C24" s="116"/>
      <c r="D24" s="116"/>
      <c r="E24" s="116"/>
      <c r="F24" s="116"/>
      <c r="G24" s="116"/>
      <c r="H24" s="116"/>
      <c r="I24" s="116"/>
      <c r="J24" s="116"/>
      <c r="K24" s="116"/>
      <c r="L24" s="116"/>
      <c r="M24" s="116"/>
      <c r="N24" s="116"/>
      <c r="O24" s="116"/>
      <c r="P24" s="116"/>
      <c r="Q24" s="116"/>
      <c r="R24" s="116"/>
      <c r="S24" s="123"/>
      <c r="T24" s="123"/>
      <c r="U24" s="123"/>
      <c r="V24" s="123"/>
      <c r="W24" s="123"/>
      <c r="X24" s="123"/>
    </row>
    <row r="25" spans="1:24" ht="28.5" customHeight="1">
      <c r="A25" s="6" t="s">
        <v>206</v>
      </c>
      <c r="B25" s="10"/>
      <c r="C25" s="17"/>
      <c r="D25" s="6" t="s">
        <v>219</v>
      </c>
      <c r="E25" s="10"/>
      <c r="F25" s="17"/>
      <c r="G25" s="6" t="s">
        <v>221</v>
      </c>
      <c r="H25" s="10"/>
      <c r="I25" s="17"/>
      <c r="J25" s="6" t="s">
        <v>220</v>
      </c>
      <c r="K25" s="10"/>
      <c r="L25" s="17"/>
      <c r="M25" s="6" t="s">
        <v>218</v>
      </c>
      <c r="N25" s="10"/>
      <c r="O25" s="17"/>
      <c r="P25" s="6" t="s">
        <v>223</v>
      </c>
      <c r="Q25" s="10"/>
      <c r="R25" s="17"/>
    </row>
    <row r="26" spans="1:24" ht="24" customHeight="1">
      <c r="A26" s="117" t="s">
        <v>209</v>
      </c>
      <c r="B26" s="118" t="e">
        <f>COUNTIF(#REF!,1)</f>
        <v>#REF!</v>
      </c>
      <c r="C26" s="119" t="s">
        <v>139</v>
      </c>
      <c r="D26" s="117" t="s">
        <v>209</v>
      </c>
      <c r="E26" s="118" t="e">
        <f>COUNTIF(#REF!,1)</f>
        <v>#REF!</v>
      </c>
      <c r="F26" s="119" t="s">
        <v>139</v>
      </c>
      <c r="G26" s="117" t="s">
        <v>209</v>
      </c>
      <c r="H26" s="121" t="e">
        <f>COUNTIF(#REF!,"１級")</f>
        <v>#REF!</v>
      </c>
      <c r="I26" s="119" t="s">
        <v>139</v>
      </c>
      <c r="J26" s="117" t="s">
        <v>209</v>
      </c>
      <c r="K26" s="121" t="e">
        <f>COUNTIF(#REF!,"１級")</f>
        <v>#REF!</v>
      </c>
      <c r="L26" s="119" t="s">
        <v>139</v>
      </c>
      <c r="M26" s="117" t="s">
        <v>209</v>
      </c>
      <c r="N26" s="121" t="e">
        <f>COUNTIF(#REF!,"１級")</f>
        <v>#REF!</v>
      </c>
      <c r="O26" s="119" t="s">
        <v>139</v>
      </c>
      <c r="P26" s="117" t="s">
        <v>209</v>
      </c>
      <c r="Q26" s="121" t="e">
        <f>COUNTIF(#REF!,"１級")</f>
        <v>#REF!</v>
      </c>
      <c r="R26" s="119" t="s">
        <v>139</v>
      </c>
    </row>
    <row r="27" spans="1:24" ht="24" customHeight="1">
      <c r="A27" s="117" t="s">
        <v>210</v>
      </c>
      <c r="B27" s="118" t="e">
        <f>COUNTIF(#REF!,2)</f>
        <v>#REF!</v>
      </c>
      <c r="C27" s="119" t="s">
        <v>139</v>
      </c>
      <c r="D27" s="117" t="s">
        <v>210</v>
      </c>
      <c r="E27" s="118" t="e">
        <f>COUNTIF(#REF!,2)</f>
        <v>#REF!</v>
      </c>
      <c r="F27" s="119" t="s">
        <v>139</v>
      </c>
      <c r="G27" s="117" t="s">
        <v>210</v>
      </c>
      <c r="H27" s="121" t="e">
        <f>COUNTIF(#REF!,"２級")</f>
        <v>#REF!</v>
      </c>
      <c r="I27" s="119" t="s">
        <v>139</v>
      </c>
      <c r="J27" s="117" t="s">
        <v>210</v>
      </c>
      <c r="K27" s="121" t="e">
        <f>COUNTIF(#REF!,"２級")</f>
        <v>#REF!</v>
      </c>
      <c r="L27" s="119" t="s">
        <v>139</v>
      </c>
      <c r="M27" s="117" t="s">
        <v>210</v>
      </c>
      <c r="N27" s="121" t="e">
        <f>COUNTIF(#REF!,"２級")</f>
        <v>#REF!</v>
      </c>
      <c r="O27" s="119" t="s">
        <v>139</v>
      </c>
      <c r="P27" s="117" t="s">
        <v>210</v>
      </c>
      <c r="Q27" s="121" t="e">
        <f>COUNTIF(#REF!,"２級")</f>
        <v>#REF!</v>
      </c>
      <c r="R27" s="119" t="s">
        <v>139</v>
      </c>
    </row>
    <row r="28" spans="1:24" ht="24" customHeight="1">
      <c r="A28" s="117" t="s">
        <v>94</v>
      </c>
      <c r="B28" s="118" t="e">
        <f>COUNTIF(#REF!,3)</f>
        <v>#REF!</v>
      </c>
      <c r="C28" s="119" t="s">
        <v>139</v>
      </c>
      <c r="D28" s="117" t="s">
        <v>94</v>
      </c>
      <c r="E28" s="118" t="e">
        <f>COUNTIF(#REF!,3)</f>
        <v>#REF!</v>
      </c>
      <c r="F28" s="119" t="s">
        <v>139</v>
      </c>
      <c r="G28" s="117" t="s">
        <v>94</v>
      </c>
      <c r="H28" s="121" t="e">
        <f>COUNTIF(#REF!,"３級")</f>
        <v>#REF!</v>
      </c>
      <c r="I28" s="119" t="s">
        <v>139</v>
      </c>
      <c r="J28" s="117" t="s">
        <v>94</v>
      </c>
      <c r="K28" s="121" t="e">
        <f>COUNTIF(#REF!,"３級")</f>
        <v>#REF!</v>
      </c>
      <c r="L28" s="119" t="s">
        <v>139</v>
      </c>
      <c r="M28" s="117" t="s">
        <v>94</v>
      </c>
      <c r="N28" s="121" t="e">
        <f>COUNTIF(#REF!,"３級")</f>
        <v>#REF!</v>
      </c>
      <c r="O28" s="119" t="s">
        <v>139</v>
      </c>
      <c r="P28" s="117" t="s">
        <v>94</v>
      </c>
      <c r="Q28" s="121" t="e">
        <f>COUNTIF(#REF!,"３級")</f>
        <v>#REF!</v>
      </c>
      <c r="R28" s="119" t="s">
        <v>139</v>
      </c>
    </row>
    <row r="29" spans="1:24" ht="24" customHeight="1">
      <c r="A29" s="117" t="s">
        <v>156</v>
      </c>
      <c r="B29" s="118" t="e">
        <f>COUNTIF(#REF!,4)</f>
        <v>#REF!</v>
      </c>
      <c r="C29" s="119" t="s">
        <v>139</v>
      </c>
      <c r="D29" s="117" t="s">
        <v>156</v>
      </c>
      <c r="E29" s="118" t="e">
        <f>COUNTIF(#REF!,4)</f>
        <v>#REF!</v>
      </c>
      <c r="F29" s="119" t="s">
        <v>139</v>
      </c>
      <c r="G29" s="117" t="s">
        <v>156</v>
      </c>
      <c r="H29" s="121" t="e">
        <f>COUNTIF(#REF!,"４級")</f>
        <v>#REF!</v>
      </c>
      <c r="I29" s="119" t="s">
        <v>139</v>
      </c>
      <c r="J29" s="117" t="s">
        <v>156</v>
      </c>
      <c r="K29" s="121" t="e">
        <f>COUNTIF(#REF!,"４級")</f>
        <v>#REF!</v>
      </c>
      <c r="L29" s="119" t="s">
        <v>139</v>
      </c>
      <c r="M29" s="117" t="s">
        <v>156</v>
      </c>
      <c r="N29" s="121" t="e">
        <f>COUNTIF(#REF!,"４級")</f>
        <v>#REF!</v>
      </c>
      <c r="O29" s="119" t="s">
        <v>139</v>
      </c>
      <c r="P29" s="117" t="s">
        <v>156</v>
      </c>
      <c r="Q29" s="121" t="e">
        <f>COUNTIF(#REF!,"４級")</f>
        <v>#REF!</v>
      </c>
      <c r="R29" s="119" t="s">
        <v>139</v>
      </c>
    </row>
    <row r="30" spans="1:24" ht="24" customHeight="1">
      <c r="A30" s="117" t="s">
        <v>211</v>
      </c>
      <c r="B30" s="118" t="e">
        <f>COUNTIF(#REF!,5)</f>
        <v>#REF!</v>
      </c>
      <c r="C30" s="119" t="s">
        <v>139</v>
      </c>
      <c r="D30" s="117" t="s">
        <v>211</v>
      </c>
      <c r="E30" s="118" t="e">
        <f>COUNTIF(#REF!,5)</f>
        <v>#REF!</v>
      </c>
      <c r="F30" s="119" t="s">
        <v>139</v>
      </c>
      <c r="G30" s="117" t="s">
        <v>211</v>
      </c>
      <c r="H30" s="121" t="e">
        <f>COUNTIF(#REF!,"５級")</f>
        <v>#REF!</v>
      </c>
      <c r="I30" s="119" t="s">
        <v>139</v>
      </c>
      <c r="J30" s="117" t="s">
        <v>211</v>
      </c>
      <c r="K30" s="121" t="e">
        <f>COUNTIF(#REF!,"５級")</f>
        <v>#REF!</v>
      </c>
      <c r="L30" s="119" t="s">
        <v>139</v>
      </c>
      <c r="M30" s="117" t="s">
        <v>211</v>
      </c>
      <c r="N30" s="121" t="e">
        <f>COUNTIF(#REF!,"５級")</f>
        <v>#REF!</v>
      </c>
      <c r="O30" s="119" t="s">
        <v>139</v>
      </c>
      <c r="P30" s="117" t="s">
        <v>211</v>
      </c>
      <c r="Q30" s="121" t="e">
        <f>COUNTIF(#REF!,"５級")</f>
        <v>#REF!</v>
      </c>
      <c r="R30" s="119" t="s">
        <v>139</v>
      </c>
    </row>
    <row r="31" spans="1:24" ht="24" customHeight="1">
      <c r="A31" s="117" t="s">
        <v>212</v>
      </c>
      <c r="B31" s="118" t="e">
        <f>COUNTIF(#REF!,6)</f>
        <v>#REF!</v>
      </c>
      <c r="C31" s="119" t="s">
        <v>139</v>
      </c>
      <c r="D31" s="117" t="s">
        <v>212</v>
      </c>
      <c r="E31" s="118" t="e">
        <f>COUNTIF(#REF!,6)</f>
        <v>#REF!</v>
      </c>
      <c r="F31" s="119" t="s">
        <v>139</v>
      </c>
      <c r="G31" s="117" t="s">
        <v>212</v>
      </c>
      <c r="H31" s="121" t="e">
        <f>COUNTIF(#REF!,"６級")</f>
        <v>#REF!</v>
      </c>
      <c r="I31" s="119" t="s">
        <v>139</v>
      </c>
      <c r="J31" s="117" t="s">
        <v>212</v>
      </c>
      <c r="K31" s="121" t="e">
        <f>COUNTIF(#REF!,"６級")</f>
        <v>#REF!</v>
      </c>
      <c r="L31" s="119" t="s">
        <v>139</v>
      </c>
      <c r="M31" s="117" t="s">
        <v>212</v>
      </c>
      <c r="N31" s="121" t="e">
        <f>COUNTIF(#REF!,"６級")</f>
        <v>#REF!</v>
      </c>
      <c r="O31" s="119" t="s">
        <v>139</v>
      </c>
      <c r="P31" s="117" t="s">
        <v>212</v>
      </c>
      <c r="Q31" s="121" t="e">
        <f>COUNTIF(#REF!,"６級")</f>
        <v>#REF!</v>
      </c>
      <c r="R31" s="119" t="s">
        <v>139</v>
      </c>
    </row>
    <row r="32" spans="1:24" ht="24" customHeight="1">
      <c r="A32" s="117" t="s">
        <v>213</v>
      </c>
      <c r="B32" s="118" t="e">
        <f>COUNTIF(#REF!,7)</f>
        <v>#REF!</v>
      </c>
      <c r="C32" s="119" t="s">
        <v>139</v>
      </c>
      <c r="D32" s="117" t="s">
        <v>213</v>
      </c>
      <c r="E32" s="118" t="e">
        <f>COUNTIF(#REF!,7)</f>
        <v>#REF!</v>
      </c>
      <c r="F32" s="119" t="s">
        <v>139</v>
      </c>
      <c r="G32" s="117" t="s">
        <v>213</v>
      </c>
      <c r="H32" s="121" t="e">
        <f>COUNTIF(#REF!,"７級")</f>
        <v>#REF!</v>
      </c>
      <c r="I32" s="119" t="s">
        <v>139</v>
      </c>
      <c r="J32" s="117" t="s">
        <v>213</v>
      </c>
      <c r="K32" s="121" t="e">
        <f>COUNTIF(#REF!,"７級")</f>
        <v>#REF!</v>
      </c>
      <c r="L32" s="119" t="s">
        <v>139</v>
      </c>
      <c r="M32" s="117" t="s">
        <v>213</v>
      </c>
      <c r="N32" s="121" t="e">
        <f>COUNTIF(#REF!,"７級")</f>
        <v>#REF!</v>
      </c>
      <c r="O32" s="119" t="s">
        <v>139</v>
      </c>
      <c r="P32" s="117" t="s">
        <v>213</v>
      </c>
      <c r="Q32" s="121" t="e">
        <f>COUNTIF(#REF!,"７級")</f>
        <v>#REF!</v>
      </c>
      <c r="R32" s="119" t="s">
        <v>139</v>
      </c>
    </row>
    <row r="33" spans="1:18" ht="24" customHeight="1">
      <c r="A33" s="117" t="s">
        <v>214</v>
      </c>
      <c r="B33" s="118" t="e">
        <f>COUNTIF(#REF!,8)</f>
        <v>#REF!</v>
      </c>
      <c r="C33" s="119" t="s">
        <v>139</v>
      </c>
      <c r="D33" s="117" t="s">
        <v>214</v>
      </c>
      <c r="E33" s="118" t="e">
        <f>COUNTIF(#REF!,8)</f>
        <v>#REF!</v>
      </c>
      <c r="F33" s="119" t="s">
        <v>139</v>
      </c>
      <c r="G33" s="117" t="s">
        <v>214</v>
      </c>
      <c r="H33" s="121" t="e">
        <f>COUNTIF(#REF!,"８級")</f>
        <v>#REF!</v>
      </c>
      <c r="I33" s="119" t="s">
        <v>139</v>
      </c>
      <c r="J33" s="117" t="s">
        <v>214</v>
      </c>
      <c r="K33" s="121" t="e">
        <f>COUNTIF(#REF!,"８級")</f>
        <v>#REF!</v>
      </c>
      <c r="L33" s="119" t="s">
        <v>139</v>
      </c>
      <c r="M33" s="117" t="s">
        <v>214</v>
      </c>
      <c r="N33" s="121" t="e">
        <f>COUNTIF(#REF!,"８級")</f>
        <v>#REF!</v>
      </c>
      <c r="O33" s="119" t="s">
        <v>139</v>
      </c>
      <c r="P33" s="117" t="s">
        <v>214</v>
      </c>
      <c r="Q33" s="121" t="e">
        <f>COUNTIF(#REF!,"８級")</f>
        <v>#REF!</v>
      </c>
      <c r="R33" s="119" t="s">
        <v>139</v>
      </c>
    </row>
    <row r="34" spans="1:18" ht="24" customHeight="1">
      <c r="A34" s="117" t="s">
        <v>215</v>
      </c>
      <c r="B34" s="118" t="e">
        <f>COUNTIF(#REF!,9)</f>
        <v>#REF!</v>
      </c>
      <c r="C34" s="119" t="s">
        <v>139</v>
      </c>
      <c r="D34" s="117" t="s">
        <v>215</v>
      </c>
      <c r="E34" s="118" t="e">
        <f>COUNTIF(#REF!,9)</f>
        <v>#REF!</v>
      </c>
      <c r="F34" s="119" t="s">
        <v>139</v>
      </c>
      <c r="G34" s="117" t="s">
        <v>215</v>
      </c>
      <c r="H34" s="121" t="e">
        <f>COUNTIF(#REF!,"９級")</f>
        <v>#REF!</v>
      </c>
      <c r="I34" s="119" t="s">
        <v>139</v>
      </c>
      <c r="J34" s="117" t="s">
        <v>215</v>
      </c>
      <c r="K34" s="121" t="e">
        <f>COUNTIF(#REF!,"９級")</f>
        <v>#REF!</v>
      </c>
      <c r="L34" s="119" t="s">
        <v>139</v>
      </c>
      <c r="M34" s="117" t="s">
        <v>215</v>
      </c>
      <c r="N34" s="121" t="e">
        <f>COUNTIF(#REF!,"９級")</f>
        <v>#REF!</v>
      </c>
      <c r="O34" s="119" t="s">
        <v>139</v>
      </c>
      <c r="P34" s="117" t="s">
        <v>215</v>
      </c>
      <c r="Q34" s="121" t="e">
        <f>COUNTIF(#REF!,"９級")</f>
        <v>#REF!</v>
      </c>
      <c r="R34" s="119" t="s">
        <v>139</v>
      </c>
    </row>
    <row r="35" spans="1:18" ht="24" customHeight="1">
      <c r="A35" s="117" t="s">
        <v>216</v>
      </c>
      <c r="B35" s="118" t="e">
        <f>COUNTIF(#REF!,110)</f>
        <v>#REF!</v>
      </c>
      <c r="C35" s="119" t="s">
        <v>139</v>
      </c>
      <c r="D35" s="117" t="s">
        <v>216</v>
      </c>
      <c r="E35" s="118" t="e">
        <f>COUNTIF(#REF!,10)</f>
        <v>#REF!</v>
      </c>
      <c r="F35" s="119" t="s">
        <v>139</v>
      </c>
      <c r="G35" s="117" t="s">
        <v>216</v>
      </c>
      <c r="H35" s="121" t="e">
        <f>COUNTIF(#REF!,"１０級")</f>
        <v>#REF!</v>
      </c>
      <c r="I35" s="119" t="s">
        <v>139</v>
      </c>
      <c r="J35" s="117" t="s">
        <v>216</v>
      </c>
      <c r="K35" s="121" t="e">
        <f>COUNTIF(#REF!,"１０級")</f>
        <v>#REF!</v>
      </c>
      <c r="L35" s="119" t="s">
        <v>139</v>
      </c>
      <c r="M35" s="117" t="s">
        <v>216</v>
      </c>
      <c r="N35" s="121" t="e">
        <f>COUNTIF(#REF!,"１０級")</f>
        <v>#REF!</v>
      </c>
      <c r="O35" s="119" t="s">
        <v>139</v>
      </c>
      <c r="P35" s="117" t="s">
        <v>216</v>
      </c>
      <c r="Q35" s="121" t="e">
        <f>COUNTIF(#REF!,"１０級")</f>
        <v>#REF!</v>
      </c>
      <c r="R35" s="119" t="s">
        <v>139</v>
      </c>
    </row>
    <row r="37" spans="1:18">
      <c r="B37" t="e">
        <f>SUM(B26:B36)</f>
        <v>#REF!</v>
      </c>
      <c r="C37" t="s">
        <v>139</v>
      </c>
      <c r="E37" t="e">
        <f>SUM(E26:E36)</f>
        <v>#REF!</v>
      </c>
      <c r="F37" t="s">
        <v>139</v>
      </c>
      <c r="H37" t="e">
        <f>SUM(H26:H36)</f>
        <v>#REF!</v>
      </c>
      <c r="I37" t="s">
        <v>139</v>
      </c>
      <c r="K37" t="e">
        <f>SUM(K26:K36)</f>
        <v>#REF!</v>
      </c>
      <c r="L37" t="s">
        <v>139</v>
      </c>
      <c r="N37" t="e">
        <f>SUM(N26:N36)</f>
        <v>#REF!</v>
      </c>
      <c r="O37" t="s">
        <v>139</v>
      </c>
      <c r="Q37" t="e">
        <f>SUM(Q26:Q36)</f>
        <v>#REF!</v>
      </c>
      <c r="R37" t="s">
        <v>139</v>
      </c>
    </row>
  </sheetData>
  <mergeCells count="14">
    <mergeCell ref="A1:B1"/>
    <mergeCell ref="D1:E1"/>
    <mergeCell ref="G1:H1"/>
    <mergeCell ref="J1:K1"/>
    <mergeCell ref="M1:N1"/>
    <mergeCell ref="P1:Q1"/>
    <mergeCell ref="S1:T1"/>
    <mergeCell ref="A24:R24"/>
    <mergeCell ref="A25:C25"/>
    <mergeCell ref="D25:F25"/>
    <mergeCell ref="G25:I25"/>
    <mergeCell ref="J25:L25"/>
    <mergeCell ref="M25:O25"/>
    <mergeCell ref="P25:R25"/>
  </mergeCells>
  <phoneticPr fontId="9"/>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Z39"/>
  <sheetViews>
    <sheetView view="pageBreakPreview" zoomScale="85" zoomScaleNormal="70" zoomScaleSheetLayoutView="85" workbookViewId="0">
      <selection activeCell="R6" sqref="R6"/>
    </sheetView>
  </sheetViews>
  <sheetFormatPr defaultColWidth="5.125" defaultRowHeight="36.75" customHeight="1"/>
  <cols>
    <col min="1" max="1" width="9.375"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2" customHeight="1"/>
    <row r="2" spans="2:26" ht="35.25" customHeight="1">
      <c r="B2" s="2" t="s">
        <v>22</v>
      </c>
      <c r="C2" s="2"/>
      <c r="D2" s="2"/>
      <c r="E2" s="2"/>
      <c r="F2" s="2"/>
      <c r="G2" s="2"/>
      <c r="H2" s="11" t="e">
        <f>VLOOKUP(X26,基本データ!S3:T21,2)</f>
        <v>#N/A</v>
      </c>
      <c r="I2" s="14"/>
      <c r="K2" s="21" t="e">
        <f>VLOOKUP(D30,G29:R38,4)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34</v>
      </c>
      <c r="W4" s="67" t="s">
        <v>168</v>
      </c>
      <c r="X4" s="56" t="s">
        <v>10</v>
      </c>
    </row>
    <row r="5" spans="2:26" ht="4.5" customHeight="1">
      <c r="Q5" s="37"/>
      <c r="R5" s="41"/>
      <c r="S5" s="41"/>
      <c r="T5" s="41"/>
      <c r="U5" s="41"/>
      <c r="V5" s="41"/>
      <c r="W5" s="68"/>
      <c r="X5" s="57"/>
    </row>
    <row r="6" spans="2:26" ht="22.5" customHeight="1">
      <c r="B6" s="4" t="s">
        <v>62</v>
      </c>
      <c r="C6" s="8"/>
      <c r="D6" s="8"/>
      <c r="E6" s="8"/>
      <c r="F6" s="8"/>
      <c r="G6" s="8"/>
      <c r="H6" s="8"/>
      <c r="I6" s="8"/>
      <c r="J6" s="8"/>
      <c r="K6" s="8"/>
      <c r="L6" s="8"/>
      <c r="M6" s="8"/>
      <c r="N6" s="8"/>
      <c r="O6" s="8"/>
      <c r="P6" s="8"/>
      <c r="Q6" s="38">
        <v>30</v>
      </c>
      <c r="R6" s="64"/>
      <c r="S6" s="64"/>
      <c r="T6" s="64"/>
      <c r="U6" s="64"/>
      <c r="V6" s="64"/>
      <c r="W6" s="69"/>
      <c r="X6" s="58">
        <f t="shared" ref="X6:X25" si="0">R6-S6-T6-U6-W6</f>
        <v>0</v>
      </c>
    </row>
    <row r="7" spans="2:26" ht="22.5" customHeight="1">
      <c r="B7" s="4" t="s">
        <v>65</v>
      </c>
      <c r="C7" s="8"/>
      <c r="D7" s="8"/>
      <c r="E7" s="8"/>
      <c r="F7" s="8"/>
      <c r="G7" s="8"/>
      <c r="H7" s="8"/>
      <c r="I7" s="8"/>
      <c r="J7" s="8"/>
      <c r="K7" s="8"/>
      <c r="L7" s="8"/>
      <c r="M7" s="8"/>
      <c r="N7" s="8"/>
      <c r="O7" s="8"/>
      <c r="P7" s="8"/>
      <c r="Q7" s="38">
        <v>30</v>
      </c>
      <c r="R7" s="64"/>
      <c r="S7" s="64"/>
      <c r="T7" s="64"/>
      <c r="U7" s="64"/>
      <c r="V7" s="64"/>
      <c r="W7" s="69"/>
      <c r="X7" s="58">
        <f t="shared" si="0"/>
        <v>0</v>
      </c>
    </row>
    <row r="8" spans="2:26" ht="22.5" customHeight="1">
      <c r="B8" s="4" t="s">
        <v>27</v>
      </c>
      <c r="C8" s="8"/>
      <c r="D8" s="8"/>
      <c r="E8" s="8"/>
      <c r="F8" s="8"/>
      <c r="G8" s="8"/>
      <c r="H8" s="8"/>
      <c r="I8" s="8"/>
      <c r="J8" s="8"/>
      <c r="K8" s="8"/>
      <c r="L8" s="8"/>
      <c r="M8" s="8"/>
      <c r="N8" s="8"/>
      <c r="O8" s="8"/>
      <c r="P8" s="8"/>
      <c r="Q8" s="38">
        <v>30</v>
      </c>
      <c r="R8" s="64"/>
      <c r="S8" s="64"/>
      <c r="T8" s="64"/>
      <c r="U8" s="64"/>
      <c r="V8" s="64"/>
      <c r="W8" s="69"/>
      <c r="X8" s="58">
        <f t="shared" si="0"/>
        <v>0</v>
      </c>
    </row>
    <row r="9" spans="2:26" ht="22.5" customHeight="1">
      <c r="B9" s="4" t="s">
        <v>64</v>
      </c>
      <c r="C9" s="8"/>
      <c r="D9" s="8"/>
      <c r="E9" s="8"/>
      <c r="F9" s="8"/>
      <c r="G9" s="8"/>
      <c r="H9" s="8"/>
      <c r="I9" s="8"/>
      <c r="J9" s="8"/>
      <c r="K9" s="8"/>
      <c r="L9" s="8"/>
      <c r="M9" s="8"/>
      <c r="N9" s="8"/>
      <c r="O9" s="8"/>
      <c r="P9" s="8"/>
      <c r="Q9" s="38">
        <v>14</v>
      </c>
      <c r="R9" s="64"/>
      <c r="S9" s="64"/>
      <c r="T9" s="64"/>
      <c r="U9" s="64"/>
      <c r="V9" s="64"/>
      <c r="W9" s="69"/>
      <c r="X9" s="58">
        <f t="shared" si="0"/>
        <v>0</v>
      </c>
    </row>
    <row r="10" spans="2:26" ht="22.5" customHeight="1">
      <c r="B10" s="4" t="s">
        <v>66</v>
      </c>
      <c r="C10" s="8"/>
      <c r="D10" s="8"/>
      <c r="E10" s="8"/>
      <c r="F10" s="8"/>
      <c r="G10" s="8"/>
      <c r="H10" s="8"/>
      <c r="I10" s="8"/>
      <c r="J10" s="8"/>
      <c r="K10" s="8"/>
      <c r="L10" s="8"/>
      <c r="M10" s="8"/>
      <c r="N10" s="8"/>
      <c r="O10" s="8"/>
      <c r="P10" s="8"/>
      <c r="Q10" s="38">
        <v>30</v>
      </c>
      <c r="R10" s="64"/>
      <c r="S10" s="64"/>
      <c r="T10" s="64"/>
      <c r="U10" s="64"/>
      <c r="V10" s="64"/>
      <c r="W10" s="69"/>
      <c r="X10" s="58">
        <f t="shared" si="0"/>
        <v>0</v>
      </c>
    </row>
    <row r="11" spans="2:26" ht="22.5" customHeight="1">
      <c r="B11" s="4" t="s">
        <v>67</v>
      </c>
      <c r="C11" s="8"/>
      <c r="D11" s="8"/>
      <c r="E11" s="8"/>
      <c r="F11" s="8"/>
      <c r="G11" s="8"/>
      <c r="H11" s="8"/>
      <c r="I11" s="8"/>
      <c r="J11" s="8"/>
      <c r="K11" s="8"/>
      <c r="L11" s="8"/>
      <c r="M11" s="8"/>
      <c r="N11" s="8"/>
      <c r="O11" s="8"/>
      <c r="P11" s="8"/>
      <c r="Q11" s="38">
        <v>30</v>
      </c>
      <c r="R11" s="64"/>
      <c r="S11" s="64"/>
      <c r="T11" s="64"/>
      <c r="U11" s="64"/>
      <c r="V11" s="64"/>
      <c r="W11" s="69"/>
      <c r="X11" s="58">
        <f t="shared" si="0"/>
        <v>0</v>
      </c>
    </row>
    <row r="12" spans="2:26" ht="22.5" customHeight="1">
      <c r="B12" s="4" t="s">
        <v>71</v>
      </c>
      <c r="C12" s="8"/>
      <c r="D12" s="8"/>
      <c r="E12" s="8"/>
      <c r="F12" s="8"/>
      <c r="G12" s="8"/>
      <c r="H12" s="8"/>
      <c r="I12" s="8"/>
      <c r="J12" s="8"/>
      <c r="K12" s="8"/>
      <c r="L12" s="8"/>
      <c r="M12" s="8"/>
      <c r="N12" s="8"/>
      <c r="O12" s="8"/>
      <c r="P12" s="8"/>
      <c r="Q12" s="38">
        <v>30</v>
      </c>
      <c r="R12" s="64"/>
      <c r="S12" s="64"/>
      <c r="T12" s="64"/>
      <c r="U12" s="64"/>
      <c r="V12" s="64"/>
      <c r="W12" s="69"/>
      <c r="X12" s="58">
        <f t="shared" si="0"/>
        <v>0</v>
      </c>
    </row>
    <row r="13" spans="2:26" ht="22.5" customHeight="1">
      <c r="B13" s="4" t="s">
        <v>72</v>
      </c>
      <c r="C13" s="8"/>
      <c r="D13" s="8"/>
      <c r="E13" s="8"/>
      <c r="F13" s="8"/>
      <c r="G13" s="8"/>
      <c r="H13" s="8"/>
      <c r="I13" s="8"/>
      <c r="J13" s="8"/>
      <c r="K13" s="8"/>
      <c r="L13" s="8"/>
      <c r="M13" s="8"/>
      <c r="N13" s="8"/>
      <c r="O13" s="8"/>
      <c r="P13" s="8"/>
      <c r="Q13" s="38">
        <v>29</v>
      </c>
      <c r="R13" s="64"/>
      <c r="S13" s="64"/>
      <c r="T13" s="64"/>
      <c r="U13" s="64"/>
      <c r="V13" s="64"/>
      <c r="W13" s="69"/>
      <c r="X13" s="58">
        <f t="shared" si="0"/>
        <v>0</v>
      </c>
    </row>
    <row r="14" spans="2:26" ht="22.5" customHeight="1">
      <c r="B14" s="4" t="s">
        <v>39</v>
      </c>
      <c r="C14" s="8"/>
      <c r="D14" s="8"/>
      <c r="E14" s="8"/>
      <c r="F14" s="8"/>
      <c r="G14" s="8"/>
      <c r="H14" s="8"/>
      <c r="I14" s="8"/>
      <c r="J14" s="8"/>
      <c r="K14" s="8"/>
      <c r="L14" s="8"/>
      <c r="M14" s="8"/>
      <c r="N14" s="8"/>
      <c r="O14" s="8"/>
      <c r="P14" s="8"/>
      <c r="Q14" s="38">
        <v>30</v>
      </c>
      <c r="R14" s="64"/>
      <c r="S14" s="64"/>
      <c r="T14" s="64"/>
      <c r="U14" s="64"/>
      <c r="V14" s="64"/>
      <c r="W14" s="69"/>
      <c r="X14" s="58">
        <f t="shared" si="0"/>
        <v>0</v>
      </c>
    </row>
    <row r="15" spans="2:26" ht="22.5" customHeight="1">
      <c r="B15" s="4" t="s">
        <v>44</v>
      </c>
      <c r="C15" s="8"/>
      <c r="D15" s="8"/>
      <c r="E15" s="8"/>
      <c r="F15" s="8"/>
      <c r="G15" s="8"/>
      <c r="H15" s="8"/>
      <c r="I15" s="8"/>
      <c r="J15" s="8"/>
      <c r="K15" s="8"/>
      <c r="L15" s="8"/>
      <c r="M15" s="8"/>
      <c r="N15" s="8"/>
      <c r="O15" s="8"/>
      <c r="P15" s="8"/>
      <c r="Q15" s="38">
        <v>30</v>
      </c>
      <c r="R15" s="64"/>
      <c r="S15" s="64"/>
      <c r="T15" s="64"/>
      <c r="U15" s="64"/>
      <c r="V15" s="64"/>
      <c r="W15" s="69"/>
      <c r="X15" s="58">
        <f t="shared" si="0"/>
        <v>0</v>
      </c>
    </row>
    <row r="16" spans="2:26" ht="22.5" customHeight="1">
      <c r="B16" s="4" t="s">
        <v>73</v>
      </c>
      <c r="C16" s="8"/>
      <c r="D16" s="8"/>
      <c r="E16" s="8"/>
      <c r="F16" s="8"/>
      <c r="G16" s="8"/>
      <c r="H16" s="8"/>
      <c r="I16" s="8"/>
      <c r="J16" s="8"/>
      <c r="K16" s="8"/>
      <c r="L16" s="8"/>
      <c r="M16" s="8"/>
      <c r="N16" s="8"/>
      <c r="O16" s="8"/>
      <c r="P16" s="8"/>
      <c r="Q16" s="38">
        <v>27</v>
      </c>
      <c r="R16" s="64"/>
      <c r="S16" s="64"/>
      <c r="T16" s="64"/>
      <c r="U16" s="64"/>
      <c r="V16" s="64"/>
      <c r="W16" s="69"/>
      <c r="X16" s="58">
        <f t="shared" si="0"/>
        <v>0</v>
      </c>
    </row>
    <row r="17" spans="2:24" ht="22.5" customHeight="1">
      <c r="B17" s="4" t="s">
        <v>63</v>
      </c>
      <c r="C17" s="8"/>
      <c r="D17" s="8"/>
      <c r="E17" s="8"/>
      <c r="F17" s="8"/>
      <c r="G17" s="8"/>
      <c r="H17" s="8"/>
      <c r="I17" s="8"/>
      <c r="J17" s="8"/>
      <c r="K17" s="8"/>
      <c r="L17" s="8"/>
      <c r="M17" s="8"/>
      <c r="N17" s="8"/>
      <c r="O17" s="8"/>
      <c r="P17" s="8"/>
      <c r="Q17" s="38">
        <v>30</v>
      </c>
      <c r="R17" s="64"/>
      <c r="S17" s="64"/>
      <c r="T17" s="64"/>
      <c r="U17" s="64"/>
      <c r="V17" s="64"/>
      <c r="W17" s="69"/>
      <c r="X17" s="58">
        <f t="shared" si="0"/>
        <v>0</v>
      </c>
    </row>
    <row r="18" spans="2:24" ht="22.5" customHeight="1">
      <c r="B18" s="4" t="s">
        <v>35</v>
      </c>
      <c r="C18" s="8"/>
      <c r="D18" s="8"/>
      <c r="E18" s="8"/>
      <c r="F18" s="8"/>
      <c r="G18" s="8"/>
      <c r="H18" s="8"/>
      <c r="I18" s="8"/>
      <c r="J18" s="8"/>
      <c r="K18" s="8"/>
      <c r="L18" s="8"/>
      <c r="M18" s="8"/>
      <c r="N18" s="8"/>
      <c r="O18" s="8"/>
      <c r="P18" s="8"/>
      <c r="Q18" s="38">
        <v>30</v>
      </c>
      <c r="R18" s="64"/>
      <c r="S18" s="64"/>
      <c r="T18" s="64"/>
      <c r="U18" s="64"/>
      <c r="V18" s="64"/>
      <c r="W18" s="69"/>
      <c r="X18" s="58">
        <f t="shared" si="0"/>
        <v>0</v>
      </c>
    </row>
    <row r="19" spans="2:24" ht="22.5" customHeight="1">
      <c r="B19" s="4" t="s">
        <v>52</v>
      </c>
      <c r="C19" s="8"/>
      <c r="D19" s="8"/>
      <c r="E19" s="8"/>
      <c r="F19" s="8"/>
      <c r="G19" s="8"/>
      <c r="H19" s="8"/>
      <c r="I19" s="8"/>
      <c r="J19" s="8"/>
      <c r="K19" s="8"/>
      <c r="L19" s="8"/>
      <c r="M19" s="8"/>
      <c r="N19" s="8"/>
      <c r="O19" s="8"/>
      <c r="P19" s="8"/>
      <c r="Q19" s="38">
        <v>30</v>
      </c>
      <c r="R19" s="64"/>
      <c r="S19" s="64"/>
      <c r="T19" s="64"/>
      <c r="U19" s="64"/>
      <c r="V19" s="64"/>
      <c r="W19" s="69"/>
      <c r="X19" s="58">
        <f t="shared" si="0"/>
        <v>0</v>
      </c>
    </row>
    <row r="20" spans="2:24" ht="22.5" customHeight="1">
      <c r="B20" s="4" t="s">
        <v>75</v>
      </c>
      <c r="C20" s="8"/>
      <c r="D20" s="8"/>
      <c r="E20" s="8"/>
      <c r="F20" s="8"/>
      <c r="G20" s="8"/>
      <c r="H20" s="8"/>
      <c r="I20" s="8"/>
      <c r="J20" s="8"/>
      <c r="K20" s="8"/>
      <c r="L20" s="8"/>
      <c r="M20" s="8"/>
      <c r="N20" s="8"/>
      <c r="O20" s="8"/>
      <c r="P20" s="32"/>
      <c r="Q20" s="38">
        <v>30</v>
      </c>
      <c r="R20" s="64"/>
      <c r="S20" s="64"/>
      <c r="T20" s="64"/>
      <c r="U20" s="64"/>
      <c r="V20" s="64"/>
      <c r="W20" s="69"/>
      <c r="X20" s="58">
        <f t="shared" si="0"/>
        <v>0</v>
      </c>
    </row>
    <row r="21" spans="2:24" ht="22.5" customHeight="1">
      <c r="B21" s="4" t="s">
        <v>70</v>
      </c>
      <c r="C21" s="8"/>
      <c r="D21" s="8"/>
      <c r="E21" s="8"/>
      <c r="F21" s="8"/>
      <c r="G21" s="8"/>
      <c r="H21" s="8"/>
      <c r="I21" s="8"/>
      <c r="J21" s="8"/>
      <c r="K21" s="8"/>
      <c r="L21" s="8"/>
      <c r="M21" s="8"/>
      <c r="N21" s="8"/>
      <c r="O21" s="8"/>
      <c r="P21" s="32"/>
      <c r="Q21" s="38">
        <v>30</v>
      </c>
      <c r="R21" s="64"/>
      <c r="S21" s="64"/>
      <c r="T21" s="64"/>
      <c r="U21" s="64"/>
      <c r="V21" s="64"/>
      <c r="W21" s="69"/>
      <c r="X21" s="58">
        <f t="shared" si="0"/>
        <v>0</v>
      </c>
    </row>
    <row r="22" spans="2:24" ht="22.5" customHeight="1">
      <c r="B22" s="4" t="s">
        <v>8</v>
      </c>
      <c r="C22" s="8"/>
      <c r="D22" s="8"/>
      <c r="E22" s="8"/>
      <c r="F22" s="8"/>
      <c r="G22" s="8"/>
      <c r="H22" s="8"/>
      <c r="I22" s="8"/>
      <c r="J22" s="8"/>
      <c r="K22" s="8"/>
      <c r="L22" s="8"/>
      <c r="M22" s="8"/>
      <c r="N22" s="8"/>
      <c r="O22" s="8"/>
      <c r="P22" s="8"/>
      <c r="Q22" s="38">
        <v>12</v>
      </c>
      <c r="R22" s="64"/>
      <c r="S22" s="64"/>
      <c r="T22" s="64"/>
      <c r="U22" s="64"/>
      <c r="V22" s="64"/>
      <c r="W22" s="69"/>
      <c r="X22" s="58">
        <f t="shared" si="0"/>
        <v>0</v>
      </c>
    </row>
    <row r="23" spans="2:24" ht="22.5" customHeight="1">
      <c r="B23" s="4" t="s">
        <v>74</v>
      </c>
      <c r="C23" s="8"/>
      <c r="D23" s="8"/>
      <c r="E23" s="8"/>
      <c r="F23" s="8"/>
      <c r="G23" s="8"/>
      <c r="H23" s="8"/>
      <c r="I23" s="8"/>
      <c r="J23" s="8"/>
      <c r="K23" s="8"/>
      <c r="L23" s="8"/>
      <c r="M23" s="8"/>
      <c r="N23" s="8"/>
      <c r="O23" s="8"/>
      <c r="P23" s="8"/>
      <c r="Q23" s="38">
        <v>30</v>
      </c>
      <c r="R23" s="64"/>
      <c r="S23" s="64"/>
      <c r="T23" s="64"/>
      <c r="U23" s="64"/>
      <c r="V23" s="64"/>
      <c r="W23" s="69"/>
      <c r="X23" s="58">
        <f t="shared" si="0"/>
        <v>0</v>
      </c>
    </row>
    <row r="24" spans="2:24" ht="22.5" customHeight="1">
      <c r="B24" s="5" t="s">
        <v>24</v>
      </c>
      <c r="C24" s="9"/>
      <c r="D24" s="9"/>
      <c r="E24" s="9"/>
      <c r="F24" s="9"/>
      <c r="G24" s="9"/>
      <c r="H24" s="9"/>
      <c r="I24" s="9"/>
      <c r="J24" s="9"/>
      <c r="K24" s="9"/>
      <c r="L24" s="9"/>
      <c r="M24" s="9"/>
      <c r="N24" s="9"/>
      <c r="O24" s="9"/>
      <c r="P24" s="33"/>
      <c r="Q24" s="38">
        <v>30</v>
      </c>
      <c r="R24" s="65"/>
      <c r="S24" s="65"/>
      <c r="T24" s="65"/>
      <c r="U24" s="65"/>
      <c r="V24" s="65"/>
      <c r="W24" s="70"/>
      <c r="X24" s="58">
        <f t="shared" si="0"/>
        <v>0</v>
      </c>
    </row>
    <row r="25" spans="2:24" ht="22.5" customHeight="1">
      <c r="B25" s="5" t="s">
        <v>2</v>
      </c>
      <c r="C25" s="9"/>
      <c r="D25" s="9"/>
      <c r="E25" s="9"/>
      <c r="F25" s="9"/>
      <c r="G25" s="9"/>
      <c r="H25" s="9"/>
      <c r="I25" s="9"/>
      <c r="J25" s="9"/>
      <c r="K25" s="9"/>
      <c r="L25" s="9"/>
      <c r="M25" s="9"/>
      <c r="N25" s="9"/>
      <c r="O25" s="9"/>
      <c r="P25" s="33"/>
      <c r="Q25" s="38">
        <v>24</v>
      </c>
      <c r="R25" s="65"/>
      <c r="S25" s="65"/>
      <c r="T25" s="65"/>
      <c r="U25" s="65"/>
      <c r="V25" s="66"/>
      <c r="W25" s="71"/>
      <c r="X25" s="58">
        <f t="shared" si="0"/>
        <v>0</v>
      </c>
    </row>
    <row r="26" spans="2:24" ht="32.25" customHeight="1">
      <c r="B26" s="59" t="s">
        <v>38</v>
      </c>
      <c r="C26" s="60"/>
      <c r="D26" s="60"/>
      <c r="E26" s="60"/>
      <c r="F26" s="60"/>
      <c r="G26" s="60" t="s">
        <v>37</v>
      </c>
      <c r="H26" s="60"/>
      <c r="I26" s="61" t="s">
        <v>9</v>
      </c>
      <c r="J26" s="62"/>
      <c r="K26" s="62"/>
      <c r="L26" s="62"/>
      <c r="M26" s="62"/>
      <c r="N26" s="63"/>
      <c r="O26" s="30" t="s">
        <v>16</v>
      </c>
      <c r="P26" s="34"/>
      <c r="Q26" s="39">
        <f t="shared" ref="Q26:X26" si="1">SUM(Q6:Q25)</f>
        <v>556</v>
      </c>
      <c r="R26" s="34">
        <f t="shared" si="1"/>
        <v>0</v>
      </c>
      <c r="S26" s="34">
        <f t="shared" si="1"/>
        <v>0</v>
      </c>
      <c r="T26" s="34">
        <f t="shared" si="1"/>
        <v>0</v>
      </c>
      <c r="U26" s="34">
        <f t="shared" si="1"/>
        <v>0</v>
      </c>
      <c r="V26" s="50">
        <f t="shared" si="1"/>
        <v>0</v>
      </c>
      <c r="W26" s="50">
        <f t="shared" si="1"/>
        <v>0</v>
      </c>
      <c r="X26" s="40">
        <f t="shared" si="1"/>
        <v>0</v>
      </c>
    </row>
    <row r="27" spans="2:24" ht="17.25" customHeight="1">
      <c r="S27" s="46" t="s">
        <v>21</v>
      </c>
      <c r="T27" s="48" t="s">
        <v>19</v>
      </c>
      <c r="U27" s="48" t="s">
        <v>20</v>
      </c>
      <c r="V27" s="48" t="s">
        <v>6</v>
      </c>
      <c r="W27" s="46" t="s">
        <v>169</v>
      </c>
      <c r="X27" s="48"/>
    </row>
    <row r="28" spans="2:24" ht="17.25" customHeight="1">
      <c r="S28" s="46"/>
      <c r="T28" s="48"/>
      <c r="U28" s="48"/>
      <c r="V28" s="48"/>
      <c r="W28" s="48"/>
      <c r="X28" s="48"/>
    </row>
    <row r="29" spans="2:24" ht="45" customHeight="1">
      <c r="G29" s="1">
        <v>1</v>
      </c>
      <c r="H29" s="1">
        <v>480</v>
      </c>
      <c r="J29" s="20" t="s">
        <v>7</v>
      </c>
      <c r="K29" s="20"/>
      <c r="L29" s="20"/>
      <c r="M29" s="20"/>
      <c r="N29" s="20"/>
      <c r="O29" s="20"/>
      <c r="P29" s="20"/>
      <c r="Q29" s="20"/>
      <c r="R29" s="20"/>
    </row>
    <row r="30" spans="2:24" ht="36.75" customHeight="1">
      <c r="D30" s="1" t="e">
        <f>VLOOKUP(X26,基本データ!S3:T21,2)</f>
        <v>#N/A</v>
      </c>
      <c r="G30" s="1">
        <v>2</v>
      </c>
      <c r="H30" s="1">
        <v>400</v>
      </c>
      <c r="I30" s="18">
        <f t="shared" ref="I30:I39" si="2">H29-$X$26</f>
        <v>480</v>
      </c>
      <c r="J30" s="20" t="str">
        <f t="shared" ref="J30:J38" si="3">"あと"&amp;I30&amp;"文字で、"&amp;G29&amp;"級になります。
"&amp;G29&amp;"級目指してがんばりましょう！"</f>
        <v>あと480文字で、1級になります。
1級目指してがんばりましょう！</v>
      </c>
      <c r="K30" s="20"/>
      <c r="L30" s="20"/>
      <c r="M30" s="20"/>
      <c r="N30" s="20"/>
      <c r="O30" s="20"/>
      <c r="P30" s="20"/>
      <c r="Q30" s="20"/>
      <c r="R30" s="20"/>
      <c r="S30" s="18"/>
      <c r="T30" s="18"/>
      <c r="U30" s="18"/>
      <c r="V30" s="18"/>
      <c r="W30" s="18"/>
    </row>
    <row r="31" spans="2:24" ht="36.75" customHeight="1">
      <c r="G31" s="1">
        <v>3</v>
      </c>
      <c r="H31" s="1">
        <v>300</v>
      </c>
      <c r="I31" s="18">
        <f t="shared" si="2"/>
        <v>400</v>
      </c>
      <c r="J31" s="20" t="str">
        <f t="shared" si="3"/>
        <v>あと400文字で、2級になります。
2級目指してがんばりましょう！</v>
      </c>
      <c r="K31" s="20"/>
      <c r="L31" s="20"/>
      <c r="M31" s="20"/>
      <c r="N31" s="20"/>
      <c r="O31" s="20"/>
      <c r="P31" s="20"/>
      <c r="Q31" s="20"/>
      <c r="R31" s="20"/>
    </row>
    <row r="32" spans="2:24" ht="36.75" customHeight="1">
      <c r="G32" s="1">
        <v>4</v>
      </c>
      <c r="H32" s="1">
        <v>200</v>
      </c>
      <c r="I32" s="18">
        <f t="shared" si="2"/>
        <v>300</v>
      </c>
      <c r="J32" s="20" t="str">
        <f t="shared" si="3"/>
        <v>あと300文字で、3級になります。
3級目指してがんばりましょう！</v>
      </c>
      <c r="K32" s="20"/>
      <c r="L32" s="20"/>
      <c r="M32" s="20"/>
      <c r="N32" s="20"/>
      <c r="O32" s="20"/>
      <c r="P32" s="20"/>
      <c r="Q32" s="20"/>
      <c r="R32" s="20"/>
    </row>
    <row r="33" spans="7:18" ht="36.75" customHeight="1">
      <c r="G33" s="1">
        <v>5</v>
      </c>
      <c r="H33" s="1">
        <v>150</v>
      </c>
      <c r="I33" s="18">
        <f t="shared" si="2"/>
        <v>200</v>
      </c>
      <c r="J33" s="20" t="str">
        <f t="shared" si="3"/>
        <v>あと200文字で、4級になります。
4級目指してがんばりましょう！</v>
      </c>
      <c r="K33" s="20"/>
      <c r="L33" s="20"/>
      <c r="M33" s="20"/>
      <c r="N33" s="20"/>
      <c r="O33" s="20"/>
      <c r="P33" s="20"/>
      <c r="Q33" s="20"/>
      <c r="R33" s="20"/>
    </row>
    <row r="34" spans="7:18" ht="36.75" customHeight="1">
      <c r="G34" s="1">
        <v>6</v>
      </c>
      <c r="H34" s="1">
        <v>120</v>
      </c>
      <c r="I34" s="18">
        <f t="shared" si="2"/>
        <v>150</v>
      </c>
      <c r="J34" s="20" t="str">
        <f t="shared" si="3"/>
        <v>あと150文字で、5級になります。
5級目指してがんばりましょう！</v>
      </c>
      <c r="K34" s="20"/>
      <c r="L34" s="20"/>
      <c r="M34" s="20"/>
      <c r="N34" s="20"/>
      <c r="O34" s="20"/>
      <c r="P34" s="20"/>
      <c r="Q34" s="20"/>
      <c r="R34" s="20"/>
    </row>
    <row r="35" spans="7:18" ht="36.75" customHeight="1">
      <c r="G35" s="1">
        <v>7</v>
      </c>
      <c r="H35" s="1">
        <v>90</v>
      </c>
      <c r="I35" s="18">
        <f t="shared" si="2"/>
        <v>120</v>
      </c>
      <c r="J35" s="20" t="str">
        <f t="shared" si="3"/>
        <v>あと120文字で、6級になります。
6級目指してがんばりましょう！</v>
      </c>
      <c r="K35" s="20"/>
      <c r="L35" s="20"/>
      <c r="M35" s="20"/>
      <c r="N35" s="20"/>
      <c r="O35" s="20"/>
      <c r="P35" s="20"/>
      <c r="Q35" s="20"/>
      <c r="R35" s="20"/>
    </row>
    <row r="36" spans="7:18" ht="36.75" customHeight="1">
      <c r="G36" s="1">
        <v>8</v>
      </c>
      <c r="H36" s="1">
        <v>60</v>
      </c>
      <c r="I36" s="18">
        <f t="shared" si="2"/>
        <v>90</v>
      </c>
      <c r="J36" s="20" t="str">
        <f t="shared" si="3"/>
        <v>あと90文字で、7級になります。
7級目指してがんばりましょう！</v>
      </c>
      <c r="K36" s="20"/>
      <c r="L36" s="20"/>
      <c r="M36" s="20"/>
      <c r="N36" s="20"/>
      <c r="O36" s="20"/>
      <c r="P36" s="20"/>
      <c r="Q36" s="20"/>
      <c r="R36" s="20"/>
    </row>
    <row r="37" spans="7:18" ht="36.75" customHeight="1">
      <c r="G37" s="1">
        <v>9</v>
      </c>
      <c r="H37" s="1">
        <v>30</v>
      </c>
      <c r="I37" s="18">
        <f t="shared" si="2"/>
        <v>60</v>
      </c>
      <c r="J37" s="20" t="str">
        <f t="shared" si="3"/>
        <v>あと60文字で、8級になります。
8級目指してがんばりましょう！</v>
      </c>
      <c r="K37" s="20"/>
      <c r="L37" s="20"/>
      <c r="M37" s="20"/>
      <c r="N37" s="20"/>
      <c r="O37" s="20"/>
      <c r="P37" s="20"/>
      <c r="Q37" s="20"/>
      <c r="R37" s="20"/>
    </row>
    <row r="38" spans="7:18" ht="36.75" customHeight="1">
      <c r="G38" s="1">
        <v>10</v>
      </c>
      <c r="H38" s="1">
        <v>10</v>
      </c>
      <c r="I38" s="18">
        <f t="shared" si="2"/>
        <v>30</v>
      </c>
      <c r="J38" s="20" t="str">
        <f t="shared" si="3"/>
        <v>あと30文字で、9級になります。
9級目指してがんばりましょう！</v>
      </c>
      <c r="K38" s="20"/>
      <c r="L38" s="20"/>
      <c r="M38" s="20"/>
      <c r="N38" s="20"/>
      <c r="O38" s="20"/>
      <c r="P38" s="20"/>
      <c r="Q38" s="20"/>
      <c r="R38" s="20"/>
    </row>
    <row r="39" spans="7:18" ht="36.75" customHeight="1">
      <c r="I39" s="18">
        <f t="shared" si="2"/>
        <v>10</v>
      </c>
    </row>
  </sheetData>
  <mergeCells count="45">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P24"/>
    <mergeCell ref="B25:P25"/>
    <mergeCell ref="B26:E26"/>
    <mergeCell ref="O26:P26"/>
    <mergeCell ref="J29:R29"/>
    <mergeCell ref="J30:R30"/>
    <mergeCell ref="J31:R31"/>
    <mergeCell ref="J32:R32"/>
    <mergeCell ref="J33:R33"/>
    <mergeCell ref="J34:R34"/>
    <mergeCell ref="J35:R35"/>
    <mergeCell ref="J36:R36"/>
    <mergeCell ref="J37:R37"/>
    <mergeCell ref="J38:R38"/>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90"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Z37"/>
  <sheetViews>
    <sheetView view="pageBreakPreview" topLeftCell="A2" zoomScaleNormal="70" zoomScaleSheetLayoutView="100" workbookViewId="0">
      <selection activeCell="R6" sqref="R6"/>
    </sheetView>
  </sheetViews>
  <sheetFormatPr defaultColWidth="5.125" defaultRowHeight="36.75" customHeight="1"/>
  <cols>
    <col min="1" max="1" width="9.625"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5" customHeight="1"/>
    <row r="2" spans="2:26" ht="35.25" customHeight="1">
      <c r="B2" s="2" t="s">
        <v>22</v>
      </c>
      <c r="C2" s="2"/>
      <c r="D2" s="2"/>
      <c r="E2" s="2"/>
      <c r="F2" s="2"/>
      <c r="G2" s="2"/>
      <c r="H2" s="11" t="e">
        <f>VLOOKUP(X24,基本データ!S3:T21,2)</f>
        <v>#N/A</v>
      </c>
      <c r="I2" s="14"/>
      <c r="K2" s="21" t="e">
        <f>VLOOKUP(D28,G27:R36,4)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67" t="s">
        <v>168</v>
      </c>
      <c r="X4" s="56" t="s">
        <v>10</v>
      </c>
    </row>
    <row r="5" spans="2:26" ht="4.5" customHeight="1">
      <c r="Q5" s="37"/>
      <c r="R5" s="41"/>
      <c r="S5" s="41"/>
      <c r="T5" s="41"/>
      <c r="U5" s="41"/>
      <c r="V5" s="41"/>
      <c r="W5" s="68"/>
      <c r="X5" s="57"/>
    </row>
    <row r="6" spans="2:26" ht="22.5" customHeight="1">
      <c r="B6" s="72" t="s">
        <v>0</v>
      </c>
      <c r="C6" s="74"/>
      <c r="D6" s="74"/>
      <c r="E6" s="74"/>
      <c r="F6" s="74"/>
      <c r="G6" s="74"/>
      <c r="H6" s="74"/>
      <c r="I6" s="74"/>
      <c r="J6" s="74"/>
      <c r="K6" s="74"/>
      <c r="L6" s="74"/>
      <c r="M6" s="74"/>
      <c r="N6" s="74"/>
      <c r="O6" s="74"/>
      <c r="P6" s="74"/>
      <c r="Q6" s="38">
        <v>30</v>
      </c>
      <c r="R6" s="42"/>
      <c r="S6" s="44"/>
      <c r="T6" s="44"/>
      <c r="U6" s="44"/>
      <c r="V6" s="44"/>
      <c r="W6" s="53"/>
      <c r="X6" s="58">
        <f t="shared" ref="X6:X23" si="0">R6-S6-T6-U6-W6</f>
        <v>0</v>
      </c>
    </row>
    <row r="7" spans="2:26" ht="22.5" customHeight="1">
      <c r="B7" s="72" t="s">
        <v>77</v>
      </c>
      <c r="C7" s="74"/>
      <c r="D7" s="74"/>
      <c r="E7" s="74"/>
      <c r="F7" s="74"/>
      <c r="G7" s="74"/>
      <c r="H7" s="74"/>
      <c r="I7" s="74"/>
      <c r="J7" s="74"/>
      <c r="K7" s="74"/>
      <c r="L7" s="74"/>
      <c r="M7" s="74"/>
      <c r="N7" s="74"/>
      <c r="O7" s="74"/>
      <c r="P7" s="74"/>
      <c r="Q7" s="38">
        <v>30</v>
      </c>
      <c r="R7" s="42"/>
      <c r="S7" s="44"/>
      <c r="T7" s="44"/>
      <c r="U7" s="44"/>
      <c r="V7" s="44"/>
      <c r="W7" s="53"/>
      <c r="X7" s="58">
        <f t="shared" si="0"/>
        <v>0</v>
      </c>
    </row>
    <row r="8" spans="2:26" ht="22.5" customHeight="1">
      <c r="B8" s="72" t="s">
        <v>32</v>
      </c>
      <c r="C8" s="74"/>
      <c r="D8" s="74"/>
      <c r="E8" s="74"/>
      <c r="F8" s="74"/>
      <c r="G8" s="74"/>
      <c r="H8" s="74"/>
      <c r="I8" s="74"/>
      <c r="J8" s="74"/>
      <c r="K8" s="74"/>
      <c r="L8" s="74"/>
      <c r="M8" s="74"/>
      <c r="N8" s="74"/>
      <c r="O8" s="74"/>
      <c r="P8" s="74"/>
      <c r="Q8" s="38">
        <v>27</v>
      </c>
      <c r="R8" s="42"/>
      <c r="S8" s="44"/>
      <c r="T8" s="44"/>
      <c r="U8" s="44"/>
      <c r="V8" s="44"/>
      <c r="W8" s="53"/>
      <c r="X8" s="58">
        <f t="shared" si="0"/>
        <v>0</v>
      </c>
    </row>
    <row r="9" spans="2:26" ht="22.5" customHeight="1">
      <c r="B9" s="72" t="s">
        <v>76</v>
      </c>
      <c r="C9" s="74"/>
      <c r="D9" s="74"/>
      <c r="E9" s="74"/>
      <c r="F9" s="74"/>
      <c r="G9" s="74"/>
      <c r="H9" s="74"/>
      <c r="I9" s="74"/>
      <c r="J9" s="74"/>
      <c r="K9" s="74"/>
      <c r="L9" s="74"/>
      <c r="M9" s="74"/>
      <c r="N9" s="74"/>
      <c r="O9" s="74"/>
      <c r="P9" s="74"/>
      <c r="Q9" s="38">
        <v>30</v>
      </c>
      <c r="R9" s="42"/>
      <c r="S9" s="44"/>
      <c r="T9" s="44"/>
      <c r="U9" s="44"/>
      <c r="V9" s="44"/>
      <c r="W9" s="53"/>
      <c r="X9" s="58">
        <f t="shared" si="0"/>
        <v>0</v>
      </c>
    </row>
    <row r="10" spans="2:26" ht="22.5" customHeight="1">
      <c r="B10" s="72" t="s">
        <v>78</v>
      </c>
      <c r="C10" s="74"/>
      <c r="D10" s="74"/>
      <c r="E10" s="74"/>
      <c r="F10" s="74"/>
      <c r="G10" s="74"/>
      <c r="H10" s="74"/>
      <c r="I10" s="74"/>
      <c r="J10" s="74"/>
      <c r="K10" s="74"/>
      <c r="L10" s="74"/>
      <c r="M10" s="74"/>
      <c r="N10" s="74"/>
      <c r="O10" s="74"/>
      <c r="P10" s="74"/>
      <c r="Q10" s="38">
        <v>28</v>
      </c>
      <c r="R10" s="42"/>
      <c r="S10" s="44"/>
      <c r="T10" s="44"/>
      <c r="U10" s="44"/>
      <c r="V10" s="44"/>
      <c r="W10" s="53"/>
      <c r="X10" s="58">
        <f t="shared" si="0"/>
        <v>0</v>
      </c>
    </row>
    <row r="11" spans="2:26" ht="22.5" customHeight="1">
      <c r="B11" s="72" t="s">
        <v>17</v>
      </c>
      <c r="C11" s="74"/>
      <c r="D11" s="74"/>
      <c r="E11" s="74"/>
      <c r="F11" s="74"/>
      <c r="G11" s="74"/>
      <c r="H11" s="74"/>
      <c r="I11" s="74"/>
      <c r="J11" s="74"/>
      <c r="K11" s="74"/>
      <c r="L11" s="74"/>
      <c r="M11" s="74"/>
      <c r="N11" s="74"/>
      <c r="O11" s="74"/>
      <c r="P11" s="74"/>
      <c r="Q11" s="38">
        <v>30</v>
      </c>
      <c r="R11" s="42"/>
      <c r="S11" s="44"/>
      <c r="T11" s="44"/>
      <c r="U11" s="44"/>
      <c r="V11" s="44"/>
      <c r="W11" s="53"/>
      <c r="X11" s="58">
        <f t="shared" si="0"/>
        <v>0</v>
      </c>
    </row>
    <row r="12" spans="2:26" ht="22.5" customHeight="1">
      <c r="B12" s="72" t="s">
        <v>80</v>
      </c>
      <c r="C12" s="74"/>
      <c r="D12" s="74"/>
      <c r="E12" s="74"/>
      <c r="F12" s="74"/>
      <c r="G12" s="74"/>
      <c r="H12" s="74"/>
      <c r="I12" s="74"/>
      <c r="J12" s="74"/>
      <c r="K12" s="74"/>
      <c r="L12" s="74"/>
      <c r="M12" s="74"/>
      <c r="N12" s="74"/>
      <c r="O12" s="74"/>
      <c r="P12" s="74"/>
      <c r="Q12" s="38">
        <v>30</v>
      </c>
      <c r="R12" s="42"/>
      <c r="S12" s="44"/>
      <c r="T12" s="44"/>
      <c r="U12" s="44"/>
      <c r="V12" s="44"/>
      <c r="W12" s="53"/>
      <c r="X12" s="58">
        <f t="shared" si="0"/>
        <v>0</v>
      </c>
    </row>
    <row r="13" spans="2:26" ht="22.5" customHeight="1">
      <c r="B13" s="72" t="s">
        <v>81</v>
      </c>
      <c r="C13" s="74"/>
      <c r="D13" s="74"/>
      <c r="E13" s="74"/>
      <c r="F13" s="74"/>
      <c r="G13" s="74"/>
      <c r="H13" s="74"/>
      <c r="I13" s="74"/>
      <c r="J13" s="74"/>
      <c r="K13" s="74"/>
      <c r="L13" s="74"/>
      <c r="M13" s="74"/>
      <c r="N13" s="74"/>
      <c r="O13" s="74"/>
      <c r="P13" s="74"/>
      <c r="Q13" s="38">
        <v>29</v>
      </c>
      <c r="R13" s="42"/>
      <c r="S13" s="44"/>
      <c r="T13" s="44"/>
      <c r="U13" s="44"/>
      <c r="V13" s="44"/>
      <c r="W13" s="53"/>
      <c r="X13" s="58">
        <f t="shared" si="0"/>
        <v>0</v>
      </c>
    </row>
    <row r="14" spans="2:26" ht="22.5" customHeight="1">
      <c r="B14" s="72" t="s">
        <v>29</v>
      </c>
      <c r="C14" s="74"/>
      <c r="D14" s="74"/>
      <c r="E14" s="74"/>
      <c r="F14" s="74"/>
      <c r="G14" s="74"/>
      <c r="H14" s="74"/>
      <c r="I14" s="74"/>
      <c r="J14" s="74"/>
      <c r="K14" s="74"/>
      <c r="L14" s="74"/>
      <c r="M14" s="74"/>
      <c r="N14" s="74"/>
      <c r="O14" s="74"/>
      <c r="P14" s="74"/>
      <c r="Q14" s="38">
        <v>30</v>
      </c>
      <c r="R14" s="42"/>
      <c r="S14" s="44"/>
      <c r="T14" s="44"/>
      <c r="U14" s="44"/>
      <c r="V14" s="44"/>
      <c r="W14" s="53"/>
      <c r="X14" s="58">
        <f t="shared" si="0"/>
        <v>0</v>
      </c>
    </row>
    <row r="15" spans="2:26" ht="22.5" customHeight="1">
      <c r="B15" s="72" t="s">
        <v>82</v>
      </c>
      <c r="C15" s="74"/>
      <c r="D15" s="74"/>
      <c r="E15" s="74"/>
      <c r="F15" s="74"/>
      <c r="G15" s="74"/>
      <c r="H15" s="74"/>
      <c r="I15" s="74"/>
      <c r="J15" s="74"/>
      <c r="K15" s="74"/>
      <c r="L15" s="74"/>
      <c r="M15" s="74"/>
      <c r="N15" s="74"/>
      <c r="O15" s="74"/>
      <c r="P15" s="74"/>
      <c r="Q15" s="38">
        <v>30</v>
      </c>
      <c r="R15" s="42"/>
      <c r="S15" s="44"/>
      <c r="T15" s="44"/>
      <c r="U15" s="44"/>
      <c r="V15" s="44"/>
      <c r="W15" s="53"/>
      <c r="X15" s="58">
        <f t="shared" si="0"/>
        <v>0</v>
      </c>
    </row>
    <row r="16" spans="2:26" ht="22.5" customHeight="1">
      <c r="B16" s="72" t="s">
        <v>83</v>
      </c>
      <c r="C16" s="74"/>
      <c r="D16" s="74"/>
      <c r="E16" s="74"/>
      <c r="F16" s="74"/>
      <c r="G16" s="74"/>
      <c r="H16" s="74"/>
      <c r="I16" s="74"/>
      <c r="J16" s="74"/>
      <c r="K16" s="74"/>
      <c r="L16" s="74"/>
      <c r="M16" s="74"/>
      <c r="N16" s="74"/>
      <c r="O16" s="74"/>
      <c r="P16" s="74"/>
      <c r="Q16" s="38">
        <v>30</v>
      </c>
      <c r="R16" s="42"/>
      <c r="S16" s="44"/>
      <c r="T16" s="44"/>
      <c r="U16" s="44"/>
      <c r="V16" s="44"/>
      <c r="W16" s="53"/>
      <c r="X16" s="58">
        <f t="shared" si="0"/>
        <v>0</v>
      </c>
    </row>
    <row r="17" spans="2:24" ht="22.5" customHeight="1">
      <c r="B17" s="72" t="s">
        <v>84</v>
      </c>
      <c r="C17" s="74"/>
      <c r="D17" s="74"/>
      <c r="E17" s="74"/>
      <c r="F17" s="74"/>
      <c r="G17" s="74"/>
      <c r="H17" s="74"/>
      <c r="I17" s="74"/>
      <c r="J17" s="74"/>
      <c r="K17" s="74"/>
      <c r="L17" s="74"/>
      <c r="M17" s="74"/>
      <c r="N17" s="74"/>
      <c r="O17" s="74"/>
      <c r="P17" s="74"/>
      <c r="Q17" s="38">
        <v>11</v>
      </c>
      <c r="R17" s="42"/>
      <c r="S17" s="44"/>
      <c r="T17" s="44"/>
      <c r="U17" s="44"/>
      <c r="V17" s="44"/>
      <c r="W17" s="53"/>
      <c r="X17" s="58">
        <f t="shared" si="0"/>
        <v>0</v>
      </c>
    </row>
    <row r="18" spans="2:24" ht="22.5" customHeight="1">
      <c r="B18" s="72" t="s">
        <v>85</v>
      </c>
      <c r="C18" s="74"/>
      <c r="D18" s="74"/>
      <c r="E18" s="74"/>
      <c r="F18" s="74"/>
      <c r="G18" s="74"/>
      <c r="H18" s="74"/>
      <c r="I18" s="74"/>
      <c r="J18" s="74"/>
      <c r="K18" s="74"/>
      <c r="L18" s="74"/>
      <c r="M18" s="74"/>
      <c r="N18" s="74"/>
      <c r="O18" s="74"/>
      <c r="P18" s="74"/>
      <c r="Q18" s="38">
        <v>30</v>
      </c>
      <c r="R18" s="42"/>
      <c r="S18" s="44"/>
      <c r="T18" s="44"/>
      <c r="U18" s="44"/>
      <c r="V18" s="44"/>
      <c r="W18" s="53"/>
      <c r="X18" s="58">
        <f t="shared" si="0"/>
        <v>0</v>
      </c>
    </row>
    <row r="19" spans="2:24" ht="22.5" customHeight="1">
      <c r="B19" s="72" t="s">
        <v>86</v>
      </c>
      <c r="C19" s="74"/>
      <c r="D19" s="74"/>
      <c r="E19" s="74"/>
      <c r="F19" s="74"/>
      <c r="G19" s="74"/>
      <c r="H19" s="74"/>
      <c r="I19" s="74"/>
      <c r="J19" s="74"/>
      <c r="K19" s="74"/>
      <c r="L19" s="74"/>
      <c r="M19" s="74"/>
      <c r="N19" s="74"/>
      <c r="O19" s="74"/>
      <c r="P19" s="74"/>
      <c r="Q19" s="38">
        <v>30</v>
      </c>
      <c r="R19" s="42"/>
      <c r="S19" s="44"/>
      <c r="T19" s="44"/>
      <c r="U19" s="44"/>
      <c r="V19" s="44"/>
      <c r="W19" s="53"/>
      <c r="X19" s="58">
        <f t="shared" si="0"/>
        <v>0</v>
      </c>
    </row>
    <row r="20" spans="2:24" ht="22.5" customHeight="1">
      <c r="B20" s="72" t="s">
        <v>87</v>
      </c>
      <c r="C20" s="74"/>
      <c r="D20" s="74"/>
      <c r="E20" s="74"/>
      <c r="F20" s="74"/>
      <c r="G20" s="74"/>
      <c r="H20" s="74"/>
      <c r="I20" s="74"/>
      <c r="J20" s="74"/>
      <c r="K20" s="74"/>
      <c r="L20" s="74"/>
      <c r="M20" s="74"/>
      <c r="N20" s="74"/>
      <c r="O20" s="74"/>
      <c r="P20" s="74"/>
      <c r="Q20" s="38">
        <v>30</v>
      </c>
      <c r="R20" s="42"/>
      <c r="S20" s="44"/>
      <c r="T20" s="44"/>
      <c r="U20" s="44"/>
      <c r="V20" s="44"/>
      <c r="W20" s="53"/>
      <c r="X20" s="58">
        <f t="shared" si="0"/>
        <v>0</v>
      </c>
    </row>
    <row r="21" spans="2:24" ht="22.5" customHeight="1">
      <c r="B21" s="72" t="s">
        <v>4</v>
      </c>
      <c r="C21" s="74"/>
      <c r="D21" s="74"/>
      <c r="E21" s="74"/>
      <c r="F21" s="74"/>
      <c r="G21" s="74"/>
      <c r="H21" s="74"/>
      <c r="I21" s="74"/>
      <c r="J21" s="74"/>
      <c r="K21" s="74"/>
      <c r="L21" s="74"/>
      <c r="M21" s="74"/>
      <c r="N21" s="74"/>
      <c r="O21" s="74"/>
      <c r="P21" s="74"/>
      <c r="Q21" s="38">
        <v>30</v>
      </c>
      <c r="R21" s="42"/>
      <c r="S21" s="44"/>
      <c r="T21" s="44"/>
      <c r="U21" s="44"/>
      <c r="V21" s="44"/>
      <c r="W21" s="53"/>
      <c r="X21" s="58">
        <f t="shared" si="0"/>
        <v>0</v>
      </c>
    </row>
    <row r="22" spans="2:24" ht="22.5" customHeight="1">
      <c r="B22" s="73" t="s">
        <v>88</v>
      </c>
      <c r="C22" s="75"/>
      <c r="D22" s="75"/>
      <c r="E22" s="75"/>
      <c r="F22" s="75"/>
      <c r="G22" s="75"/>
      <c r="H22" s="75"/>
      <c r="I22" s="75"/>
      <c r="J22" s="75"/>
      <c r="K22" s="75"/>
      <c r="L22" s="75"/>
      <c r="M22" s="75"/>
      <c r="N22" s="75"/>
      <c r="O22" s="75"/>
      <c r="P22" s="76"/>
      <c r="Q22" s="38">
        <v>10</v>
      </c>
      <c r="R22" s="43"/>
      <c r="S22" s="45"/>
      <c r="T22" s="45"/>
      <c r="U22" s="45"/>
      <c r="V22" s="45"/>
      <c r="W22" s="54"/>
      <c r="X22" s="58">
        <f t="shared" si="0"/>
        <v>0</v>
      </c>
    </row>
    <row r="23" spans="2:24" ht="22.5" customHeight="1">
      <c r="B23" s="73" t="s">
        <v>89</v>
      </c>
      <c r="C23" s="75"/>
      <c r="D23" s="75"/>
      <c r="E23" s="75"/>
      <c r="F23" s="75"/>
      <c r="G23" s="75"/>
      <c r="H23" s="75"/>
      <c r="I23" s="75"/>
      <c r="J23" s="75"/>
      <c r="K23" s="75"/>
      <c r="L23" s="75"/>
      <c r="M23" s="75"/>
      <c r="N23" s="75"/>
      <c r="O23" s="75"/>
      <c r="P23" s="76"/>
      <c r="Q23" s="38">
        <v>25</v>
      </c>
      <c r="R23" s="43"/>
      <c r="S23" s="45"/>
      <c r="T23" s="45"/>
      <c r="U23" s="45"/>
      <c r="V23" s="45"/>
      <c r="W23" s="54"/>
      <c r="X23" s="58">
        <f t="shared" si="0"/>
        <v>0</v>
      </c>
    </row>
    <row r="24" spans="2:24" ht="32.25" customHeight="1">
      <c r="B24" s="59" t="s">
        <v>38</v>
      </c>
      <c r="C24" s="60"/>
      <c r="D24" s="60"/>
      <c r="E24" s="60"/>
      <c r="F24" s="60"/>
      <c r="G24" s="60" t="s">
        <v>37</v>
      </c>
      <c r="H24" s="60"/>
      <c r="I24" s="61" t="s">
        <v>9</v>
      </c>
      <c r="J24" s="62"/>
      <c r="K24" s="62"/>
      <c r="L24" s="62"/>
      <c r="M24" s="62"/>
      <c r="N24" s="63"/>
      <c r="O24" s="30" t="s">
        <v>16</v>
      </c>
      <c r="P24" s="34"/>
      <c r="Q24" s="39">
        <f t="shared" ref="Q24:X24" si="1">SUM(Q6:Q23)</f>
        <v>490</v>
      </c>
      <c r="R24" s="34">
        <f t="shared" si="1"/>
        <v>0</v>
      </c>
      <c r="S24" s="34">
        <f t="shared" si="1"/>
        <v>0</v>
      </c>
      <c r="T24" s="34">
        <f t="shared" si="1"/>
        <v>0</v>
      </c>
      <c r="U24" s="34">
        <f t="shared" si="1"/>
        <v>0</v>
      </c>
      <c r="V24" s="34">
        <f t="shared" si="1"/>
        <v>0</v>
      </c>
      <c r="W24" s="34">
        <f t="shared" si="1"/>
        <v>0</v>
      </c>
      <c r="X24" s="40">
        <f t="shared" si="1"/>
        <v>0</v>
      </c>
    </row>
    <row r="25" spans="2:24" ht="17.25" customHeight="1">
      <c r="S25" s="46" t="s">
        <v>21</v>
      </c>
      <c r="T25" s="48" t="s">
        <v>19</v>
      </c>
      <c r="U25" s="48" t="s">
        <v>20</v>
      </c>
      <c r="V25" s="48" t="s">
        <v>6</v>
      </c>
      <c r="W25" s="46" t="s">
        <v>169</v>
      </c>
      <c r="X25" s="48"/>
    </row>
    <row r="26" spans="2:24" ht="17.25" customHeight="1">
      <c r="S26" s="46"/>
      <c r="T26" s="48"/>
      <c r="U26" s="48"/>
      <c r="V26" s="48"/>
      <c r="W26" s="48"/>
      <c r="X26" s="48"/>
    </row>
    <row r="27" spans="2:24" ht="45" customHeight="1">
      <c r="G27" s="1">
        <v>1</v>
      </c>
      <c r="H27" s="1">
        <v>480</v>
      </c>
      <c r="J27" s="20" t="s">
        <v>7</v>
      </c>
      <c r="K27" s="20"/>
      <c r="L27" s="20"/>
      <c r="M27" s="20"/>
      <c r="N27" s="20"/>
      <c r="O27" s="20"/>
      <c r="P27" s="20"/>
      <c r="Q27" s="20"/>
      <c r="R27" s="20"/>
    </row>
    <row r="28" spans="2:24" ht="36.75" customHeight="1">
      <c r="D28" s="1" t="e">
        <f>VLOOKUP(X24,基本データ!S3:T21,2)</f>
        <v>#N/A</v>
      </c>
      <c r="G28" s="1">
        <v>2</v>
      </c>
      <c r="H28" s="1">
        <v>400</v>
      </c>
      <c r="I28" s="18">
        <f t="shared" ref="I28:I37" si="2">H27-$X$24</f>
        <v>480</v>
      </c>
      <c r="J28" s="20" t="str">
        <f t="shared" ref="J28:J36" si="3">"あと"&amp;I28&amp;"文字で、"&amp;G27&amp;"級になります。
"&amp;G27&amp;"級目指してがんばりましょう！"</f>
        <v>あと480文字で、1級になります。
1級目指してがんばりましょう！</v>
      </c>
      <c r="K28" s="20"/>
      <c r="L28" s="20"/>
      <c r="M28" s="20"/>
      <c r="N28" s="20"/>
      <c r="O28" s="20"/>
      <c r="P28" s="20"/>
      <c r="Q28" s="20"/>
      <c r="R28" s="20"/>
      <c r="S28" s="18"/>
      <c r="T28" s="18"/>
      <c r="U28" s="18"/>
      <c r="V28" s="18"/>
      <c r="W28" s="18"/>
    </row>
    <row r="29" spans="2:24" ht="36.75" customHeight="1">
      <c r="G29" s="1">
        <v>3</v>
      </c>
      <c r="H29" s="1">
        <v>300</v>
      </c>
      <c r="I29" s="18">
        <f t="shared" si="2"/>
        <v>400</v>
      </c>
      <c r="J29" s="20" t="str">
        <f t="shared" si="3"/>
        <v>あと400文字で、2級になります。
2級目指してがんばりましょう！</v>
      </c>
      <c r="K29" s="20"/>
      <c r="L29" s="20"/>
      <c r="M29" s="20"/>
      <c r="N29" s="20"/>
      <c r="O29" s="20"/>
      <c r="P29" s="20"/>
      <c r="Q29" s="20"/>
      <c r="R29" s="20"/>
    </row>
    <row r="30" spans="2:24" ht="36.75" customHeight="1">
      <c r="G30" s="1">
        <v>4</v>
      </c>
      <c r="H30" s="1">
        <v>200</v>
      </c>
      <c r="I30" s="18">
        <f t="shared" si="2"/>
        <v>300</v>
      </c>
      <c r="J30" s="20" t="str">
        <f t="shared" si="3"/>
        <v>あと300文字で、3級になります。
3級目指してがんばりましょう！</v>
      </c>
      <c r="K30" s="20"/>
      <c r="L30" s="20"/>
      <c r="M30" s="20"/>
      <c r="N30" s="20"/>
      <c r="O30" s="20"/>
      <c r="P30" s="20"/>
      <c r="Q30" s="20"/>
      <c r="R30" s="20"/>
    </row>
    <row r="31" spans="2:24" ht="36.75" customHeight="1">
      <c r="G31" s="1">
        <v>5</v>
      </c>
      <c r="H31" s="1">
        <v>150</v>
      </c>
      <c r="I31" s="18">
        <f t="shared" si="2"/>
        <v>200</v>
      </c>
      <c r="J31" s="20" t="str">
        <f t="shared" si="3"/>
        <v>あと200文字で、4級になります。
4級目指してがんばりましょう！</v>
      </c>
      <c r="K31" s="20"/>
      <c r="L31" s="20"/>
      <c r="M31" s="20"/>
      <c r="N31" s="20"/>
      <c r="O31" s="20"/>
      <c r="P31" s="20"/>
      <c r="Q31" s="20"/>
      <c r="R31" s="20"/>
    </row>
    <row r="32" spans="2:24" ht="36.75" customHeight="1">
      <c r="G32" s="1">
        <v>6</v>
      </c>
      <c r="H32" s="1">
        <v>120</v>
      </c>
      <c r="I32" s="18">
        <f t="shared" si="2"/>
        <v>150</v>
      </c>
      <c r="J32" s="20" t="str">
        <f t="shared" si="3"/>
        <v>あと150文字で、5級になります。
5級目指してがんばりましょう！</v>
      </c>
      <c r="K32" s="20"/>
      <c r="L32" s="20"/>
      <c r="M32" s="20"/>
      <c r="N32" s="20"/>
      <c r="O32" s="20"/>
      <c r="P32" s="20"/>
      <c r="Q32" s="20"/>
      <c r="R32" s="20"/>
    </row>
    <row r="33" spans="7:18" ht="36.75" customHeight="1">
      <c r="G33" s="1">
        <v>7</v>
      </c>
      <c r="H33" s="1">
        <v>90</v>
      </c>
      <c r="I33" s="18">
        <f t="shared" si="2"/>
        <v>120</v>
      </c>
      <c r="J33" s="20" t="str">
        <f t="shared" si="3"/>
        <v>あと120文字で、6級になります。
6級目指してがんばりましょう！</v>
      </c>
      <c r="K33" s="20"/>
      <c r="L33" s="20"/>
      <c r="M33" s="20"/>
      <c r="N33" s="20"/>
      <c r="O33" s="20"/>
      <c r="P33" s="20"/>
      <c r="Q33" s="20"/>
      <c r="R33" s="20"/>
    </row>
    <row r="34" spans="7:18" ht="36.75" customHeight="1">
      <c r="G34" s="1">
        <v>8</v>
      </c>
      <c r="H34" s="1">
        <v>60</v>
      </c>
      <c r="I34" s="18">
        <f t="shared" si="2"/>
        <v>90</v>
      </c>
      <c r="J34" s="20" t="str">
        <f t="shared" si="3"/>
        <v>あと90文字で、7級になります。
7級目指してがんばりましょう！</v>
      </c>
      <c r="K34" s="20"/>
      <c r="L34" s="20"/>
      <c r="M34" s="20"/>
      <c r="N34" s="20"/>
      <c r="O34" s="20"/>
      <c r="P34" s="20"/>
      <c r="Q34" s="20"/>
      <c r="R34" s="20"/>
    </row>
    <row r="35" spans="7:18" ht="36.75" customHeight="1">
      <c r="G35" s="1">
        <v>9</v>
      </c>
      <c r="H35" s="1">
        <v>30</v>
      </c>
      <c r="I35" s="18">
        <f t="shared" si="2"/>
        <v>60</v>
      </c>
      <c r="J35" s="20" t="str">
        <f t="shared" si="3"/>
        <v>あと60文字で、8級になります。
8級目指してがんばりましょう！</v>
      </c>
      <c r="K35" s="20"/>
      <c r="L35" s="20"/>
      <c r="M35" s="20"/>
      <c r="N35" s="20"/>
      <c r="O35" s="20"/>
      <c r="P35" s="20"/>
      <c r="Q35" s="20"/>
      <c r="R35" s="20"/>
    </row>
    <row r="36" spans="7:18" ht="36.75" customHeight="1">
      <c r="G36" s="1">
        <v>10</v>
      </c>
      <c r="H36" s="1">
        <v>10</v>
      </c>
      <c r="I36" s="18">
        <f t="shared" si="2"/>
        <v>30</v>
      </c>
      <c r="J36" s="20" t="str">
        <f t="shared" si="3"/>
        <v>あと30文字で、9級になります。
9級目指してがんばりましょう！</v>
      </c>
      <c r="K36" s="20"/>
      <c r="L36" s="20"/>
      <c r="M36" s="20"/>
      <c r="N36" s="20"/>
      <c r="O36" s="20"/>
      <c r="P36" s="20"/>
      <c r="Q36" s="20"/>
      <c r="R36" s="20"/>
    </row>
    <row r="37" spans="7:18" ht="36.75" customHeight="1">
      <c r="I37" s="18">
        <f t="shared" si="2"/>
        <v>10</v>
      </c>
    </row>
  </sheetData>
  <mergeCells count="43">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E24"/>
    <mergeCell ref="O24:P24"/>
    <mergeCell ref="J27:R27"/>
    <mergeCell ref="J28:R28"/>
    <mergeCell ref="J29:R29"/>
    <mergeCell ref="J30:R30"/>
    <mergeCell ref="J31:R31"/>
    <mergeCell ref="J32:R32"/>
    <mergeCell ref="J33:R33"/>
    <mergeCell ref="J34:R34"/>
    <mergeCell ref="J35:R35"/>
    <mergeCell ref="J36:R36"/>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90"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B2:Z39"/>
  <sheetViews>
    <sheetView view="pageBreakPreview" zoomScale="85" zoomScaleNormal="70" zoomScaleSheetLayoutView="85" workbookViewId="0">
      <selection activeCell="R6" sqref="R6"/>
    </sheetView>
  </sheetViews>
  <sheetFormatPr defaultColWidth="5.125" defaultRowHeight="36.75" customHeight="1"/>
  <cols>
    <col min="1" max="1" width="9"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5" customHeight="1"/>
    <row r="2" spans="2:26" ht="35.25" customHeight="1">
      <c r="B2" s="2" t="s">
        <v>22</v>
      </c>
      <c r="C2" s="2"/>
      <c r="D2" s="2"/>
      <c r="E2" s="2"/>
      <c r="F2" s="2"/>
      <c r="G2" s="2"/>
      <c r="H2" s="11" t="e">
        <f>VLOOKUP(X26,基本データ!S3:T21,2)</f>
        <v>#N/A</v>
      </c>
      <c r="I2" s="14"/>
      <c r="K2" s="21" t="e">
        <f>VLOOKUP(D30,G29:R38,4)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67" t="s">
        <v>168</v>
      </c>
      <c r="X4" s="56" t="s">
        <v>10</v>
      </c>
    </row>
    <row r="5" spans="2:26" ht="4.5" customHeight="1">
      <c r="Q5" s="37"/>
      <c r="R5" s="41"/>
      <c r="S5" s="41"/>
      <c r="T5" s="41"/>
      <c r="U5" s="41"/>
      <c r="V5" s="41"/>
      <c r="W5" s="68"/>
      <c r="X5" s="57"/>
    </row>
    <row r="6" spans="2:26" ht="22.5" customHeight="1">
      <c r="B6" s="77" t="s">
        <v>36</v>
      </c>
      <c r="C6" s="7"/>
      <c r="D6" s="7"/>
      <c r="E6" s="7"/>
      <c r="F6" s="7"/>
      <c r="G6" s="7"/>
      <c r="H6" s="7"/>
      <c r="I6" s="7"/>
      <c r="J6" s="7"/>
      <c r="K6" s="7"/>
      <c r="L6" s="7"/>
      <c r="M6" s="7"/>
      <c r="N6" s="7"/>
      <c r="O6" s="7"/>
      <c r="P6" s="7"/>
      <c r="Q6" s="38">
        <v>30</v>
      </c>
      <c r="R6" s="42"/>
      <c r="S6" s="44"/>
      <c r="T6" s="44"/>
      <c r="U6" s="44"/>
      <c r="V6" s="44"/>
      <c r="W6" s="53"/>
      <c r="X6" s="58">
        <f t="shared" ref="X6:X25" si="0">R6-S6-T6-U6-W6</f>
        <v>0</v>
      </c>
    </row>
    <row r="7" spans="2:26" ht="22.5" customHeight="1">
      <c r="B7" s="77" t="s">
        <v>90</v>
      </c>
      <c r="C7" s="7"/>
      <c r="D7" s="7"/>
      <c r="E7" s="7"/>
      <c r="F7" s="7"/>
      <c r="G7" s="7"/>
      <c r="H7" s="7"/>
      <c r="I7" s="7"/>
      <c r="J7" s="7"/>
      <c r="K7" s="7"/>
      <c r="L7" s="7"/>
      <c r="M7" s="7"/>
      <c r="N7" s="7"/>
      <c r="O7" s="7"/>
      <c r="P7" s="7"/>
      <c r="Q7" s="38">
        <v>30</v>
      </c>
      <c r="R7" s="42"/>
      <c r="S7" s="44"/>
      <c r="T7" s="44"/>
      <c r="U7" s="44"/>
      <c r="V7" s="44"/>
      <c r="W7" s="53"/>
      <c r="X7" s="58">
        <f t="shared" si="0"/>
        <v>0</v>
      </c>
    </row>
    <row r="8" spans="2:26" ht="22.5" customHeight="1">
      <c r="B8" s="77" t="s">
        <v>92</v>
      </c>
      <c r="C8" s="7"/>
      <c r="D8" s="7"/>
      <c r="E8" s="7"/>
      <c r="F8" s="7"/>
      <c r="G8" s="7"/>
      <c r="H8" s="7"/>
      <c r="I8" s="7"/>
      <c r="J8" s="7"/>
      <c r="K8" s="7"/>
      <c r="L8" s="7"/>
      <c r="M8" s="7"/>
      <c r="N8" s="7"/>
      <c r="O8" s="7"/>
      <c r="P8" s="7"/>
      <c r="Q8" s="38">
        <v>30</v>
      </c>
      <c r="R8" s="42"/>
      <c r="S8" s="44"/>
      <c r="T8" s="44"/>
      <c r="U8" s="44"/>
      <c r="V8" s="44"/>
      <c r="W8" s="53"/>
      <c r="X8" s="58">
        <f t="shared" si="0"/>
        <v>0</v>
      </c>
    </row>
    <row r="9" spans="2:26" ht="22.5" customHeight="1">
      <c r="B9" s="77" t="s">
        <v>93</v>
      </c>
      <c r="C9" s="7"/>
      <c r="D9" s="7"/>
      <c r="E9" s="7"/>
      <c r="F9" s="7"/>
      <c r="G9" s="7"/>
      <c r="H9" s="7"/>
      <c r="I9" s="7"/>
      <c r="J9" s="7"/>
      <c r="K9" s="7"/>
      <c r="L9" s="7"/>
      <c r="M9" s="7"/>
      <c r="N9" s="7"/>
      <c r="O9" s="7"/>
      <c r="P9" s="7"/>
      <c r="Q9" s="38">
        <v>30</v>
      </c>
      <c r="R9" s="42"/>
      <c r="S9" s="44"/>
      <c r="T9" s="44"/>
      <c r="U9" s="44"/>
      <c r="V9" s="44"/>
      <c r="W9" s="53"/>
      <c r="X9" s="58">
        <f t="shared" si="0"/>
        <v>0</v>
      </c>
    </row>
    <row r="10" spans="2:26" ht="22.5" customHeight="1">
      <c r="B10" s="77" t="s">
        <v>33</v>
      </c>
      <c r="C10" s="7"/>
      <c r="D10" s="7"/>
      <c r="E10" s="7"/>
      <c r="F10" s="7"/>
      <c r="G10" s="7"/>
      <c r="H10" s="7"/>
      <c r="I10" s="7"/>
      <c r="J10" s="7"/>
      <c r="K10" s="7"/>
      <c r="L10" s="7"/>
      <c r="M10" s="7"/>
      <c r="N10" s="7"/>
      <c r="O10" s="7"/>
      <c r="P10" s="7"/>
      <c r="Q10" s="38">
        <v>30</v>
      </c>
      <c r="R10" s="42"/>
      <c r="S10" s="44"/>
      <c r="T10" s="44"/>
      <c r="U10" s="44"/>
      <c r="V10" s="44"/>
      <c r="W10" s="53"/>
      <c r="X10" s="58">
        <f t="shared" si="0"/>
        <v>0</v>
      </c>
    </row>
    <row r="11" spans="2:26" ht="22.5" customHeight="1">
      <c r="B11" s="77" t="s">
        <v>95</v>
      </c>
      <c r="C11" s="7"/>
      <c r="D11" s="7"/>
      <c r="E11" s="7"/>
      <c r="F11" s="7"/>
      <c r="G11" s="7"/>
      <c r="H11" s="7"/>
      <c r="I11" s="7"/>
      <c r="J11" s="7"/>
      <c r="K11" s="7"/>
      <c r="L11" s="7"/>
      <c r="M11" s="7"/>
      <c r="N11" s="7"/>
      <c r="O11" s="7"/>
      <c r="P11" s="7"/>
      <c r="Q11" s="38">
        <v>30</v>
      </c>
      <c r="R11" s="42"/>
      <c r="S11" s="44"/>
      <c r="T11" s="44"/>
      <c r="U11" s="44"/>
      <c r="V11" s="44"/>
      <c r="W11" s="53"/>
      <c r="X11" s="58">
        <f t="shared" si="0"/>
        <v>0</v>
      </c>
    </row>
    <row r="12" spans="2:26" ht="22.5" customHeight="1">
      <c r="B12" s="77" t="s">
        <v>96</v>
      </c>
      <c r="C12" s="7"/>
      <c r="D12" s="7"/>
      <c r="E12" s="7"/>
      <c r="F12" s="7"/>
      <c r="G12" s="7"/>
      <c r="H12" s="7"/>
      <c r="I12" s="7"/>
      <c r="J12" s="7"/>
      <c r="K12" s="7"/>
      <c r="L12" s="7"/>
      <c r="M12" s="7"/>
      <c r="N12" s="7"/>
      <c r="O12" s="7"/>
      <c r="P12" s="7"/>
      <c r="Q12" s="38">
        <v>26</v>
      </c>
      <c r="R12" s="42"/>
      <c r="S12" s="44"/>
      <c r="T12" s="44"/>
      <c r="U12" s="44"/>
      <c r="V12" s="44"/>
      <c r="W12" s="53"/>
      <c r="X12" s="58">
        <f t="shared" si="0"/>
        <v>0</v>
      </c>
    </row>
    <row r="13" spans="2:26" ht="22.5" customHeight="1">
      <c r="B13" s="77" t="s">
        <v>97</v>
      </c>
      <c r="C13" s="7"/>
      <c r="D13" s="7"/>
      <c r="E13" s="7"/>
      <c r="F13" s="7"/>
      <c r="G13" s="7"/>
      <c r="H13" s="7"/>
      <c r="I13" s="7"/>
      <c r="J13" s="7"/>
      <c r="K13" s="7"/>
      <c r="L13" s="7"/>
      <c r="M13" s="7"/>
      <c r="N13" s="7"/>
      <c r="O13" s="7"/>
      <c r="P13" s="7"/>
      <c r="Q13" s="38">
        <v>30</v>
      </c>
      <c r="R13" s="42"/>
      <c r="S13" s="44"/>
      <c r="T13" s="44"/>
      <c r="U13" s="44"/>
      <c r="V13" s="44"/>
      <c r="W13" s="53"/>
      <c r="X13" s="58">
        <f t="shared" si="0"/>
        <v>0</v>
      </c>
    </row>
    <row r="14" spans="2:26" ht="22.5" customHeight="1">
      <c r="B14" s="77" t="s">
        <v>99</v>
      </c>
      <c r="C14" s="7"/>
      <c r="D14" s="7"/>
      <c r="E14" s="7"/>
      <c r="F14" s="7"/>
      <c r="G14" s="7"/>
      <c r="H14" s="7"/>
      <c r="I14" s="7"/>
      <c r="J14" s="7"/>
      <c r="K14" s="7"/>
      <c r="L14" s="7"/>
      <c r="M14" s="7"/>
      <c r="N14" s="7"/>
      <c r="O14" s="7"/>
      <c r="P14" s="7"/>
      <c r="Q14" s="38">
        <v>30</v>
      </c>
      <c r="R14" s="42"/>
      <c r="S14" s="44"/>
      <c r="T14" s="44"/>
      <c r="U14" s="44"/>
      <c r="V14" s="44"/>
      <c r="W14" s="53"/>
      <c r="X14" s="58">
        <f t="shared" si="0"/>
        <v>0</v>
      </c>
    </row>
    <row r="15" spans="2:26" ht="22.5" customHeight="1">
      <c r="B15" s="77" t="s">
        <v>101</v>
      </c>
      <c r="C15" s="7"/>
      <c r="D15" s="7"/>
      <c r="E15" s="7"/>
      <c r="F15" s="7"/>
      <c r="G15" s="7"/>
      <c r="H15" s="7"/>
      <c r="I15" s="7"/>
      <c r="J15" s="7"/>
      <c r="K15" s="7"/>
      <c r="L15" s="7"/>
      <c r="M15" s="7"/>
      <c r="N15" s="7"/>
      <c r="O15" s="7"/>
      <c r="P15" s="7"/>
      <c r="Q15" s="38">
        <v>30</v>
      </c>
      <c r="R15" s="42"/>
      <c r="S15" s="44"/>
      <c r="T15" s="44"/>
      <c r="U15" s="44"/>
      <c r="V15" s="44"/>
      <c r="W15" s="53"/>
      <c r="X15" s="58">
        <f t="shared" si="0"/>
        <v>0</v>
      </c>
    </row>
    <row r="16" spans="2:26" ht="22.5" customHeight="1">
      <c r="B16" s="77" t="s">
        <v>102</v>
      </c>
      <c r="C16" s="7"/>
      <c r="D16" s="7"/>
      <c r="E16" s="7"/>
      <c r="F16" s="7"/>
      <c r="G16" s="7"/>
      <c r="H16" s="7"/>
      <c r="I16" s="7"/>
      <c r="J16" s="7"/>
      <c r="K16" s="7"/>
      <c r="L16" s="7"/>
      <c r="M16" s="7"/>
      <c r="N16" s="7"/>
      <c r="O16" s="7"/>
      <c r="P16" s="7"/>
      <c r="Q16" s="38">
        <v>10</v>
      </c>
      <c r="R16" s="42"/>
      <c r="S16" s="44"/>
      <c r="T16" s="44"/>
      <c r="U16" s="44"/>
      <c r="V16" s="44"/>
      <c r="W16" s="53"/>
      <c r="X16" s="58">
        <f t="shared" si="0"/>
        <v>0</v>
      </c>
    </row>
    <row r="17" spans="2:24" ht="22.5" customHeight="1">
      <c r="B17" s="77" t="s">
        <v>105</v>
      </c>
      <c r="C17" s="7"/>
      <c r="D17" s="7"/>
      <c r="E17" s="7"/>
      <c r="F17" s="7"/>
      <c r="G17" s="7"/>
      <c r="H17" s="7"/>
      <c r="I17" s="7"/>
      <c r="J17" s="7"/>
      <c r="K17" s="7"/>
      <c r="L17" s="7"/>
      <c r="M17" s="7"/>
      <c r="N17" s="7"/>
      <c r="O17" s="7"/>
      <c r="P17" s="7"/>
      <c r="Q17" s="38">
        <v>30</v>
      </c>
      <c r="R17" s="42"/>
      <c r="S17" s="44"/>
      <c r="T17" s="44"/>
      <c r="U17" s="44"/>
      <c r="V17" s="44"/>
      <c r="W17" s="53"/>
      <c r="X17" s="58">
        <f t="shared" si="0"/>
        <v>0</v>
      </c>
    </row>
    <row r="18" spans="2:24" ht="22.5" customHeight="1">
      <c r="B18" s="77" t="s">
        <v>106</v>
      </c>
      <c r="C18" s="7"/>
      <c r="D18" s="7"/>
      <c r="E18" s="7"/>
      <c r="F18" s="7"/>
      <c r="G18" s="7"/>
      <c r="H18" s="7"/>
      <c r="I18" s="7"/>
      <c r="J18" s="7"/>
      <c r="K18" s="7"/>
      <c r="L18" s="7"/>
      <c r="M18" s="7"/>
      <c r="N18" s="7"/>
      <c r="O18" s="7"/>
      <c r="P18" s="7"/>
      <c r="Q18" s="38">
        <v>30</v>
      </c>
      <c r="R18" s="42"/>
      <c r="S18" s="44"/>
      <c r="T18" s="44"/>
      <c r="U18" s="44"/>
      <c r="V18" s="44"/>
      <c r="W18" s="53"/>
      <c r="X18" s="58">
        <f t="shared" si="0"/>
        <v>0</v>
      </c>
    </row>
    <row r="19" spans="2:24" ht="22.5" customHeight="1">
      <c r="B19" s="77" t="s">
        <v>107</v>
      </c>
      <c r="C19" s="7"/>
      <c r="D19" s="7"/>
      <c r="E19" s="7"/>
      <c r="F19" s="7"/>
      <c r="G19" s="7"/>
      <c r="H19" s="7"/>
      <c r="I19" s="7"/>
      <c r="J19" s="7"/>
      <c r="K19" s="7"/>
      <c r="L19" s="7"/>
      <c r="M19" s="7"/>
      <c r="N19" s="7"/>
      <c r="O19" s="7"/>
      <c r="P19" s="7"/>
      <c r="Q19" s="38">
        <v>30</v>
      </c>
      <c r="R19" s="42"/>
      <c r="S19" s="44"/>
      <c r="T19" s="44"/>
      <c r="U19" s="44"/>
      <c r="V19" s="44"/>
      <c r="W19" s="53"/>
      <c r="X19" s="58">
        <f t="shared" si="0"/>
        <v>0</v>
      </c>
    </row>
    <row r="20" spans="2:24" ht="22.5" customHeight="1">
      <c r="B20" s="77" t="s">
        <v>108</v>
      </c>
      <c r="C20" s="7"/>
      <c r="D20" s="7"/>
      <c r="E20" s="7"/>
      <c r="F20" s="7"/>
      <c r="G20" s="7"/>
      <c r="H20" s="7"/>
      <c r="I20" s="7"/>
      <c r="J20" s="7"/>
      <c r="K20" s="7"/>
      <c r="L20" s="7"/>
      <c r="M20" s="7"/>
      <c r="N20" s="7"/>
      <c r="O20" s="7"/>
      <c r="P20" s="7"/>
      <c r="Q20" s="38">
        <v>30</v>
      </c>
      <c r="R20" s="42"/>
      <c r="S20" s="44"/>
      <c r="T20" s="44"/>
      <c r="U20" s="44"/>
      <c r="V20" s="44"/>
      <c r="W20" s="53"/>
      <c r="X20" s="58">
        <f t="shared" si="0"/>
        <v>0</v>
      </c>
    </row>
    <row r="21" spans="2:24" ht="22.5" customHeight="1">
      <c r="B21" s="77" t="s">
        <v>110</v>
      </c>
      <c r="C21" s="7"/>
      <c r="D21" s="7"/>
      <c r="E21" s="7"/>
      <c r="F21" s="7"/>
      <c r="G21" s="7"/>
      <c r="H21" s="7"/>
      <c r="I21" s="7"/>
      <c r="J21" s="7"/>
      <c r="K21" s="7"/>
      <c r="L21" s="7"/>
      <c r="M21" s="7"/>
      <c r="N21" s="7"/>
      <c r="O21" s="7"/>
      <c r="P21" s="7"/>
      <c r="Q21" s="38">
        <v>30</v>
      </c>
      <c r="R21" s="42"/>
      <c r="S21" s="44"/>
      <c r="T21" s="44"/>
      <c r="U21" s="44"/>
      <c r="V21" s="44"/>
      <c r="W21" s="53"/>
      <c r="X21" s="58">
        <f t="shared" si="0"/>
        <v>0</v>
      </c>
    </row>
    <row r="22" spans="2:24" ht="22.5" customHeight="1">
      <c r="B22" s="78" t="s">
        <v>69</v>
      </c>
      <c r="C22" s="79"/>
      <c r="D22" s="79"/>
      <c r="E22" s="79"/>
      <c r="F22" s="79"/>
      <c r="G22" s="79"/>
      <c r="H22" s="79"/>
      <c r="I22" s="79"/>
      <c r="J22" s="79"/>
      <c r="K22" s="79"/>
      <c r="L22" s="79"/>
      <c r="M22" s="79"/>
      <c r="N22" s="79"/>
      <c r="O22" s="79"/>
      <c r="P22" s="80"/>
      <c r="Q22" s="38">
        <v>9</v>
      </c>
      <c r="R22" s="43"/>
      <c r="S22" s="45"/>
      <c r="T22" s="45"/>
      <c r="U22" s="45"/>
      <c r="V22" s="45"/>
      <c r="W22" s="54"/>
      <c r="X22" s="58">
        <f t="shared" si="0"/>
        <v>0</v>
      </c>
    </row>
    <row r="23" spans="2:24" ht="22.5" customHeight="1">
      <c r="B23" s="78" t="s">
        <v>111</v>
      </c>
      <c r="C23" s="79"/>
      <c r="D23" s="79"/>
      <c r="E23" s="79"/>
      <c r="F23" s="79"/>
      <c r="G23" s="79"/>
      <c r="H23" s="79"/>
      <c r="I23" s="79"/>
      <c r="J23" s="79"/>
      <c r="K23" s="79"/>
      <c r="L23" s="79"/>
      <c r="M23" s="79"/>
      <c r="N23" s="79"/>
      <c r="O23" s="79"/>
      <c r="P23" s="80"/>
      <c r="Q23" s="38">
        <v>30</v>
      </c>
      <c r="R23" s="43"/>
      <c r="S23" s="45"/>
      <c r="T23" s="45"/>
      <c r="U23" s="45"/>
      <c r="V23" s="45"/>
      <c r="W23" s="54"/>
      <c r="X23" s="58">
        <f t="shared" si="0"/>
        <v>0</v>
      </c>
    </row>
    <row r="24" spans="2:24" ht="22.5" customHeight="1">
      <c r="B24" s="77" t="s">
        <v>113</v>
      </c>
      <c r="C24" s="7"/>
      <c r="D24" s="7"/>
      <c r="E24" s="7"/>
      <c r="F24" s="7"/>
      <c r="G24" s="7"/>
      <c r="H24" s="7"/>
      <c r="I24" s="7"/>
      <c r="J24" s="7"/>
      <c r="K24" s="7"/>
      <c r="L24" s="7"/>
      <c r="M24" s="7"/>
      <c r="N24" s="7"/>
      <c r="O24" s="79"/>
      <c r="P24" s="79"/>
      <c r="Q24" s="81">
        <v>30</v>
      </c>
      <c r="R24" s="43"/>
      <c r="S24" s="45"/>
      <c r="T24" s="45"/>
      <c r="U24" s="45"/>
      <c r="V24" s="45"/>
      <c r="W24" s="54"/>
      <c r="X24" s="58">
        <f t="shared" si="0"/>
        <v>0</v>
      </c>
    </row>
    <row r="25" spans="2:24" ht="22.5" customHeight="1">
      <c r="B25" s="77" t="s">
        <v>114</v>
      </c>
      <c r="C25" s="7"/>
      <c r="D25" s="7"/>
      <c r="E25" s="7"/>
      <c r="F25" s="7"/>
      <c r="G25" s="7"/>
      <c r="H25" s="7"/>
      <c r="I25" s="7"/>
      <c r="J25" s="7"/>
      <c r="K25" s="7"/>
      <c r="L25" s="7"/>
      <c r="M25" s="7"/>
      <c r="N25" s="7"/>
      <c r="O25" s="79"/>
      <c r="P25" s="79"/>
      <c r="Q25" s="81">
        <v>30</v>
      </c>
      <c r="R25" s="43"/>
      <c r="S25" s="45"/>
      <c r="T25" s="45"/>
      <c r="U25" s="45"/>
      <c r="V25" s="45"/>
      <c r="W25" s="54"/>
      <c r="X25" s="58">
        <f t="shared" si="0"/>
        <v>0</v>
      </c>
    </row>
    <row r="26" spans="2:24" ht="32.25" customHeight="1">
      <c r="B26" s="6" t="s">
        <v>38</v>
      </c>
      <c r="C26" s="10"/>
      <c r="D26" s="10"/>
      <c r="E26" s="10"/>
      <c r="F26" s="10"/>
      <c r="G26" s="10" t="s">
        <v>37</v>
      </c>
      <c r="H26" s="10"/>
      <c r="I26" s="17" t="s">
        <v>9</v>
      </c>
      <c r="O26" s="30" t="s">
        <v>16</v>
      </c>
      <c r="P26" s="34"/>
      <c r="Q26" s="39">
        <f>SUM(Q6:Q25)</f>
        <v>555</v>
      </c>
      <c r="R26" s="34">
        <f t="shared" ref="R26:W26" si="1">SUM(R6:R24)</f>
        <v>0</v>
      </c>
      <c r="S26" s="34">
        <f t="shared" si="1"/>
        <v>0</v>
      </c>
      <c r="T26" s="34">
        <f t="shared" si="1"/>
        <v>0</v>
      </c>
      <c r="U26" s="34">
        <f t="shared" si="1"/>
        <v>0</v>
      </c>
      <c r="V26" s="34">
        <f t="shared" si="1"/>
        <v>0</v>
      </c>
      <c r="W26" s="34">
        <f t="shared" si="1"/>
        <v>0</v>
      </c>
      <c r="X26" s="40">
        <f>SUM(X6:X25)</f>
        <v>0</v>
      </c>
    </row>
    <row r="27" spans="2:24" ht="17.25" customHeight="1">
      <c r="S27" s="46" t="s">
        <v>21</v>
      </c>
      <c r="T27" s="48" t="s">
        <v>19</v>
      </c>
      <c r="U27" s="48" t="s">
        <v>20</v>
      </c>
      <c r="V27" s="48" t="s">
        <v>6</v>
      </c>
      <c r="W27" s="46" t="s">
        <v>169</v>
      </c>
      <c r="X27" s="48"/>
    </row>
    <row r="28" spans="2:24" ht="17.25" customHeight="1">
      <c r="S28" s="46"/>
      <c r="T28" s="48"/>
      <c r="U28" s="48"/>
      <c r="V28" s="48"/>
      <c r="W28" s="48"/>
      <c r="X28" s="48"/>
    </row>
    <row r="29" spans="2:24" ht="45" customHeight="1">
      <c r="G29" s="1">
        <v>1</v>
      </c>
      <c r="H29" s="1">
        <v>480</v>
      </c>
      <c r="J29" s="20" t="s">
        <v>7</v>
      </c>
      <c r="K29" s="20"/>
      <c r="L29" s="20"/>
      <c r="M29" s="20"/>
      <c r="N29" s="20"/>
      <c r="O29" s="20"/>
      <c r="P29" s="20"/>
      <c r="Q29" s="20"/>
      <c r="R29" s="20"/>
    </row>
    <row r="30" spans="2:24" ht="36.75" customHeight="1">
      <c r="D30" s="1" t="e">
        <f>VLOOKUP(X26,基本データ!S3:T21,2)</f>
        <v>#N/A</v>
      </c>
      <c r="G30" s="1">
        <v>2</v>
      </c>
      <c r="H30" s="1">
        <v>400</v>
      </c>
      <c r="I30" s="18">
        <f t="shared" ref="I30:I39" si="2">H29-$X$26</f>
        <v>480</v>
      </c>
      <c r="J30" s="20" t="str">
        <f t="shared" ref="J30:J38" si="3">"あと"&amp;I30&amp;"文字で、"&amp;G29&amp;"級になります。
"&amp;G29&amp;"級目指してがんばりましょう！"</f>
        <v>あと480文字で、1級になります。
1級目指してがんばりましょう！</v>
      </c>
      <c r="K30" s="20"/>
      <c r="L30" s="20"/>
      <c r="M30" s="20"/>
      <c r="N30" s="20"/>
      <c r="O30" s="20"/>
      <c r="P30" s="20"/>
      <c r="Q30" s="20"/>
      <c r="R30" s="20"/>
      <c r="S30" s="18"/>
      <c r="T30" s="18"/>
      <c r="U30" s="18"/>
      <c r="V30" s="18"/>
      <c r="W30" s="18"/>
    </row>
    <row r="31" spans="2:24" ht="36.75" customHeight="1">
      <c r="G31" s="1">
        <v>3</v>
      </c>
      <c r="H31" s="1">
        <v>300</v>
      </c>
      <c r="I31" s="18">
        <f t="shared" si="2"/>
        <v>400</v>
      </c>
      <c r="J31" s="20" t="str">
        <f t="shared" si="3"/>
        <v>あと400文字で、2級になります。
2級目指してがんばりましょう！</v>
      </c>
      <c r="K31" s="20"/>
      <c r="L31" s="20"/>
      <c r="M31" s="20"/>
      <c r="N31" s="20"/>
      <c r="O31" s="20"/>
      <c r="P31" s="20"/>
      <c r="Q31" s="20"/>
      <c r="R31" s="20"/>
    </row>
    <row r="32" spans="2:24" ht="36.75" customHeight="1">
      <c r="G32" s="1">
        <v>4</v>
      </c>
      <c r="H32" s="1">
        <v>200</v>
      </c>
      <c r="I32" s="18">
        <f t="shared" si="2"/>
        <v>300</v>
      </c>
      <c r="J32" s="20" t="str">
        <f t="shared" si="3"/>
        <v>あと300文字で、3級になります。
3級目指してがんばりましょう！</v>
      </c>
      <c r="K32" s="20"/>
      <c r="L32" s="20"/>
      <c r="M32" s="20"/>
      <c r="N32" s="20"/>
      <c r="O32" s="20"/>
      <c r="P32" s="20"/>
      <c r="Q32" s="20"/>
      <c r="R32" s="20"/>
    </row>
    <row r="33" spans="7:18" ht="36.75" customHeight="1">
      <c r="G33" s="1">
        <v>5</v>
      </c>
      <c r="H33" s="1">
        <v>150</v>
      </c>
      <c r="I33" s="18">
        <f t="shared" si="2"/>
        <v>200</v>
      </c>
      <c r="J33" s="20" t="str">
        <f t="shared" si="3"/>
        <v>あと200文字で、4級になります。
4級目指してがんばりましょう！</v>
      </c>
      <c r="K33" s="20"/>
      <c r="L33" s="20"/>
      <c r="M33" s="20"/>
      <c r="N33" s="20"/>
      <c r="O33" s="20"/>
      <c r="P33" s="20"/>
      <c r="Q33" s="20"/>
      <c r="R33" s="20"/>
    </row>
    <row r="34" spans="7:18" ht="36.75" customHeight="1">
      <c r="G34" s="1">
        <v>6</v>
      </c>
      <c r="H34" s="1">
        <v>120</v>
      </c>
      <c r="I34" s="18">
        <f t="shared" si="2"/>
        <v>150</v>
      </c>
      <c r="J34" s="20" t="str">
        <f t="shared" si="3"/>
        <v>あと150文字で、5級になります。
5級目指してがんばりましょう！</v>
      </c>
      <c r="K34" s="20"/>
      <c r="L34" s="20"/>
      <c r="M34" s="20"/>
      <c r="N34" s="20"/>
      <c r="O34" s="20"/>
      <c r="P34" s="20"/>
      <c r="Q34" s="20"/>
      <c r="R34" s="20"/>
    </row>
    <row r="35" spans="7:18" ht="36.75" customHeight="1">
      <c r="G35" s="1">
        <v>7</v>
      </c>
      <c r="H35" s="1">
        <v>90</v>
      </c>
      <c r="I35" s="18">
        <f t="shared" si="2"/>
        <v>120</v>
      </c>
      <c r="J35" s="20" t="str">
        <f t="shared" si="3"/>
        <v>あと120文字で、6級になります。
6級目指してがんばりましょう！</v>
      </c>
      <c r="K35" s="20"/>
      <c r="L35" s="20"/>
      <c r="M35" s="20"/>
      <c r="N35" s="20"/>
      <c r="O35" s="20"/>
      <c r="P35" s="20"/>
      <c r="Q35" s="20"/>
      <c r="R35" s="20"/>
    </row>
    <row r="36" spans="7:18" ht="36.75" customHeight="1">
      <c r="G36" s="1">
        <v>8</v>
      </c>
      <c r="H36" s="1">
        <v>60</v>
      </c>
      <c r="I36" s="18">
        <f t="shared" si="2"/>
        <v>90</v>
      </c>
      <c r="J36" s="20" t="str">
        <f t="shared" si="3"/>
        <v>あと90文字で、7級になります。
7級目指してがんばりましょう！</v>
      </c>
      <c r="K36" s="20"/>
      <c r="L36" s="20"/>
      <c r="M36" s="20"/>
      <c r="N36" s="20"/>
      <c r="O36" s="20"/>
      <c r="P36" s="20"/>
      <c r="Q36" s="20"/>
      <c r="R36" s="20"/>
    </row>
    <row r="37" spans="7:18" ht="36.75" customHeight="1">
      <c r="G37" s="1">
        <v>9</v>
      </c>
      <c r="H37" s="1">
        <v>30</v>
      </c>
      <c r="I37" s="18">
        <f t="shared" si="2"/>
        <v>60</v>
      </c>
      <c r="J37" s="20" t="str">
        <f t="shared" si="3"/>
        <v>あと60文字で、8級になります。
8級目指してがんばりましょう！</v>
      </c>
      <c r="K37" s="20"/>
      <c r="L37" s="20"/>
      <c r="M37" s="20"/>
      <c r="N37" s="20"/>
      <c r="O37" s="20"/>
      <c r="P37" s="20"/>
      <c r="Q37" s="20"/>
      <c r="R37" s="20"/>
    </row>
    <row r="38" spans="7:18" ht="36.75" customHeight="1">
      <c r="G38" s="1">
        <v>10</v>
      </c>
      <c r="H38" s="1">
        <v>10</v>
      </c>
      <c r="I38" s="18">
        <f t="shared" si="2"/>
        <v>30</v>
      </c>
      <c r="J38" s="20" t="str">
        <f t="shared" si="3"/>
        <v>あと30文字で、9級になります。
9級目指してがんばりましょう！</v>
      </c>
      <c r="K38" s="20"/>
      <c r="L38" s="20"/>
      <c r="M38" s="20"/>
      <c r="N38" s="20"/>
      <c r="O38" s="20"/>
      <c r="P38" s="20"/>
      <c r="Q38" s="20"/>
      <c r="R38" s="20"/>
    </row>
    <row r="39" spans="7:18" ht="36.75" customHeight="1">
      <c r="I39" s="18">
        <f t="shared" si="2"/>
        <v>10</v>
      </c>
    </row>
  </sheetData>
  <mergeCells count="45">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P24"/>
    <mergeCell ref="B25:P25"/>
    <mergeCell ref="B26:E26"/>
    <mergeCell ref="O26:P26"/>
    <mergeCell ref="J29:R29"/>
    <mergeCell ref="J30:R30"/>
    <mergeCell ref="J31:R31"/>
    <mergeCell ref="J32:R32"/>
    <mergeCell ref="J33:R33"/>
    <mergeCell ref="J34:R34"/>
    <mergeCell ref="J35:R35"/>
    <mergeCell ref="J36:R36"/>
    <mergeCell ref="J37:R37"/>
    <mergeCell ref="J38:R38"/>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90"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B2:Z38"/>
  <sheetViews>
    <sheetView view="pageBreakPreview" zoomScaleNormal="70" zoomScaleSheetLayoutView="100" workbookViewId="0">
      <selection activeCell="R6" sqref="R6"/>
    </sheetView>
  </sheetViews>
  <sheetFormatPr defaultColWidth="5.125" defaultRowHeight="36.75" customHeight="1"/>
  <cols>
    <col min="1" max="1" width="10.125"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20.25" customHeight="1"/>
    <row r="2" spans="2:26" ht="35.25" customHeight="1">
      <c r="B2" s="2" t="s">
        <v>22</v>
      </c>
      <c r="C2" s="2"/>
      <c r="D2" s="2"/>
      <c r="E2" s="2"/>
      <c r="F2" s="2"/>
      <c r="G2" s="2"/>
      <c r="H2" s="11" t="e">
        <f>VLOOKUP(X25,基本データ!S3:T21,2)</f>
        <v>#N/A</v>
      </c>
      <c r="I2" s="14"/>
      <c r="K2" s="21" t="e">
        <f>VLOOKUP(D29,G28:R37,4)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67" t="s">
        <v>168</v>
      </c>
      <c r="X4" s="56" t="s">
        <v>10</v>
      </c>
    </row>
    <row r="5" spans="2:26" ht="4.5" customHeight="1">
      <c r="Q5" s="37"/>
      <c r="R5" s="41"/>
      <c r="S5" s="41"/>
      <c r="T5" s="41"/>
      <c r="U5" s="41"/>
      <c r="V5" s="41"/>
      <c r="W5" s="68"/>
      <c r="X5" s="57"/>
    </row>
    <row r="6" spans="2:26" ht="22.5" customHeight="1">
      <c r="B6" s="77" t="s">
        <v>116</v>
      </c>
      <c r="C6" s="7"/>
      <c r="D6" s="7"/>
      <c r="E6" s="7"/>
      <c r="F6" s="7"/>
      <c r="G6" s="7"/>
      <c r="H6" s="7"/>
      <c r="I6" s="7"/>
      <c r="J6" s="7"/>
      <c r="K6" s="7"/>
      <c r="L6" s="7"/>
      <c r="M6" s="7"/>
      <c r="N6" s="7"/>
      <c r="O6" s="7"/>
      <c r="P6" s="7"/>
      <c r="Q6" s="38">
        <v>30</v>
      </c>
      <c r="R6" s="64"/>
      <c r="S6" s="82"/>
      <c r="T6" s="82"/>
      <c r="U6" s="82"/>
      <c r="V6" s="82"/>
      <c r="W6" s="84"/>
      <c r="X6" s="58">
        <f t="shared" ref="X6:X24" si="0">R6-S6-T6-U6-W6</f>
        <v>0</v>
      </c>
    </row>
    <row r="7" spans="2:26" ht="22.5" customHeight="1">
      <c r="B7" s="77" t="s">
        <v>115</v>
      </c>
      <c r="C7" s="7"/>
      <c r="D7" s="7"/>
      <c r="E7" s="7"/>
      <c r="F7" s="7"/>
      <c r="G7" s="7"/>
      <c r="H7" s="7"/>
      <c r="I7" s="7"/>
      <c r="J7" s="7"/>
      <c r="K7" s="7"/>
      <c r="L7" s="7"/>
      <c r="M7" s="7"/>
      <c r="N7" s="7"/>
      <c r="O7" s="7"/>
      <c r="P7" s="7"/>
      <c r="Q7" s="38">
        <v>30</v>
      </c>
      <c r="R7" s="64"/>
      <c r="S7" s="82"/>
      <c r="T7" s="82"/>
      <c r="U7" s="82"/>
      <c r="V7" s="82"/>
      <c r="W7" s="84"/>
      <c r="X7" s="58">
        <f t="shared" si="0"/>
        <v>0</v>
      </c>
    </row>
    <row r="8" spans="2:26" ht="22.5" customHeight="1">
      <c r="B8" s="77" t="s">
        <v>118</v>
      </c>
      <c r="C8" s="7"/>
      <c r="D8" s="7"/>
      <c r="E8" s="7"/>
      <c r="F8" s="7"/>
      <c r="G8" s="7"/>
      <c r="H8" s="7"/>
      <c r="I8" s="7"/>
      <c r="J8" s="7"/>
      <c r="K8" s="7"/>
      <c r="L8" s="7"/>
      <c r="M8" s="7"/>
      <c r="N8" s="7"/>
      <c r="O8" s="7"/>
      <c r="P8" s="7"/>
      <c r="Q8" s="38">
        <v>30</v>
      </c>
      <c r="R8" s="64"/>
      <c r="S8" s="82"/>
      <c r="T8" s="82"/>
      <c r="U8" s="82"/>
      <c r="V8" s="82"/>
      <c r="W8" s="84"/>
      <c r="X8" s="58">
        <f t="shared" si="0"/>
        <v>0</v>
      </c>
    </row>
    <row r="9" spans="2:26" ht="22.5" customHeight="1">
      <c r="B9" s="77" t="s">
        <v>119</v>
      </c>
      <c r="C9" s="7"/>
      <c r="D9" s="7"/>
      <c r="E9" s="7"/>
      <c r="F9" s="7"/>
      <c r="G9" s="7"/>
      <c r="H9" s="7"/>
      <c r="I9" s="7"/>
      <c r="J9" s="7"/>
      <c r="K9" s="7"/>
      <c r="L9" s="7"/>
      <c r="M9" s="7"/>
      <c r="N9" s="7"/>
      <c r="O9" s="7"/>
      <c r="P9" s="7"/>
      <c r="Q9" s="38">
        <v>30</v>
      </c>
      <c r="R9" s="64"/>
      <c r="S9" s="82"/>
      <c r="T9" s="82"/>
      <c r="U9" s="82"/>
      <c r="V9" s="82"/>
      <c r="W9" s="84"/>
      <c r="X9" s="58">
        <f t="shared" si="0"/>
        <v>0</v>
      </c>
    </row>
    <row r="10" spans="2:26" ht="22.5" customHeight="1">
      <c r="B10" s="77" t="s">
        <v>120</v>
      </c>
      <c r="C10" s="7"/>
      <c r="D10" s="7"/>
      <c r="E10" s="7"/>
      <c r="F10" s="7"/>
      <c r="G10" s="7"/>
      <c r="H10" s="7"/>
      <c r="I10" s="7"/>
      <c r="J10" s="7"/>
      <c r="K10" s="7"/>
      <c r="L10" s="7"/>
      <c r="M10" s="7"/>
      <c r="N10" s="7"/>
      <c r="O10" s="7"/>
      <c r="P10" s="7"/>
      <c r="Q10" s="38">
        <v>30</v>
      </c>
      <c r="R10" s="64"/>
      <c r="S10" s="82"/>
      <c r="T10" s="82"/>
      <c r="U10" s="82"/>
      <c r="V10" s="82"/>
      <c r="W10" s="84"/>
      <c r="X10" s="58">
        <f t="shared" si="0"/>
        <v>0</v>
      </c>
    </row>
    <row r="11" spans="2:26" ht="22.5" customHeight="1">
      <c r="B11" s="77" t="s">
        <v>112</v>
      </c>
      <c r="C11" s="7"/>
      <c r="D11" s="7"/>
      <c r="E11" s="7"/>
      <c r="F11" s="7"/>
      <c r="G11" s="7"/>
      <c r="H11" s="7"/>
      <c r="I11" s="7"/>
      <c r="J11" s="7"/>
      <c r="K11" s="7"/>
      <c r="L11" s="7"/>
      <c r="M11" s="7"/>
      <c r="N11" s="7"/>
      <c r="O11" s="7"/>
      <c r="P11" s="7"/>
      <c r="Q11" s="38">
        <v>3</v>
      </c>
      <c r="R11" s="64"/>
      <c r="S11" s="82"/>
      <c r="T11" s="82"/>
      <c r="U11" s="82"/>
      <c r="V11" s="82"/>
      <c r="W11" s="84"/>
      <c r="X11" s="58">
        <f t="shared" si="0"/>
        <v>0</v>
      </c>
    </row>
    <row r="12" spans="2:26" ht="22.5" customHeight="1">
      <c r="B12" s="77" t="s">
        <v>121</v>
      </c>
      <c r="C12" s="7"/>
      <c r="D12" s="7"/>
      <c r="E12" s="7"/>
      <c r="F12" s="7"/>
      <c r="G12" s="7"/>
      <c r="H12" s="7"/>
      <c r="I12" s="7"/>
      <c r="J12" s="7"/>
      <c r="K12" s="7"/>
      <c r="L12" s="7"/>
      <c r="M12" s="7"/>
      <c r="N12" s="7"/>
      <c r="O12" s="7"/>
      <c r="P12" s="7"/>
      <c r="Q12" s="38">
        <v>30</v>
      </c>
      <c r="R12" s="64"/>
      <c r="S12" s="82"/>
      <c r="T12" s="82"/>
      <c r="U12" s="82"/>
      <c r="V12" s="82"/>
      <c r="W12" s="84"/>
      <c r="X12" s="58">
        <f t="shared" si="0"/>
        <v>0</v>
      </c>
    </row>
    <row r="13" spans="2:26" ht="22.5" customHeight="1">
      <c r="B13" s="77" t="s">
        <v>122</v>
      </c>
      <c r="C13" s="7"/>
      <c r="D13" s="7"/>
      <c r="E13" s="7"/>
      <c r="F13" s="7"/>
      <c r="G13" s="7"/>
      <c r="H13" s="7"/>
      <c r="I13" s="7"/>
      <c r="J13" s="7"/>
      <c r="K13" s="7"/>
      <c r="L13" s="7"/>
      <c r="M13" s="7"/>
      <c r="N13" s="7"/>
      <c r="O13" s="7"/>
      <c r="P13" s="7"/>
      <c r="Q13" s="38">
        <v>30</v>
      </c>
      <c r="R13" s="64"/>
      <c r="S13" s="82"/>
      <c r="T13" s="82"/>
      <c r="U13" s="82"/>
      <c r="V13" s="82"/>
      <c r="W13" s="84"/>
      <c r="X13" s="58">
        <f t="shared" si="0"/>
        <v>0</v>
      </c>
    </row>
    <row r="14" spans="2:26" ht="22.5" customHeight="1">
      <c r="B14" s="77" t="s">
        <v>79</v>
      </c>
      <c r="C14" s="7"/>
      <c r="D14" s="7"/>
      <c r="E14" s="7"/>
      <c r="F14" s="7"/>
      <c r="G14" s="7"/>
      <c r="H14" s="7"/>
      <c r="I14" s="7"/>
      <c r="J14" s="7"/>
      <c r="K14" s="7"/>
      <c r="L14" s="7"/>
      <c r="M14" s="7"/>
      <c r="N14" s="7"/>
      <c r="O14" s="7"/>
      <c r="P14" s="7"/>
      <c r="Q14" s="38">
        <v>30</v>
      </c>
      <c r="R14" s="64"/>
      <c r="S14" s="82"/>
      <c r="T14" s="82"/>
      <c r="U14" s="82"/>
      <c r="V14" s="82"/>
      <c r="W14" s="84"/>
      <c r="X14" s="58">
        <f t="shared" si="0"/>
        <v>0</v>
      </c>
    </row>
    <row r="15" spans="2:26" ht="22.5" customHeight="1">
      <c r="B15" s="77" t="s">
        <v>123</v>
      </c>
      <c r="C15" s="7"/>
      <c r="D15" s="7"/>
      <c r="E15" s="7"/>
      <c r="F15" s="7"/>
      <c r="G15" s="7"/>
      <c r="H15" s="7"/>
      <c r="I15" s="7"/>
      <c r="J15" s="7"/>
      <c r="K15" s="7"/>
      <c r="L15" s="7"/>
      <c r="M15" s="7"/>
      <c r="N15" s="7"/>
      <c r="O15" s="7"/>
      <c r="P15" s="7"/>
      <c r="Q15" s="38">
        <v>30</v>
      </c>
      <c r="R15" s="64"/>
      <c r="S15" s="82"/>
      <c r="T15" s="82"/>
      <c r="U15" s="82"/>
      <c r="V15" s="82"/>
      <c r="W15" s="84"/>
      <c r="X15" s="58">
        <f t="shared" si="0"/>
        <v>0</v>
      </c>
    </row>
    <row r="16" spans="2:26" ht="22.5" customHeight="1">
      <c r="B16" s="77" t="s">
        <v>124</v>
      </c>
      <c r="C16" s="7"/>
      <c r="D16" s="7"/>
      <c r="E16" s="7"/>
      <c r="F16" s="7"/>
      <c r="G16" s="7"/>
      <c r="H16" s="7"/>
      <c r="I16" s="7"/>
      <c r="J16" s="7"/>
      <c r="K16" s="7"/>
      <c r="L16" s="7"/>
      <c r="M16" s="7"/>
      <c r="N16" s="7"/>
      <c r="O16" s="7"/>
      <c r="P16" s="7"/>
      <c r="Q16" s="38">
        <v>30</v>
      </c>
      <c r="R16" s="64"/>
      <c r="S16" s="82"/>
      <c r="T16" s="82"/>
      <c r="U16" s="82"/>
      <c r="V16" s="82"/>
      <c r="W16" s="84"/>
      <c r="X16" s="58">
        <f t="shared" si="0"/>
        <v>0</v>
      </c>
    </row>
    <row r="17" spans="2:24" ht="22.5" customHeight="1">
      <c r="B17" s="77" t="s">
        <v>125</v>
      </c>
      <c r="C17" s="7"/>
      <c r="D17" s="7"/>
      <c r="E17" s="7"/>
      <c r="F17" s="7"/>
      <c r="G17" s="7"/>
      <c r="H17" s="7"/>
      <c r="I17" s="7"/>
      <c r="J17" s="7"/>
      <c r="K17" s="7"/>
      <c r="L17" s="7"/>
      <c r="M17" s="7"/>
      <c r="N17" s="7"/>
      <c r="O17" s="7"/>
      <c r="P17" s="7"/>
      <c r="Q17" s="38">
        <v>30</v>
      </c>
      <c r="R17" s="64"/>
      <c r="S17" s="82"/>
      <c r="T17" s="82"/>
      <c r="U17" s="82"/>
      <c r="V17" s="82"/>
      <c r="W17" s="84"/>
      <c r="X17" s="58">
        <f t="shared" si="0"/>
        <v>0</v>
      </c>
    </row>
    <row r="18" spans="2:24" ht="22.5" customHeight="1">
      <c r="B18" s="77" t="s">
        <v>126</v>
      </c>
      <c r="C18" s="7"/>
      <c r="D18" s="7"/>
      <c r="E18" s="7"/>
      <c r="F18" s="7"/>
      <c r="G18" s="7"/>
      <c r="H18" s="7"/>
      <c r="I18" s="7"/>
      <c r="J18" s="7"/>
      <c r="K18" s="7"/>
      <c r="L18" s="7"/>
      <c r="M18" s="7"/>
      <c r="N18" s="7"/>
      <c r="O18" s="7"/>
      <c r="P18" s="7"/>
      <c r="Q18" s="38">
        <v>30</v>
      </c>
      <c r="R18" s="64"/>
      <c r="S18" s="82"/>
      <c r="T18" s="82"/>
      <c r="U18" s="82"/>
      <c r="V18" s="82"/>
      <c r="W18" s="84"/>
      <c r="X18" s="58">
        <f t="shared" si="0"/>
        <v>0</v>
      </c>
    </row>
    <row r="19" spans="2:24" ht="22.5" customHeight="1">
      <c r="B19" s="77" t="s">
        <v>128</v>
      </c>
      <c r="C19" s="7"/>
      <c r="D19" s="7"/>
      <c r="E19" s="7"/>
      <c r="F19" s="7"/>
      <c r="G19" s="7"/>
      <c r="H19" s="7"/>
      <c r="I19" s="7"/>
      <c r="J19" s="7"/>
      <c r="K19" s="7"/>
      <c r="L19" s="7"/>
      <c r="M19" s="7"/>
      <c r="N19" s="7"/>
      <c r="O19" s="7"/>
      <c r="P19" s="7"/>
      <c r="Q19" s="38">
        <v>16</v>
      </c>
      <c r="R19" s="64"/>
      <c r="S19" s="82"/>
      <c r="T19" s="82"/>
      <c r="U19" s="82"/>
      <c r="V19" s="82"/>
      <c r="W19" s="84"/>
      <c r="X19" s="58">
        <f t="shared" si="0"/>
        <v>0</v>
      </c>
    </row>
    <row r="20" spans="2:24" ht="22.5" customHeight="1">
      <c r="B20" s="77" t="s">
        <v>53</v>
      </c>
      <c r="C20" s="7"/>
      <c r="D20" s="7"/>
      <c r="E20" s="7"/>
      <c r="F20" s="7"/>
      <c r="G20" s="7"/>
      <c r="H20" s="7"/>
      <c r="I20" s="7"/>
      <c r="J20" s="7"/>
      <c r="K20" s="7"/>
      <c r="L20" s="7"/>
      <c r="M20" s="7"/>
      <c r="N20" s="7"/>
      <c r="O20" s="7"/>
      <c r="P20" s="7"/>
      <c r="Q20" s="38">
        <v>30</v>
      </c>
      <c r="R20" s="64"/>
      <c r="S20" s="82"/>
      <c r="T20" s="82"/>
      <c r="U20" s="82"/>
      <c r="V20" s="82"/>
      <c r="W20" s="84"/>
      <c r="X20" s="58">
        <f t="shared" si="0"/>
        <v>0</v>
      </c>
    </row>
    <row r="21" spans="2:24" ht="22.5" customHeight="1">
      <c r="B21" s="77" t="s">
        <v>130</v>
      </c>
      <c r="C21" s="7"/>
      <c r="D21" s="7"/>
      <c r="E21" s="7"/>
      <c r="F21" s="7"/>
      <c r="G21" s="7"/>
      <c r="H21" s="7"/>
      <c r="I21" s="7"/>
      <c r="J21" s="7"/>
      <c r="K21" s="7"/>
      <c r="L21" s="7"/>
      <c r="M21" s="7"/>
      <c r="N21" s="7"/>
      <c r="O21" s="7"/>
      <c r="P21" s="7"/>
      <c r="Q21" s="38">
        <v>30</v>
      </c>
      <c r="R21" s="64"/>
      <c r="S21" s="82"/>
      <c r="T21" s="82"/>
      <c r="U21" s="82"/>
      <c r="V21" s="82"/>
      <c r="W21" s="84"/>
      <c r="X21" s="58">
        <f t="shared" si="0"/>
        <v>0</v>
      </c>
    </row>
    <row r="22" spans="2:24" ht="22.5" customHeight="1">
      <c r="B22" s="78" t="s">
        <v>98</v>
      </c>
      <c r="C22" s="79"/>
      <c r="D22" s="79"/>
      <c r="E22" s="79"/>
      <c r="F22" s="79"/>
      <c r="G22" s="79"/>
      <c r="H22" s="79"/>
      <c r="I22" s="79"/>
      <c r="J22" s="79"/>
      <c r="K22" s="79"/>
      <c r="L22" s="79"/>
      <c r="M22" s="79"/>
      <c r="N22" s="79"/>
      <c r="O22" s="79"/>
      <c r="P22" s="80"/>
      <c r="Q22" s="38">
        <v>30</v>
      </c>
      <c r="R22" s="65"/>
      <c r="S22" s="83"/>
      <c r="T22" s="83"/>
      <c r="U22" s="83"/>
      <c r="V22" s="83"/>
      <c r="W22" s="85"/>
      <c r="X22" s="58">
        <f t="shared" si="0"/>
        <v>0</v>
      </c>
    </row>
    <row r="23" spans="2:24" ht="22.5" customHeight="1">
      <c r="B23" s="78" t="s">
        <v>131</v>
      </c>
      <c r="C23" s="79"/>
      <c r="D23" s="79"/>
      <c r="E23" s="79"/>
      <c r="F23" s="79"/>
      <c r="G23" s="79"/>
      <c r="H23" s="79"/>
      <c r="I23" s="79"/>
      <c r="J23" s="79"/>
      <c r="K23" s="79"/>
      <c r="L23" s="79"/>
      <c r="M23" s="79"/>
      <c r="N23" s="79"/>
      <c r="O23" s="79"/>
      <c r="P23" s="80"/>
      <c r="Q23" s="38">
        <v>30</v>
      </c>
      <c r="R23" s="65"/>
      <c r="S23" s="83"/>
      <c r="T23" s="83"/>
      <c r="U23" s="83"/>
      <c r="V23" s="83"/>
      <c r="W23" s="85"/>
      <c r="X23" s="58">
        <f t="shared" si="0"/>
        <v>0</v>
      </c>
    </row>
    <row r="24" spans="2:24" ht="22.5" customHeight="1">
      <c r="B24" s="77" t="s">
        <v>132</v>
      </c>
      <c r="C24" s="7"/>
      <c r="D24" s="7"/>
      <c r="E24" s="7"/>
      <c r="F24" s="7"/>
      <c r="G24" s="7"/>
      <c r="H24" s="7"/>
      <c r="I24" s="7"/>
      <c r="J24" s="7"/>
      <c r="K24" s="7"/>
      <c r="L24" s="7"/>
      <c r="M24" s="7"/>
      <c r="N24" s="7"/>
      <c r="O24" s="79"/>
      <c r="P24" s="79"/>
      <c r="Q24" s="81">
        <v>10</v>
      </c>
      <c r="R24" s="65"/>
      <c r="S24" s="83"/>
      <c r="T24" s="83"/>
      <c r="U24" s="83"/>
      <c r="V24" s="83"/>
      <c r="W24" s="85"/>
      <c r="X24" s="58">
        <f t="shared" si="0"/>
        <v>0</v>
      </c>
    </row>
    <row r="25" spans="2:24" ht="32.25" customHeight="1">
      <c r="B25" s="6" t="s">
        <v>38</v>
      </c>
      <c r="C25" s="10"/>
      <c r="D25" s="10"/>
      <c r="E25" s="10"/>
      <c r="F25" s="10"/>
      <c r="G25" s="10" t="s">
        <v>37</v>
      </c>
      <c r="H25" s="10"/>
      <c r="I25" s="17" t="s">
        <v>9</v>
      </c>
      <c r="O25" s="30" t="s">
        <v>16</v>
      </c>
      <c r="P25" s="34"/>
      <c r="Q25" s="39">
        <f t="shared" ref="Q25:X25" si="1">SUM(Q6:Q24)</f>
        <v>509</v>
      </c>
      <c r="R25" s="34">
        <f t="shared" si="1"/>
        <v>0</v>
      </c>
      <c r="S25" s="34">
        <f t="shared" si="1"/>
        <v>0</v>
      </c>
      <c r="T25" s="34">
        <f t="shared" si="1"/>
        <v>0</v>
      </c>
      <c r="U25" s="34">
        <f t="shared" si="1"/>
        <v>0</v>
      </c>
      <c r="V25" s="34">
        <f t="shared" si="1"/>
        <v>0</v>
      </c>
      <c r="W25" s="34">
        <f t="shared" si="1"/>
        <v>0</v>
      </c>
      <c r="X25" s="40">
        <f t="shared" si="1"/>
        <v>0</v>
      </c>
    </row>
    <row r="26" spans="2:24" ht="17.25" customHeight="1">
      <c r="S26" s="46" t="s">
        <v>21</v>
      </c>
      <c r="T26" s="48" t="s">
        <v>19</v>
      </c>
      <c r="U26" s="48" t="s">
        <v>20</v>
      </c>
      <c r="V26" s="48" t="s">
        <v>6</v>
      </c>
      <c r="W26" s="46" t="s">
        <v>169</v>
      </c>
      <c r="X26" s="48"/>
    </row>
    <row r="27" spans="2:24" ht="17.25" customHeight="1">
      <c r="S27" s="46"/>
      <c r="T27" s="48"/>
      <c r="U27" s="48"/>
      <c r="V27" s="48"/>
      <c r="W27" s="48"/>
      <c r="X27" s="48"/>
    </row>
    <row r="28" spans="2:24" ht="45" customHeight="1">
      <c r="G28" s="1">
        <v>1</v>
      </c>
      <c r="H28" s="1">
        <v>480</v>
      </c>
      <c r="J28" s="20" t="s">
        <v>7</v>
      </c>
      <c r="K28" s="20"/>
      <c r="L28" s="20"/>
      <c r="M28" s="20"/>
      <c r="N28" s="20"/>
      <c r="O28" s="20"/>
      <c r="P28" s="20"/>
      <c r="Q28" s="20"/>
      <c r="R28" s="20"/>
    </row>
    <row r="29" spans="2:24" ht="36.75" customHeight="1">
      <c r="D29" s="1" t="e">
        <f>VLOOKUP(X25,基本データ!S3:T21,2)</f>
        <v>#N/A</v>
      </c>
      <c r="G29" s="1">
        <v>2</v>
      </c>
      <c r="H29" s="1">
        <v>400</v>
      </c>
      <c r="I29" s="18">
        <f t="shared" ref="I29:I38" si="2">H28-$X$25</f>
        <v>480</v>
      </c>
      <c r="J29" s="20" t="str">
        <f t="shared" ref="J29:J37" si="3">"あと"&amp;I29&amp;"文字で、"&amp;G28&amp;"級になります。
"&amp;G28&amp;"級目指してがんばりましょう！"</f>
        <v>あと480文字で、1級になります。
1級目指してがんばりましょう！</v>
      </c>
      <c r="K29" s="20"/>
      <c r="L29" s="20"/>
      <c r="M29" s="20"/>
      <c r="N29" s="20"/>
      <c r="O29" s="20"/>
      <c r="P29" s="20"/>
      <c r="Q29" s="20"/>
      <c r="R29" s="20"/>
      <c r="S29" s="18"/>
      <c r="T29" s="18"/>
      <c r="U29" s="18"/>
      <c r="V29" s="18"/>
      <c r="W29" s="18"/>
    </row>
    <row r="30" spans="2:24" ht="36.75" customHeight="1">
      <c r="G30" s="1">
        <v>3</v>
      </c>
      <c r="H30" s="1">
        <v>300</v>
      </c>
      <c r="I30" s="18">
        <f t="shared" si="2"/>
        <v>400</v>
      </c>
      <c r="J30" s="20" t="str">
        <f t="shared" si="3"/>
        <v>あと400文字で、2級になります。
2級目指してがんばりましょう！</v>
      </c>
      <c r="K30" s="20"/>
      <c r="L30" s="20"/>
      <c r="M30" s="20"/>
      <c r="N30" s="20"/>
      <c r="O30" s="20"/>
      <c r="P30" s="20"/>
      <c r="Q30" s="20"/>
      <c r="R30" s="20"/>
    </row>
    <row r="31" spans="2:24" ht="36.75" customHeight="1">
      <c r="G31" s="1">
        <v>4</v>
      </c>
      <c r="H31" s="1">
        <v>200</v>
      </c>
      <c r="I31" s="18">
        <f t="shared" si="2"/>
        <v>300</v>
      </c>
      <c r="J31" s="20" t="str">
        <f t="shared" si="3"/>
        <v>あと300文字で、3級になります。
3級目指してがんばりましょう！</v>
      </c>
      <c r="K31" s="20"/>
      <c r="L31" s="20"/>
      <c r="M31" s="20"/>
      <c r="N31" s="20"/>
      <c r="O31" s="20"/>
      <c r="P31" s="20"/>
      <c r="Q31" s="20"/>
      <c r="R31" s="20"/>
    </row>
    <row r="32" spans="2:24" ht="36.75" customHeight="1">
      <c r="G32" s="1">
        <v>5</v>
      </c>
      <c r="H32" s="1">
        <v>150</v>
      </c>
      <c r="I32" s="18">
        <f t="shared" si="2"/>
        <v>200</v>
      </c>
      <c r="J32" s="20" t="str">
        <f t="shared" si="3"/>
        <v>あと200文字で、4級になります。
4級目指してがんばりましょう！</v>
      </c>
      <c r="K32" s="20"/>
      <c r="L32" s="20"/>
      <c r="M32" s="20"/>
      <c r="N32" s="20"/>
      <c r="O32" s="20"/>
      <c r="P32" s="20"/>
      <c r="Q32" s="20"/>
      <c r="R32" s="20"/>
    </row>
    <row r="33" spans="7:18" ht="36.75" customHeight="1">
      <c r="G33" s="1">
        <v>6</v>
      </c>
      <c r="H33" s="1">
        <v>120</v>
      </c>
      <c r="I33" s="18">
        <f t="shared" si="2"/>
        <v>150</v>
      </c>
      <c r="J33" s="20" t="str">
        <f t="shared" si="3"/>
        <v>あと150文字で、5級になります。
5級目指してがんばりましょう！</v>
      </c>
      <c r="K33" s="20"/>
      <c r="L33" s="20"/>
      <c r="M33" s="20"/>
      <c r="N33" s="20"/>
      <c r="O33" s="20"/>
      <c r="P33" s="20"/>
      <c r="Q33" s="20"/>
      <c r="R33" s="20"/>
    </row>
    <row r="34" spans="7:18" ht="36.75" customHeight="1">
      <c r="G34" s="1">
        <v>7</v>
      </c>
      <c r="H34" s="1">
        <v>90</v>
      </c>
      <c r="I34" s="18">
        <f t="shared" si="2"/>
        <v>120</v>
      </c>
      <c r="J34" s="20" t="str">
        <f t="shared" si="3"/>
        <v>あと120文字で、6級になります。
6級目指してがんばりましょう！</v>
      </c>
      <c r="K34" s="20"/>
      <c r="L34" s="20"/>
      <c r="M34" s="20"/>
      <c r="N34" s="20"/>
      <c r="O34" s="20"/>
      <c r="P34" s="20"/>
      <c r="Q34" s="20"/>
      <c r="R34" s="20"/>
    </row>
    <row r="35" spans="7:18" ht="36.75" customHeight="1">
      <c r="G35" s="1">
        <v>8</v>
      </c>
      <c r="H35" s="1">
        <v>60</v>
      </c>
      <c r="I35" s="18">
        <f t="shared" si="2"/>
        <v>90</v>
      </c>
      <c r="J35" s="20" t="str">
        <f t="shared" si="3"/>
        <v>あと90文字で、7級になります。
7級目指してがんばりましょう！</v>
      </c>
      <c r="K35" s="20"/>
      <c r="L35" s="20"/>
      <c r="M35" s="20"/>
      <c r="N35" s="20"/>
      <c r="O35" s="20"/>
      <c r="P35" s="20"/>
      <c r="Q35" s="20"/>
      <c r="R35" s="20"/>
    </row>
    <row r="36" spans="7:18" ht="36.75" customHeight="1">
      <c r="G36" s="1">
        <v>9</v>
      </c>
      <c r="H36" s="1">
        <v>30</v>
      </c>
      <c r="I36" s="18">
        <f t="shared" si="2"/>
        <v>60</v>
      </c>
      <c r="J36" s="20" t="str">
        <f t="shared" si="3"/>
        <v>あと60文字で、8級になります。
8級目指してがんばりましょう！</v>
      </c>
      <c r="K36" s="20"/>
      <c r="L36" s="20"/>
      <c r="M36" s="20"/>
      <c r="N36" s="20"/>
      <c r="O36" s="20"/>
      <c r="P36" s="20"/>
      <c r="Q36" s="20"/>
      <c r="R36" s="20"/>
    </row>
    <row r="37" spans="7:18" ht="36.75" customHeight="1">
      <c r="G37" s="1">
        <v>10</v>
      </c>
      <c r="H37" s="1">
        <v>10</v>
      </c>
      <c r="I37" s="18">
        <f t="shared" si="2"/>
        <v>30</v>
      </c>
      <c r="J37" s="20" t="str">
        <f t="shared" si="3"/>
        <v>あと30文字で、9級になります。
9級目指してがんばりましょう！</v>
      </c>
      <c r="K37" s="20"/>
      <c r="L37" s="20"/>
      <c r="M37" s="20"/>
      <c r="N37" s="20"/>
      <c r="O37" s="20"/>
      <c r="P37" s="20"/>
      <c r="Q37" s="20"/>
      <c r="R37" s="20"/>
    </row>
    <row r="38" spans="7:18" ht="36.75" customHeight="1">
      <c r="I38" s="18">
        <f t="shared" si="2"/>
        <v>10</v>
      </c>
    </row>
  </sheetData>
  <mergeCells count="44">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P24"/>
    <mergeCell ref="B25:E25"/>
    <mergeCell ref="O25:P25"/>
    <mergeCell ref="J28:R28"/>
    <mergeCell ref="J29:R29"/>
    <mergeCell ref="J30:R30"/>
    <mergeCell ref="J31:R31"/>
    <mergeCell ref="J32:R32"/>
    <mergeCell ref="J33:R33"/>
    <mergeCell ref="J34:R34"/>
    <mergeCell ref="J35:R35"/>
    <mergeCell ref="J36:R36"/>
    <mergeCell ref="J37:R37"/>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90"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B2:Z40"/>
  <sheetViews>
    <sheetView view="pageBreakPreview" zoomScaleNormal="70" zoomScaleSheetLayoutView="100" workbookViewId="0">
      <selection activeCell="R6" sqref="R6"/>
    </sheetView>
  </sheetViews>
  <sheetFormatPr defaultColWidth="5.125" defaultRowHeight="36.75" customHeight="1"/>
  <cols>
    <col min="1" max="1" width="10"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9.5" customHeight="1"/>
    <row r="2" spans="2:26" ht="35.25" customHeight="1">
      <c r="B2" s="2" t="s">
        <v>22</v>
      </c>
      <c r="C2" s="2"/>
      <c r="D2" s="2"/>
      <c r="E2" s="2"/>
      <c r="F2" s="2"/>
      <c r="G2" s="2"/>
      <c r="H2" s="11" t="e">
        <f>VLOOKUP(X27,基本データ!S3:T21,2)</f>
        <v>#N/A</v>
      </c>
      <c r="I2" s="14"/>
      <c r="K2" s="21" t="e">
        <f>VLOOKUP(D31,G30:R39,4)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67" t="s">
        <v>168</v>
      </c>
      <c r="X4" s="56" t="s">
        <v>10</v>
      </c>
    </row>
    <row r="5" spans="2:26" ht="4.5" customHeight="1">
      <c r="Q5" s="37"/>
      <c r="R5" s="41"/>
      <c r="S5" s="41"/>
      <c r="T5" s="41"/>
      <c r="U5" s="41"/>
      <c r="V5" s="41"/>
      <c r="W5" s="68"/>
      <c r="X5" s="57"/>
    </row>
    <row r="6" spans="2:26" ht="22.5" customHeight="1">
      <c r="B6" s="77" t="s">
        <v>134</v>
      </c>
      <c r="C6" s="7"/>
      <c r="D6" s="7"/>
      <c r="E6" s="7"/>
      <c r="F6" s="7"/>
      <c r="G6" s="7"/>
      <c r="H6" s="7"/>
      <c r="I6" s="7"/>
      <c r="J6" s="7"/>
      <c r="K6" s="7"/>
      <c r="L6" s="7"/>
      <c r="M6" s="7"/>
      <c r="N6" s="7"/>
      <c r="O6" s="7"/>
      <c r="P6" s="7"/>
      <c r="Q6" s="38">
        <v>30</v>
      </c>
      <c r="R6" s="42"/>
      <c r="S6" s="44"/>
      <c r="T6" s="44"/>
      <c r="U6" s="44"/>
      <c r="V6" s="44"/>
      <c r="W6" s="53"/>
      <c r="X6" s="58">
        <f t="shared" ref="X6:X26" si="0">R6-S6-T6-U6-W6</f>
        <v>0</v>
      </c>
    </row>
    <row r="7" spans="2:26" ht="22.5" customHeight="1">
      <c r="B7" s="77" t="s">
        <v>135</v>
      </c>
      <c r="C7" s="7"/>
      <c r="D7" s="7"/>
      <c r="E7" s="7"/>
      <c r="F7" s="7"/>
      <c r="G7" s="7"/>
      <c r="H7" s="7"/>
      <c r="I7" s="7"/>
      <c r="J7" s="7"/>
      <c r="K7" s="7"/>
      <c r="L7" s="7"/>
      <c r="M7" s="7"/>
      <c r="N7" s="7"/>
      <c r="O7" s="7"/>
      <c r="P7" s="7"/>
      <c r="Q7" s="38">
        <v>30</v>
      </c>
      <c r="R7" s="42"/>
      <c r="S7" s="44"/>
      <c r="T7" s="44"/>
      <c r="U7" s="44"/>
      <c r="V7" s="44"/>
      <c r="W7" s="53"/>
      <c r="X7" s="58">
        <f t="shared" si="0"/>
        <v>0</v>
      </c>
    </row>
    <row r="8" spans="2:26" ht="22.5" customHeight="1">
      <c r="B8" s="77" t="s">
        <v>136</v>
      </c>
      <c r="C8" s="7"/>
      <c r="D8" s="7"/>
      <c r="E8" s="7"/>
      <c r="F8" s="7"/>
      <c r="G8" s="7"/>
      <c r="H8" s="7"/>
      <c r="I8" s="7"/>
      <c r="J8" s="7"/>
      <c r="K8" s="7"/>
      <c r="L8" s="7"/>
      <c r="M8" s="7"/>
      <c r="N8" s="7"/>
      <c r="O8" s="7"/>
      <c r="P8" s="7"/>
      <c r="Q8" s="38">
        <v>30</v>
      </c>
      <c r="R8" s="42"/>
      <c r="S8" s="44"/>
      <c r="T8" s="44"/>
      <c r="U8" s="44"/>
      <c r="V8" s="44"/>
      <c r="W8" s="53"/>
      <c r="X8" s="58">
        <f t="shared" si="0"/>
        <v>0</v>
      </c>
    </row>
    <row r="9" spans="2:26" ht="22.5" customHeight="1">
      <c r="B9" s="77" t="s">
        <v>60</v>
      </c>
      <c r="C9" s="7"/>
      <c r="D9" s="7"/>
      <c r="E9" s="7"/>
      <c r="F9" s="7"/>
      <c r="G9" s="7"/>
      <c r="H9" s="7"/>
      <c r="I9" s="7"/>
      <c r="J9" s="7"/>
      <c r="K9" s="7"/>
      <c r="L9" s="7"/>
      <c r="M9" s="7"/>
      <c r="N9" s="7"/>
      <c r="O9" s="7"/>
      <c r="P9" s="7"/>
      <c r="Q9" s="38">
        <v>3</v>
      </c>
      <c r="R9" s="42"/>
      <c r="S9" s="44"/>
      <c r="T9" s="44"/>
      <c r="U9" s="44"/>
      <c r="V9" s="44"/>
      <c r="W9" s="53"/>
      <c r="X9" s="58">
        <f t="shared" si="0"/>
        <v>0</v>
      </c>
    </row>
    <row r="10" spans="2:26" ht="22.5" customHeight="1">
      <c r="B10" s="77" t="s">
        <v>104</v>
      </c>
      <c r="C10" s="7"/>
      <c r="D10" s="7"/>
      <c r="E10" s="7"/>
      <c r="F10" s="7"/>
      <c r="G10" s="7"/>
      <c r="H10" s="7"/>
      <c r="I10" s="7"/>
      <c r="J10" s="7"/>
      <c r="K10" s="7"/>
      <c r="L10" s="7"/>
      <c r="M10" s="7"/>
      <c r="N10" s="7"/>
      <c r="O10" s="7"/>
      <c r="P10" s="7"/>
      <c r="Q10" s="38">
        <v>30</v>
      </c>
      <c r="R10" s="42"/>
      <c r="S10" s="44"/>
      <c r="T10" s="44"/>
      <c r="U10" s="44"/>
      <c r="V10" s="44"/>
      <c r="W10" s="53"/>
      <c r="X10" s="58">
        <f t="shared" si="0"/>
        <v>0</v>
      </c>
    </row>
    <row r="11" spans="2:26" ht="22.5" customHeight="1">
      <c r="B11" s="77" t="s">
        <v>137</v>
      </c>
      <c r="C11" s="7"/>
      <c r="D11" s="7"/>
      <c r="E11" s="7"/>
      <c r="F11" s="7"/>
      <c r="G11" s="7"/>
      <c r="H11" s="7"/>
      <c r="I11" s="7"/>
      <c r="J11" s="7"/>
      <c r="K11" s="7"/>
      <c r="L11" s="7"/>
      <c r="M11" s="7"/>
      <c r="N11" s="7"/>
      <c r="O11" s="7"/>
      <c r="P11" s="7"/>
      <c r="Q11" s="38">
        <v>30</v>
      </c>
      <c r="R11" s="42"/>
      <c r="S11" s="44"/>
      <c r="T11" s="44"/>
      <c r="U11" s="44"/>
      <c r="V11" s="44"/>
      <c r="W11" s="53"/>
      <c r="X11" s="58">
        <f t="shared" si="0"/>
        <v>0</v>
      </c>
    </row>
    <row r="12" spans="2:26" ht="22.5" customHeight="1">
      <c r="B12" s="77" t="s">
        <v>61</v>
      </c>
      <c r="C12" s="7"/>
      <c r="D12" s="7"/>
      <c r="E12" s="7"/>
      <c r="F12" s="7"/>
      <c r="G12" s="7"/>
      <c r="H12" s="7"/>
      <c r="I12" s="7"/>
      <c r="J12" s="7"/>
      <c r="K12" s="7"/>
      <c r="L12" s="7"/>
      <c r="M12" s="7"/>
      <c r="N12" s="7"/>
      <c r="O12" s="7"/>
      <c r="P12" s="7"/>
      <c r="Q12" s="38">
        <v>25</v>
      </c>
      <c r="R12" s="42"/>
      <c r="S12" s="44"/>
      <c r="T12" s="44"/>
      <c r="U12" s="44"/>
      <c r="V12" s="44"/>
      <c r="W12" s="53"/>
      <c r="X12" s="58">
        <f t="shared" si="0"/>
        <v>0</v>
      </c>
    </row>
    <row r="13" spans="2:26" ht="22.5" customHeight="1">
      <c r="B13" s="77" t="s">
        <v>138</v>
      </c>
      <c r="C13" s="7"/>
      <c r="D13" s="7"/>
      <c r="E13" s="7"/>
      <c r="F13" s="7"/>
      <c r="G13" s="7"/>
      <c r="H13" s="7"/>
      <c r="I13" s="7"/>
      <c r="J13" s="7"/>
      <c r="K13" s="7"/>
      <c r="L13" s="7"/>
      <c r="M13" s="7"/>
      <c r="N13" s="7"/>
      <c r="O13" s="7"/>
      <c r="P13" s="7"/>
      <c r="Q13" s="38">
        <v>30</v>
      </c>
      <c r="R13" s="42"/>
      <c r="S13" s="44"/>
      <c r="T13" s="44"/>
      <c r="U13" s="44"/>
      <c r="V13" s="44"/>
      <c r="W13" s="53"/>
      <c r="X13" s="58">
        <f t="shared" si="0"/>
        <v>0</v>
      </c>
    </row>
    <row r="14" spans="2:26" ht="22.5" customHeight="1">
      <c r="B14" s="77" t="s">
        <v>127</v>
      </c>
      <c r="C14" s="7"/>
      <c r="D14" s="7"/>
      <c r="E14" s="7"/>
      <c r="F14" s="7"/>
      <c r="G14" s="7"/>
      <c r="H14" s="7"/>
      <c r="I14" s="7"/>
      <c r="J14" s="7"/>
      <c r="K14" s="7"/>
      <c r="L14" s="7"/>
      <c r="M14" s="7"/>
      <c r="N14" s="7"/>
      <c r="O14" s="7"/>
      <c r="P14" s="7"/>
      <c r="Q14" s="38">
        <v>30</v>
      </c>
      <c r="R14" s="42"/>
      <c r="S14" s="44"/>
      <c r="T14" s="44"/>
      <c r="U14" s="44"/>
      <c r="V14" s="44"/>
      <c r="W14" s="53"/>
      <c r="X14" s="58">
        <f t="shared" si="0"/>
        <v>0</v>
      </c>
    </row>
    <row r="15" spans="2:26" ht="22.5" customHeight="1">
      <c r="B15" s="77" t="s">
        <v>140</v>
      </c>
      <c r="C15" s="7"/>
      <c r="D15" s="7"/>
      <c r="E15" s="7"/>
      <c r="F15" s="7"/>
      <c r="G15" s="7"/>
      <c r="H15" s="7"/>
      <c r="I15" s="7"/>
      <c r="J15" s="7"/>
      <c r="K15" s="7"/>
      <c r="L15" s="7"/>
      <c r="M15" s="7"/>
      <c r="N15" s="7"/>
      <c r="O15" s="7"/>
      <c r="P15" s="7"/>
      <c r="Q15" s="38">
        <v>21</v>
      </c>
      <c r="R15" s="42"/>
      <c r="S15" s="44"/>
      <c r="T15" s="44"/>
      <c r="U15" s="44"/>
      <c r="V15" s="44"/>
      <c r="W15" s="53"/>
      <c r="X15" s="58">
        <f t="shared" si="0"/>
        <v>0</v>
      </c>
    </row>
    <row r="16" spans="2:26" ht="22.5" customHeight="1">
      <c r="B16" s="77" t="s">
        <v>141</v>
      </c>
      <c r="C16" s="7"/>
      <c r="D16" s="7"/>
      <c r="E16" s="7"/>
      <c r="F16" s="7"/>
      <c r="G16" s="7"/>
      <c r="H16" s="7"/>
      <c r="I16" s="7"/>
      <c r="J16" s="7"/>
      <c r="K16" s="7"/>
      <c r="L16" s="7"/>
      <c r="M16" s="7"/>
      <c r="N16" s="7"/>
      <c r="O16" s="7"/>
      <c r="P16" s="7"/>
      <c r="Q16" s="38">
        <v>30</v>
      </c>
      <c r="R16" s="42"/>
      <c r="S16" s="44"/>
      <c r="T16" s="44"/>
      <c r="U16" s="44"/>
      <c r="V16" s="44"/>
      <c r="W16" s="53"/>
      <c r="X16" s="58">
        <f t="shared" si="0"/>
        <v>0</v>
      </c>
    </row>
    <row r="17" spans="2:24" ht="22.5" customHeight="1">
      <c r="B17" s="77" t="s">
        <v>142</v>
      </c>
      <c r="C17" s="7"/>
      <c r="D17" s="7"/>
      <c r="E17" s="7"/>
      <c r="F17" s="7"/>
      <c r="G17" s="7"/>
      <c r="H17" s="7"/>
      <c r="I17" s="7"/>
      <c r="J17" s="7"/>
      <c r="K17" s="7"/>
      <c r="L17" s="7"/>
      <c r="M17" s="7"/>
      <c r="N17" s="7"/>
      <c r="O17" s="7"/>
      <c r="P17" s="7"/>
      <c r="Q17" s="38">
        <v>30</v>
      </c>
      <c r="R17" s="42"/>
      <c r="S17" s="44"/>
      <c r="T17" s="44"/>
      <c r="U17" s="44"/>
      <c r="V17" s="44"/>
      <c r="W17" s="53"/>
      <c r="X17" s="58">
        <f t="shared" si="0"/>
        <v>0</v>
      </c>
    </row>
    <row r="18" spans="2:24" ht="22.5" customHeight="1">
      <c r="B18" s="77" t="s">
        <v>143</v>
      </c>
      <c r="C18" s="7"/>
      <c r="D18" s="7"/>
      <c r="E18" s="7"/>
      <c r="F18" s="7"/>
      <c r="G18" s="7"/>
      <c r="H18" s="7"/>
      <c r="I18" s="7"/>
      <c r="J18" s="7"/>
      <c r="K18" s="7"/>
      <c r="L18" s="7"/>
      <c r="M18" s="7"/>
      <c r="N18" s="7"/>
      <c r="O18" s="7"/>
      <c r="P18" s="7"/>
      <c r="Q18" s="38">
        <v>30</v>
      </c>
      <c r="R18" s="42"/>
      <c r="S18" s="44"/>
      <c r="T18" s="44"/>
      <c r="U18" s="44"/>
      <c r="V18" s="44"/>
      <c r="W18" s="53"/>
      <c r="X18" s="58">
        <f t="shared" si="0"/>
        <v>0</v>
      </c>
    </row>
    <row r="19" spans="2:24" ht="22.5" customHeight="1">
      <c r="B19" s="77" t="s">
        <v>144</v>
      </c>
      <c r="C19" s="7"/>
      <c r="D19" s="7"/>
      <c r="E19" s="7"/>
      <c r="F19" s="7"/>
      <c r="G19" s="7"/>
      <c r="H19" s="7"/>
      <c r="I19" s="7"/>
      <c r="J19" s="7"/>
      <c r="K19" s="7"/>
      <c r="L19" s="7"/>
      <c r="M19" s="7"/>
      <c r="N19" s="7"/>
      <c r="O19" s="7"/>
      <c r="P19" s="7"/>
      <c r="Q19" s="38">
        <v>30</v>
      </c>
      <c r="R19" s="42"/>
      <c r="S19" s="44"/>
      <c r="T19" s="44"/>
      <c r="U19" s="44"/>
      <c r="V19" s="44"/>
      <c r="W19" s="53"/>
      <c r="X19" s="58">
        <f t="shared" si="0"/>
        <v>0</v>
      </c>
    </row>
    <row r="20" spans="2:24" ht="22.5" customHeight="1">
      <c r="B20" s="77" t="s">
        <v>145</v>
      </c>
      <c r="C20" s="7"/>
      <c r="D20" s="7"/>
      <c r="E20" s="7"/>
      <c r="F20" s="7"/>
      <c r="G20" s="7"/>
      <c r="H20" s="7"/>
      <c r="I20" s="7"/>
      <c r="J20" s="7"/>
      <c r="K20" s="7"/>
      <c r="L20" s="7"/>
      <c r="M20" s="7"/>
      <c r="N20" s="7"/>
      <c r="O20" s="7"/>
      <c r="P20" s="7"/>
      <c r="Q20" s="38">
        <v>20</v>
      </c>
      <c r="R20" s="42"/>
      <c r="S20" s="44"/>
      <c r="T20" s="44"/>
      <c r="U20" s="44"/>
      <c r="V20" s="44"/>
      <c r="W20" s="53"/>
      <c r="X20" s="58">
        <f t="shared" si="0"/>
        <v>0</v>
      </c>
    </row>
    <row r="21" spans="2:24" ht="22.5" customHeight="1">
      <c r="B21" s="77" t="s">
        <v>146</v>
      </c>
      <c r="C21" s="7"/>
      <c r="D21" s="7"/>
      <c r="E21" s="7"/>
      <c r="F21" s="7"/>
      <c r="G21" s="7"/>
      <c r="H21" s="7"/>
      <c r="I21" s="7"/>
      <c r="J21" s="7"/>
      <c r="K21" s="7"/>
      <c r="L21" s="7"/>
      <c r="M21" s="7"/>
      <c r="N21" s="7"/>
      <c r="O21" s="7"/>
      <c r="P21" s="7"/>
      <c r="Q21" s="38">
        <v>30</v>
      </c>
      <c r="R21" s="42"/>
      <c r="S21" s="44"/>
      <c r="T21" s="44"/>
      <c r="U21" s="44"/>
      <c r="V21" s="44"/>
      <c r="W21" s="53"/>
      <c r="X21" s="58">
        <f t="shared" si="0"/>
        <v>0</v>
      </c>
    </row>
    <row r="22" spans="2:24" ht="22.5" customHeight="1">
      <c r="B22" s="78" t="s">
        <v>147</v>
      </c>
      <c r="C22" s="79"/>
      <c r="D22" s="79"/>
      <c r="E22" s="79"/>
      <c r="F22" s="79"/>
      <c r="G22" s="79"/>
      <c r="H22" s="79"/>
      <c r="I22" s="79"/>
      <c r="J22" s="79"/>
      <c r="K22" s="79"/>
      <c r="L22" s="79"/>
      <c r="M22" s="79"/>
      <c r="N22" s="79"/>
      <c r="O22" s="79"/>
      <c r="P22" s="80"/>
      <c r="Q22" s="38">
        <v>30</v>
      </c>
      <c r="R22" s="43"/>
      <c r="S22" s="45"/>
      <c r="T22" s="45"/>
      <c r="U22" s="45"/>
      <c r="V22" s="45"/>
      <c r="W22" s="54"/>
      <c r="X22" s="58">
        <f t="shared" si="0"/>
        <v>0</v>
      </c>
    </row>
    <row r="23" spans="2:24" ht="22.5" customHeight="1">
      <c r="B23" s="78" t="s">
        <v>148</v>
      </c>
      <c r="C23" s="79"/>
      <c r="D23" s="79"/>
      <c r="E23" s="79"/>
      <c r="F23" s="79"/>
      <c r="G23" s="79"/>
      <c r="H23" s="79"/>
      <c r="I23" s="79"/>
      <c r="J23" s="79"/>
      <c r="K23" s="79"/>
      <c r="L23" s="79"/>
      <c r="M23" s="79"/>
      <c r="N23" s="79"/>
      <c r="O23" s="79"/>
      <c r="P23" s="80"/>
      <c r="Q23" s="38">
        <v>30</v>
      </c>
      <c r="R23" s="43"/>
      <c r="S23" s="45"/>
      <c r="T23" s="45"/>
      <c r="U23" s="45"/>
      <c r="V23" s="45"/>
      <c r="W23" s="54"/>
      <c r="X23" s="58">
        <f t="shared" si="0"/>
        <v>0</v>
      </c>
    </row>
    <row r="24" spans="2:24" ht="22.5" customHeight="1">
      <c r="B24" s="77" t="s">
        <v>59</v>
      </c>
      <c r="C24" s="7"/>
      <c r="D24" s="7"/>
      <c r="E24" s="7"/>
      <c r="F24" s="7"/>
      <c r="G24" s="7"/>
      <c r="H24" s="7"/>
      <c r="I24" s="7"/>
      <c r="J24" s="7"/>
      <c r="K24" s="7"/>
      <c r="L24" s="7"/>
      <c r="M24" s="7"/>
      <c r="N24" s="7"/>
      <c r="O24" s="79"/>
      <c r="P24" s="79"/>
      <c r="Q24" s="81">
        <v>30</v>
      </c>
      <c r="R24" s="43"/>
      <c r="S24" s="45"/>
      <c r="T24" s="45"/>
      <c r="U24" s="45"/>
      <c r="V24" s="45"/>
      <c r="W24" s="54"/>
      <c r="X24" s="58">
        <f t="shared" si="0"/>
        <v>0</v>
      </c>
    </row>
    <row r="25" spans="2:24" ht="22.5" customHeight="1">
      <c r="B25" s="77" t="s">
        <v>149</v>
      </c>
      <c r="C25" s="7"/>
      <c r="D25" s="7"/>
      <c r="E25" s="7"/>
      <c r="F25" s="7"/>
      <c r="G25" s="7"/>
      <c r="H25" s="7"/>
      <c r="I25" s="7"/>
      <c r="J25" s="7"/>
      <c r="K25" s="7"/>
      <c r="L25" s="7"/>
      <c r="M25" s="7"/>
      <c r="N25" s="7"/>
      <c r="O25" s="79"/>
      <c r="P25" s="79"/>
      <c r="Q25" s="81">
        <v>30</v>
      </c>
      <c r="R25" s="43"/>
      <c r="S25" s="45"/>
      <c r="T25" s="45"/>
      <c r="U25" s="45"/>
      <c r="V25" s="45"/>
      <c r="W25" s="54"/>
      <c r="X25" s="58">
        <f t="shared" si="0"/>
        <v>0</v>
      </c>
    </row>
    <row r="26" spans="2:24" ht="22.5" customHeight="1">
      <c r="B26" s="77" t="s">
        <v>150</v>
      </c>
      <c r="C26" s="7"/>
      <c r="D26" s="7"/>
      <c r="E26" s="7"/>
      <c r="F26" s="7"/>
      <c r="G26" s="7"/>
      <c r="H26" s="7"/>
      <c r="I26" s="7"/>
      <c r="J26" s="7"/>
      <c r="K26" s="7"/>
      <c r="L26" s="7"/>
      <c r="M26" s="7"/>
      <c r="N26" s="7"/>
      <c r="O26" s="79"/>
      <c r="P26" s="79"/>
      <c r="Q26" s="81">
        <v>5</v>
      </c>
      <c r="R26" s="43"/>
      <c r="S26" s="45"/>
      <c r="T26" s="45"/>
      <c r="U26" s="45"/>
      <c r="V26" s="45"/>
      <c r="W26" s="54"/>
      <c r="X26" s="58">
        <f t="shared" si="0"/>
        <v>0</v>
      </c>
    </row>
    <row r="27" spans="2:24" ht="32.25" customHeight="1">
      <c r="B27" s="6" t="s">
        <v>38</v>
      </c>
      <c r="C27" s="10"/>
      <c r="D27" s="10"/>
      <c r="E27" s="10"/>
      <c r="F27" s="10"/>
      <c r="G27" s="10" t="s">
        <v>37</v>
      </c>
      <c r="H27" s="10"/>
      <c r="I27" s="17" t="s">
        <v>9</v>
      </c>
      <c r="O27" s="30" t="s">
        <v>16</v>
      </c>
      <c r="P27" s="34"/>
      <c r="Q27" s="39">
        <f>SUM(Q6:Q26)</f>
        <v>554</v>
      </c>
      <c r="R27" s="34">
        <f t="shared" ref="R27:W27" si="1">SUM(R6:R24)</f>
        <v>0</v>
      </c>
      <c r="S27" s="34">
        <f t="shared" si="1"/>
        <v>0</v>
      </c>
      <c r="T27" s="34">
        <f t="shared" si="1"/>
        <v>0</v>
      </c>
      <c r="U27" s="34">
        <f t="shared" si="1"/>
        <v>0</v>
      </c>
      <c r="V27" s="34">
        <f t="shared" si="1"/>
        <v>0</v>
      </c>
      <c r="W27" s="34">
        <f t="shared" si="1"/>
        <v>0</v>
      </c>
      <c r="X27" s="40">
        <f>SUM(X6:X26)</f>
        <v>0</v>
      </c>
    </row>
    <row r="28" spans="2:24" ht="17.25" customHeight="1">
      <c r="S28" s="46" t="s">
        <v>21</v>
      </c>
      <c r="T28" s="48" t="s">
        <v>19</v>
      </c>
      <c r="U28" s="48" t="s">
        <v>20</v>
      </c>
      <c r="V28" s="48" t="s">
        <v>6</v>
      </c>
      <c r="W28" s="46" t="s">
        <v>169</v>
      </c>
      <c r="X28" s="48"/>
    </row>
    <row r="29" spans="2:24" ht="17.25" customHeight="1">
      <c r="S29" s="46"/>
      <c r="T29" s="48"/>
      <c r="U29" s="48"/>
      <c r="V29" s="48"/>
      <c r="W29" s="48"/>
      <c r="X29" s="48"/>
    </row>
    <row r="30" spans="2:24" ht="45" customHeight="1">
      <c r="G30" s="1">
        <v>1</v>
      </c>
      <c r="H30" s="1">
        <v>480</v>
      </c>
      <c r="J30" s="20" t="s">
        <v>7</v>
      </c>
      <c r="K30" s="20"/>
      <c r="L30" s="20"/>
      <c r="M30" s="20"/>
      <c r="N30" s="20"/>
      <c r="O30" s="20"/>
      <c r="P30" s="20"/>
      <c r="Q30" s="20"/>
      <c r="R30" s="20"/>
    </row>
    <row r="31" spans="2:24" ht="36.75" customHeight="1">
      <c r="D31" s="1" t="e">
        <f>VLOOKUP(X27,基本データ!S3:T21,2)</f>
        <v>#N/A</v>
      </c>
      <c r="G31" s="1">
        <v>2</v>
      </c>
      <c r="H31" s="1">
        <v>400</v>
      </c>
      <c r="I31" s="18">
        <f t="shared" ref="I31:I40" si="2">H30-$X$27</f>
        <v>480</v>
      </c>
      <c r="J31" s="20" t="str">
        <f t="shared" ref="J31:J39" si="3">"あと"&amp;I31&amp;"文字で、"&amp;G30&amp;"級になります。
"&amp;G30&amp;"級目指してがんばりましょう！"</f>
        <v>あと480文字で、1級になります。
1級目指してがんばりましょう！</v>
      </c>
      <c r="K31" s="20"/>
      <c r="L31" s="20"/>
      <c r="M31" s="20"/>
      <c r="N31" s="20"/>
      <c r="O31" s="20"/>
      <c r="P31" s="20"/>
      <c r="Q31" s="20"/>
      <c r="R31" s="20"/>
      <c r="S31" s="18"/>
      <c r="T31" s="18"/>
      <c r="U31" s="18"/>
      <c r="V31" s="18"/>
      <c r="W31" s="18"/>
    </row>
    <row r="32" spans="2:24" ht="36.75" customHeight="1">
      <c r="G32" s="1">
        <v>3</v>
      </c>
      <c r="H32" s="1">
        <v>300</v>
      </c>
      <c r="I32" s="18">
        <f t="shared" si="2"/>
        <v>400</v>
      </c>
      <c r="J32" s="20" t="str">
        <f t="shared" si="3"/>
        <v>あと400文字で、2級になります。
2級目指してがんばりましょう！</v>
      </c>
      <c r="K32" s="20"/>
      <c r="L32" s="20"/>
      <c r="M32" s="20"/>
      <c r="N32" s="20"/>
      <c r="O32" s="20"/>
      <c r="P32" s="20"/>
      <c r="Q32" s="20"/>
      <c r="R32" s="20"/>
    </row>
    <row r="33" spans="7:18" ht="36.75" customHeight="1">
      <c r="G33" s="1">
        <v>4</v>
      </c>
      <c r="H33" s="1">
        <v>200</v>
      </c>
      <c r="I33" s="18">
        <f t="shared" si="2"/>
        <v>300</v>
      </c>
      <c r="J33" s="20" t="str">
        <f t="shared" si="3"/>
        <v>あと300文字で、3級になります。
3級目指してがんばりましょう！</v>
      </c>
      <c r="K33" s="20"/>
      <c r="L33" s="20"/>
      <c r="M33" s="20"/>
      <c r="N33" s="20"/>
      <c r="O33" s="20"/>
      <c r="P33" s="20"/>
      <c r="Q33" s="20"/>
      <c r="R33" s="20"/>
    </row>
    <row r="34" spans="7:18" ht="36.75" customHeight="1">
      <c r="G34" s="1">
        <v>5</v>
      </c>
      <c r="H34" s="1">
        <v>150</v>
      </c>
      <c r="I34" s="18">
        <f t="shared" si="2"/>
        <v>200</v>
      </c>
      <c r="J34" s="20" t="str">
        <f t="shared" si="3"/>
        <v>あと200文字で、4級になります。
4級目指してがんばりましょう！</v>
      </c>
      <c r="K34" s="20"/>
      <c r="L34" s="20"/>
      <c r="M34" s="20"/>
      <c r="N34" s="20"/>
      <c r="O34" s="20"/>
      <c r="P34" s="20"/>
      <c r="Q34" s="20"/>
      <c r="R34" s="20"/>
    </row>
    <row r="35" spans="7:18" ht="36.75" customHeight="1">
      <c r="G35" s="1">
        <v>6</v>
      </c>
      <c r="H35" s="1">
        <v>120</v>
      </c>
      <c r="I35" s="18">
        <f t="shared" si="2"/>
        <v>150</v>
      </c>
      <c r="J35" s="20" t="str">
        <f t="shared" si="3"/>
        <v>あと150文字で、5級になります。
5級目指してがんばりましょう！</v>
      </c>
      <c r="K35" s="20"/>
      <c r="L35" s="20"/>
      <c r="M35" s="20"/>
      <c r="N35" s="20"/>
      <c r="O35" s="20"/>
      <c r="P35" s="20"/>
      <c r="Q35" s="20"/>
      <c r="R35" s="20"/>
    </row>
    <row r="36" spans="7:18" ht="36.75" customHeight="1">
      <c r="G36" s="1">
        <v>7</v>
      </c>
      <c r="H36" s="1">
        <v>90</v>
      </c>
      <c r="I36" s="18">
        <f t="shared" si="2"/>
        <v>120</v>
      </c>
      <c r="J36" s="20" t="str">
        <f t="shared" si="3"/>
        <v>あと120文字で、6級になります。
6級目指してがんばりましょう！</v>
      </c>
      <c r="K36" s="20"/>
      <c r="L36" s="20"/>
      <c r="M36" s="20"/>
      <c r="N36" s="20"/>
      <c r="O36" s="20"/>
      <c r="P36" s="20"/>
      <c r="Q36" s="20"/>
      <c r="R36" s="20"/>
    </row>
    <row r="37" spans="7:18" ht="36.75" customHeight="1">
      <c r="G37" s="1">
        <v>8</v>
      </c>
      <c r="H37" s="1">
        <v>60</v>
      </c>
      <c r="I37" s="18">
        <f t="shared" si="2"/>
        <v>90</v>
      </c>
      <c r="J37" s="20" t="str">
        <f t="shared" si="3"/>
        <v>あと90文字で、7級になります。
7級目指してがんばりましょう！</v>
      </c>
      <c r="K37" s="20"/>
      <c r="L37" s="20"/>
      <c r="M37" s="20"/>
      <c r="N37" s="20"/>
      <c r="O37" s="20"/>
      <c r="P37" s="20"/>
      <c r="Q37" s="20"/>
      <c r="R37" s="20"/>
    </row>
    <row r="38" spans="7:18" ht="36.75" customHeight="1">
      <c r="G38" s="1">
        <v>9</v>
      </c>
      <c r="H38" s="1">
        <v>30</v>
      </c>
      <c r="I38" s="18">
        <f t="shared" si="2"/>
        <v>60</v>
      </c>
      <c r="J38" s="20" t="str">
        <f t="shared" si="3"/>
        <v>あと60文字で、8級になります。
8級目指してがんばりましょう！</v>
      </c>
      <c r="K38" s="20"/>
      <c r="L38" s="20"/>
      <c r="M38" s="20"/>
      <c r="N38" s="20"/>
      <c r="O38" s="20"/>
      <c r="P38" s="20"/>
      <c r="Q38" s="20"/>
      <c r="R38" s="20"/>
    </row>
    <row r="39" spans="7:18" ht="36.75" customHeight="1">
      <c r="G39" s="1">
        <v>10</v>
      </c>
      <c r="H39" s="1">
        <v>10</v>
      </c>
      <c r="I39" s="18">
        <f t="shared" si="2"/>
        <v>30</v>
      </c>
      <c r="J39" s="20" t="str">
        <f t="shared" si="3"/>
        <v>あと30文字で、9級になります。
9級目指してがんばりましょう！</v>
      </c>
      <c r="K39" s="20"/>
      <c r="L39" s="20"/>
      <c r="M39" s="20"/>
      <c r="N39" s="20"/>
      <c r="O39" s="20"/>
      <c r="P39" s="20"/>
      <c r="Q39" s="20"/>
      <c r="R39" s="20"/>
    </row>
    <row r="40" spans="7:18" ht="36.75" customHeight="1">
      <c r="I40" s="18">
        <f t="shared" si="2"/>
        <v>10</v>
      </c>
    </row>
  </sheetData>
  <mergeCells count="46">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P24"/>
    <mergeCell ref="B25:P25"/>
    <mergeCell ref="B26:P26"/>
    <mergeCell ref="B27:E27"/>
    <mergeCell ref="O27:P27"/>
    <mergeCell ref="J30:R30"/>
    <mergeCell ref="J31:R31"/>
    <mergeCell ref="J32:R32"/>
    <mergeCell ref="J33:R33"/>
    <mergeCell ref="J34:R34"/>
    <mergeCell ref="J35:R35"/>
    <mergeCell ref="J36:R36"/>
    <mergeCell ref="J37:R37"/>
    <mergeCell ref="J38:R38"/>
    <mergeCell ref="J39:R39"/>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88" fitToWidth="1" fitToHeight="1"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B2:Z38"/>
  <sheetViews>
    <sheetView view="pageBreakPreview" topLeftCell="A2" zoomScale="85" zoomScaleNormal="70" zoomScaleSheetLayoutView="85" workbookViewId="0">
      <selection activeCell="R6" sqref="R6"/>
    </sheetView>
  </sheetViews>
  <sheetFormatPr defaultColWidth="5.125" defaultRowHeight="36.75" customHeight="1"/>
  <cols>
    <col min="1" max="1" width="9.25" style="1" customWidth="1"/>
    <col min="2" max="3" width="5.125" style="1"/>
    <col min="4" max="4" width="7" style="1" bestFit="1" customWidth="1"/>
    <col min="5" max="6" width="5.125" style="1"/>
    <col min="7" max="7" width="5.25" style="1" bestFit="1" customWidth="1"/>
    <col min="8" max="8" width="5.5" style="1" bestFit="1" customWidth="1"/>
    <col min="9" max="9" width="6.125" style="1" bestFit="1" customWidth="1"/>
    <col min="10" max="10" width="3" style="1" customWidth="1"/>
    <col min="11" max="14" width="5.125" style="1"/>
    <col min="15" max="15" width="11.125" style="1" customWidth="1"/>
    <col min="16" max="16" width="2.125" style="1" customWidth="1"/>
    <col min="17" max="17" width="7.375" style="1" customWidth="1"/>
    <col min="18" max="23" width="8.625" style="1" customWidth="1"/>
    <col min="24" max="24" width="11.375" style="1" customWidth="1"/>
    <col min="25" max="27" width="4" style="1" customWidth="1"/>
    <col min="28" max="16384" width="5.125" style="1"/>
  </cols>
  <sheetData>
    <row r="1" spans="2:26" ht="15.75" customHeight="1"/>
    <row r="2" spans="2:26" ht="35.25" customHeight="1">
      <c r="B2" s="2" t="s">
        <v>22</v>
      </c>
      <c r="C2" s="2"/>
      <c r="D2" s="2"/>
      <c r="E2" s="2"/>
      <c r="F2" s="2"/>
      <c r="G2" s="2"/>
      <c r="H2" s="11" t="e">
        <f>VLOOKUP(X25,基本データ!S3:T21,2)</f>
        <v>#N/A</v>
      </c>
      <c r="I2" s="14"/>
      <c r="K2" s="21" t="e">
        <f>VLOOKUP(D29,G28:R37,4)</f>
        <v>#N/A</v>
      </c>
      <c r="L2" s="24"/>
      <c r="M2" s="24"/>
      <c r="N2" s="24"/>
      <c r="O2" s="27"/>
      <c r="Q2" s="1" t="s">
        <v>28</v>
      </c>
      <c r="R2" s="40" t="s">
        <v>31</v>
      </c>
      <c r="S2" s="40"/>
      <c r="T2" s="47"/>
      <c r="U2" s="47"/>
      <c r="V2" s="47"/>
      <c r="W2" s="47"/>
      <c r="X2" s="47"/>
      <c r="Y2" s="31"/>
      <c r="Z2" s="31"/>
    </row>
    <row r="3" spans="2:26" ht="7.5" customHeight="1">
      <c r="B3" s="2"/>
      <c r="C3" s="2"/>
      <c r="D3" s="2"/>
      <c r="E3" s="2"/>
      <c r="F3" s="2"/>
      <c r="G3" s="2"/>
      <c r="H3" s="12"/>
      <c r="I3" s="15"/>
      <c r="J3" s="19"/>
      <c r="K3" s="22"/>
      <c r="L3" s="25"/>
      <c r="M3" s="25"/>
      <c r="N3" s="25"/>
      <c r="O3" s="28"/>
      <c r="P3" s="31"/>
      <c r="Q3" s="35"/>
    </row>
    <row r="4" spans="2:26" ht="48.75" customHeight="1">
      <c r="H4" s="13"/>
      <c r="I4" s="16"/>
      <c r="K4" s="23"/>
      <c r="L4" s="26"/>
      <c r="M4" s="26"/>
      <c r="N4" s="26"/>
      <c r="O4" s="29"/>
      <c r="Q4" s="36" t="s">
        <v>26</v>
      </c>
      <c r="R4" s="36" t="s">
        <v>5</v>
      </c>
      <c r="S4" s="36" t="s">
        <v>1</v>
      </c>
      <c r="T4" s="36" t="s">
        <v>12</v>
      </c>
      <c r="U4" s="36" t="s">
        <v>25</v>
      </c>
      <c r="V4" s="36" t="s">
        <v>15</v>
      </c>
      <c r="W4" s="67" t="s">
        <v>168</v>
      </c>
      <c r="X4" s="56" t="s">
        <v>10</v>
      </c>
    </row>
    <row r="5" spans="2:26" ht="4.5" customHeight="1">
      <c r="Q5" s="37"/>
      <c r="R5" s="41"/>
      <c r="S5" s="41"/>
      <c r="T5" s="41"/>
      <c r="U5" s="41"/>
      <c r="V5" s="41"/>
      <c r="W5" s="68"/>
      <c r="X5" s="57"/>
    </row>
    <row r="6" spans="2:26" ht="22.5" customHeight="1">
      <c r="B6" s="86" t="s">
        <v>117</v>
      </c>
      <c r="C6" s="88"/>
      <c r="D6" s="88"/>
      <c r="E6" s="88"/>
      <c r="F6" s="88"/>
      <c r="G6" s="88"/>
      <c r="H6" s="88"/>
      <c r="I6" s="88"/>
      <c r="J6" s="88"/>
      <c r="K6" s="88"/>
      <c r="L6" s="88"/>
      <c r="M6" s="88"/>
      <c r="N6" s="88"/>
      <c r="O6" s="88"/>
      <c r="P6" s="88"/>
      <c r="Q6" s="38">
        <v>30</v>
      </c>
      <c r="R6" s="42"/>
      <c r="S6" s="44"/>
      <c r="T6" s="44"/>
      <c r="U6" s="44"/>
      <c r="V6" s="44"/>
      <c r="W6" s="53"/>
      <c r="X6" s="58">
        <f t="shared" ref="X6:X24" si="0">R6-S6-T6-U6-W6</f>
        <v>0</v>
      </c>
    </row>
    <row r="7" spans="2:26" ht="22.5" customHeight="1">
      <c r="B7" s="86" t="s">
        <v>151</v>
      </c>
      <c r="C7" s="88"/>
      <c r="D7" s="88"/>
      <c r="E7" s="88"/>
      <c r="F7" s="88"/>
      <c r="G7" s="88"/>
      <c r="H7" s="88"/>
      <c r="I7" s="88"/>
      <c r="J7" s="88"/>
      <c r="K7" s="88"/>
      <c r="L7" s="88"/>
      <c r="M7" s="88"/>
      <c r="N7" s="88"/>
      <c r="O7" s="88"/>
      <c r="P7" s="88"/>
      <c r="Q7" s="38">
        <v>30</v>
      </c>
      <c r="R7" s="42"/>
      <c r="S7" s="44"/>
      <c r="T7" s="44"/>
      <c r="U7" s="44"/>
      <c r="V7" s="44"/>
      <c r="W7" s="53"/>
      <c r="X7" s="58">
        <f t="shared" si="0"/>
        <v>0</v>
      </c>
    </row>
    <row r="8" spans="2:26" ht="22.5" customHeight="1">
      <c r="B8" s="86" t="s">
        <v>152</v>
      </c>
      <c r="C8" s="88"/>
      <c r="D8" s="88"/>
      <c r="E8" s="88"/>
      <c r="F8" s="88"/>
      <c r="G8" s="88"/>
      <c r="H8" s="88"/>
      <c r="I8" s="88"/>
      <c r="J8" s="88"/>
      <c r="K8" s="88"/>
      <c r="L8" s="88"/>
      <c r="M8" s="88"/>
      <c r="N8" s="88"/>
      <c r="O8" s="88"/>
      <c r="P8" s="88"/>
      <c r="Q8" s="38">
        <v>31</v>
      </c>
      <c r="R8" s="42"/>
      <c r="S8" s="44"/>
      <c r="T8" s="44"/>
      <c r="U8" s="44"/>
      <c r="V8" s="44"/>
      <c r="W8" s="53"/>
      <c r="X8" s="58">
        <f t="shared" si="0"/>
        <v>0</v>
      </c>
    </row>
    <row r="9" spans="2:26" ht="22.5" customHeight="1">
      <c r="B9" s="86" t="s">
        <v>153</v>
      </c>
      <c r="C9" s="88"/>
      <c r="D9" s="88"/>
      <c r="E9" s="88"/>
      <c r="F9" s="88"/>
      <c r="G9" s="88"/>
      <c r="H9" s="88"/>
      <c r="I9" s="88"/>
      <c r="J9" s="88"/>
      <c r="K9" s="88"/>
      <c r="L9" s="88"/>
      <c r="M9" s="88"/>
      <c r="N9" s="88"/>
      <c r="O9" s="88"/>
      <c r="P9" s="88"/>
      <c r="Q9" s="38">
        <v>30</v>
      </c>
      <c r="R9" s="42"/>
      <c r="S9" s="44"/>
      <c r="T9" s="44"/>
      <c r="U9" s="44"/>
      <c r="V9" s="44"/>
      <c r="W9" s="53"/>
      <c r="X9" s="58">
        <f t="shared" si="0"/>
        <v>0</v>
      </c>
    </row>
    <row r="10" spans="2:26" ht="22.5" customHeight="1">
      <c r="B10" s="86" t="s">
        <v>154</v>
      </c>
      <c r="C10" s="88"/>
      <c r="D10" s="88"/>
      <c r="E10" s="88"/>
      <c r="F10" s="88"/>
      <c r="G10" s="88"/>
      <c r="H10" s="88"/>
      <c r="I10" s="88"/>
      <c r="J10" s="88"/>
      <c r="K10" s="88"/>
      <c r="L10" s="88"/>
      <c r="M10" s="88"/>
      <c r="N10" s="88"/>
      <c r="O10" s="88"/>
      <c r="P10" s="88"/>
      <c r="Q10" s="38">
        <v>30</v>
      </c>
      <c r="R10" s="42"/>
      <c r="S10" s="44"/>
      <c r="T10" s="44"/>
      <c r="U10" s="44"/>
      <c r="V10" s="44"/>
      <c r="W10" s="53"/>
      <c r="X10" s="58">
        <f t="shared" si="0"/>
        <v>0</v>
      </c>
    </row>
    <row r="11" spans="2:26" ht="22.5" customHeight="1">
      <c r="B11" s="86" t="s">
        <v>155</v>
      </c>
      <c r="C11" s="88"/>
      <c r="D11" s="88"/>
      <c r="E11" s="88"/>
      <c r="F11" s="88"/>
      <c r="G11" s="88"/>
      <c r="H11" s="88"/>
      <c r="I11" s="88"/>
      <c r="J11" s="88"/>
      <c r="K11" s="88"/>
      <c r="L11" s="88"/>
      <c r="M11" s="88"/>
      <c r="N11" s="88"/>
      <c r="O11" s="88"/>
      <c r="P11" s="88"/>
      <c r="Q11" s="38">
        <v>30</v>
      </c>
      <c r="R11" s="42"/>
      <c r="S11" s="44"/>
      <c r="T11" s="44"/>
      <c r="U11" s="44"/>
      <c r="V11" s="44"/>
      <c r="W11" s="53"/>
      <c r="X11" s="58">
        <f t="shared" si="0"/>
        <v>0</v>
      </c>
    </row>
    <row r="12" spans="2:26" ht="22.5" customHeight="1">
      <c r="B12" s="86" t="s">
        <v>157</v>
      </c>
      <c r="C12" s="88"/>
      <c r="D12" s="88"/>
      <c r="E12" s="88"/>
      <c r="F12" s="88"/>
      <c r="G12" s="88"/>
      <c r="H12" s="88"/>
      <c r="I12" s="88"/>
      <c r="J12" s="88"/>
      <c r="K12" s="88"/>
      <c r="L12" s="88"/>
      <c r="M12" s="88"/>
      <c r="N12" s="88"/>
      <c r="O12" s="88"/>
      <c r="P12" s="88"/>
      <c r="Q12" s="38">
        <v>14</v>
      </c>
      <c r="R12" s="42"/>
      <c r="S12" s="44"/>
      <c r="T12" s="44"/>
      <c r="U12" s="44"/>
      <c r="V12" s="44"/>
      <c r="W12" s="53"/>
      <c r="X12" s="58">
        <f t="shared" si="0"/>
        <v>0</v>
      </c>
    </row>
    <row r="13" spans="2:26" ht="22.5" customHeight="1">
      <c r="B13" s="86" t="s">
        <v>158</v>
      </c>
      <c r="C13" s="88"/>
      <c r="D13" s="88"/>
      <c r="E13" s="88"/>
      <c r="F13" s="88"/>
      <c r="G13" s="88"/>
      <c r="H13" s="88"/>
      <c r="I13" s="88"/>
      <c r="J13" s="88"/>
      <c r="K13" s="88"/>
      <c r="L13" s="88"/>
      <c r="M13" s="88"/>
      <c r="N13" s="88"/>
      <c r="O13" s="88"/>
      <c r="P13" s="88"/>
      <c r="Q13" s="38">
        <v>30</v>
      </c>
      <c r="R13" s="42"/>
      <c r="S13" s="44"/>
      <c r="T13" s="44"/>
      <c r="U13" s="44"/>
      <c r="V13" s="44"/>
      <c r="W13" s="53"/>
      <c r="X13" s="58">
        <f t="shared" si="0"/>
        <v>0</v>
      </c>
    </row>
    <row r="14" spans="2:26" ht="22.5" customHeight="1">
      <c r="B14" s="86" t="s">
        <v>160</v>
      </c>
      <c r="C14" s="88"/>
      <c r="D14" s="88"/>
      <c r="E14" s="88"/>
      <c r="F14" s="88"/>
      <c r="G14" s="88"/>
      <c r="H14" s="88"/>
      <c r="I14" s="88"/>
      <c r="J14" s="88"/>
      <c r="K14" s="88"/>
      <c r="L14" s="88"/>
      <c r="M14" s="88"/>
      <c r="N14" s="88"/>
      <c r="O14" s="88"/>
      <c r="P14" s="88"/>
      <c r="Q14" s="38">
        <v>30</v>
      </c>
      <c r="R14" s="42"/>
      <c r="S14" s="44"/>
      <c r="T14" s="44"/>
      <c r="U14" s="44"/>
      <c r="V14" s="44"/>
      <c r="W14" s="53"/>
      <c r="X14" s="58">
        <f t="shared" si="0"/>
        <v>0</v>
      </c>
    </row>
    <row r="15" spans="2:26" ht="22.5" customHeight="1">
      <c r="B15" s="86" t="s">
        <v>91</v>
      </c>
      <c r="C15" s="88"/>
      <c r="D15" s="88"/>
      <c r="E15" s="88"/>
      <c r="F15" s="88"/>
      <c r="G15" s="88"/>
      <c r="H15" s="88"/>
      <c r="I15" s="88"/>
      <c r="J15" s="88"/>
      <c r="K15" s="88"/>
      <c r="L15" s="88"/>
      <c r="M15" s="88"/>
      <c r="N15" s="88"/>
      <c r="O15" s="88"/>
      <c r="P15" s="88"/>
      <c r="Q15" s="38">
        <v>30</v>
      </c>
      <c r="R15" s="42"/>
      <c r="S15" s="44"/>
      <c r="T15" s="44"/>
      <c r="U15" s="44"/>
      <c r="V15" s="44"/>
      <c r="W15" s="53"/>
      <c r="X15" s="58">
        <f t="shared" si="0"/>
        <v>0</v>
      </c>
    </row>
    <row r="16" spans="2:26" ht="22.5" customHeight="1">
      <c r="B16" s="86" t="s">
        <v>161</v>
      </c>
      <c r="C16" s="88"/>
      <c r="D16" s="88"/>
      <c r="E16" s="88"/>
      <c r="F16" s="88"/>
      <c r="G16" s="88"/>
      <c r="H16" s="88"/>
      <c r="I16" s="88"/>
      <c r="J16" s="88"/>
      <c r="K16" s="88"/>
      <c r="L16" s="88"/>
      <c r="M16" s="88"/>
      <c r="N16" s="88"/>
      <c r="O16" s="88"/>
      <c r="P16" s="88"/>
      <c r="Q16" s="38">
        <v>17</v>
      </c>
      <c r="R16" s="42"/>
      <c r="S16" s="44"/>
      <c r="T16" s="44"/>
      <c r="U16" s="44"/>
      <c r="V16" s="44"/>
      <c r="W16" s="53"/>
      <c r="X16" s="58">
        <f t="shared" si="0"/>
        <v>0</v>
      </c>
    </row>
    <row r="17" spans="2:24" ht="22.5" customHeight="1">
      <c r="B17" s="86" t="s">
        <v>162</v>
      </c>
      <c r="C17" s="88"/>
      <c r="D17" s="88"/>
      <c r="E17" s="88"/>
      <c r="F17" s="88"/>
      <c r="G17" s="88"/>
      <c r="H17" s="88"/>
      <c r="I17" s="88"/>
      <c r="J17" s="88"/>
      <c r="K17" s="88"/>
      <c r="L17" s="88"/>
      <c r="M17" s="88"/>
      <c r="N17" s="88"/>
      <c r="O17" s="88"/>
      <c r="P17" s="88"/>
      <c r="Q17" s="38">
        <v>30</v>
      </c>
      <c r="R17" s="42"/>
      <c r="S17" s="44"/>
      <c r="T17" s="44"/>
      <c r="U17" s="44"/>
      <c r="V17" s="44"/>
      <c r="W17" s="53"/>
      <c r="X17" s="58">
        <f t="shared" si="0"/>
        <v>0</v>
      </c>
    </row>
    <row r="18" spans="2:24" ht="22.5" customHeight="1">
      <c r="B18" s="86" t="s">
        <v>163</v>
      </c>
      <c r="C18" s="88"/>
      <c r="D18" s="88"/>
      <c r="E18" s="88"/>
      <c r="F18" s="88"/>
      <c r="G18" s="88"/>
      <c r="H18" s="88"/>
      <c r="I18" s="88"/>
      <c r="J18" s="88"/>
      <c r="K18" s="88"/>
      <c r="L18" s="88"/>
      <c r="M18" s="88"/>
      <c r="N18" s="88"/>
      <c r="O18" s="88"/>
      <c r="P18" s="88"/>
      <c r="Q18" s="38">
        <v>30</v>
      </c>
      <c r="R18" s="42"/>
      <c r="S18" s="44"/>
      <c r="T18" s="44"/>
      <c r="U18" s="44"/>
      <c r="V18" s="44"/>
      <c r="W18" s="53"/>
      <c r="X18" s="58">
        <f t="shared" si="0"/>
        <v>0</v>
      </c>
    </row>
    <row r="19" spans="2:24" ht="22.5" customHeight="1">
      <c r="B19" s="86" t="s">
        <v>164</v>
      </c>
      <c r="C19" s="88"/>
      <c r="D19" s="88"/>
      <c r="E19" s="88"/>
      <c r="F19" s="88"/>
      <c r="G19" s="88"/>
      <c r="H19" s="88"/>
      <c r="I19" s="88"/>
      <c r="J19" s="88"/>
      <c r="K19" s="88"/>
      <c r="L19" s="88"/>
      <c r="M19" s="88"/>
      <c r="N19" s="88"/>
      <c r="O19" s="88"/>
      <c r="P19" s="88"/>
      <c r="Q19" s="38">
        <v>30</v>
      </c>
      <c r="R19" s="42"/>
      <c r="S19" s="44"/>
      <c r="T19" s="44"/>
      <c r="U19" s="44"/>
      <c r="V19" s="44"/>
      <c r="W19" s="53"/>
      <c r="X19" s="58">
        <f t="shared" si="0"/>
        <v>0</v>
      </c>
    </row>
    <row r="20" spans="2:24" ht="22.5" customHeight="1">
      <c r="B20" s="86" t="s">
        <v>109</v>
      </c>
      <c r="C20" s="88"/>
      <c r="D20" s="88"/>
      <c r="E20" s="88"/>
      <c r="F20" s="88"/>
      <c r="G20" s="88"/>
      <c r="H20" s="88"/>
      <c r="I20" s="88"/>
      <c r="J20" s="88"/>
      <c r="K20" s="88"/>
      <c r="L20" s="88"/>
      <c r="M20" s="88"/>
      <c r="N20" s="88"/>
      <c r="O20" s="88"/>
      <c r="P20" s="88"/>
      <c r="Q20" s="38">
        <v>30</v>
      </c>
      <c r="R20" s="42"/>
      <c r="S20" s="44"/>
      <c r="T20" s="44"/>
      <c r="U20" s="44"/>
      <c r="V20" s="44"/>
      <c r="W20" s="53"/>
      <c r="X20" s="58">
        <f t="shared" si="0"/>
        <v>0</v>
      </c>
    </row>
    <row r="21" spans="2:24" ht="22.5" customHeight="1">
      <c r="B21" s="86" t="s">
        <v>165</v>
      </c>
      <c r="C21" s="88"/>
      <c r="D21" s="88"/>
      <c r="E21" s="88"/>
      <c r="F21" s="88"/>
      <c r="G21" s="88"/>
      <c r="H21" s="88"/>
      <c r="I21" s="88"/>
      <c r="J21" s="88"/>
      <c r="K21" s="88"/>
      <c r="L21" s="88"/>
      <c r="M21" s="88"/>
      <c r="N21" s="88"/>
      <c r="O21" s="88"/>
      <c r="P21" s="88"/>
      <c r="Q21" s="38">
        <v>12</v>
      </c>
      <c r="R21" s="42"/>
      <c r="S21" s="44"/>
      <c r="T21" s="44"/>
      <c r="U21" s="44"/>
      <c r="V21" s="44"/>
      <c r="W21" s="53"/>
      <c r="X21" s="58">
        <f t="shared" si="0"/>
        <v>0</v>
      </c>
    </row>
    <row r="22" spans="2:24" ht="22.5" customHeight="1">
      <c r="B22" s="87" t="s">
        <v>166</v>
      </c>
      <c r="C22" s="89"/>
      <c r="D22" s="89"/>
      <c r="E22" s="89"/>
      <c r="F22" s="89"/>
      <c r="G22" s="89"/>
      <c r="H22" s="89"/>
      <c r="I22" s="89"/>
      <c r="J22" s="89"/>
      <c r="K22" s="89"/>
      <c r="L22" s="89"/>
      <c r="M22" s="89"/>
      <c r="N22" s="89"/>
      <c r="O22" s="89"/>
      <c r="P22" s="90"/>
      <c r="Q22" s="38">
        <v>30</v>
      </c>
      <c r="R22" s="43"/>
      <c r="S22" s="45"/>
      <c r="T22" s="45"/>
      <c r="U22" s="45"/>
      <c r="V22" s="45"/>
      <c r="W22" s="54"/>
      <c r="X22" s="58">
        <f t="shared" si="0"/>
        <v>0</v>
      </c>
    </row>
    <row r="23" spans="2:24" ht="22.5" customHeight="1">
      <c r="B23" s="87" t="s">
        <v>103</v>
      </c>
      <c r="C23" s="89"/>
      <c r="D23" s="89"/>
      <c r="E23" s="89"/>
      <c r="F23" s="89"/>
      <c r="G23" s="89"/>
      <c r="H23" s="89"/>
      <c r="I23" s="89"/>
      <c r="J23" s="89"/>
      <c r="K23" s="89"/>
      <c r="L23" s="89"/>
      <c r="M23" s="89"/>
      <c r="N23" s="89"/>
      <c r="O23" s="89"/>
      <c r="P23" s="90"/>
      <c r="Q23" s="38">
        <v>30</v>
      </c>
      <c r="R23" s="43"/>
      <c r="S23" s="45"/>
      <c r="T23" s="45"/>
      <c r="U23" s="45"/>
      <c r="V23" s="45"/>
      <c r="W23" s="54"/>
      <c r="X23" s="58">
        <f t="shared" si="0"/>
        <v>0</v>
      </c>
    </row>
    <row r="24" spans="2:24" ht="22.5" customHeight="1">
      <c r="B24" s="86" t="s">
        <v>167</v>
      </c>
      <c r="C24" s="88"/>
      <c r="D24" s="88"/>
      <c r="E24" s="88"/>
      <c r="F24" s="88"/>
      <c r="G24" s="88"/>
      <c r="H24" s="88"/>
      <c r="I24" s="88"/>
      <c r="J24" s="88"/>
      <c r="K24" s="88"/>
      <c r="L24" s="88"/>
      <c r="M24" s="88"/>
      <c r="N24" s="88"/>
      <c r="O24" s="89"/>
      <c r="P24" s="89"/>
      <c r="Q24" s="81">
        <v>13</v>
      </c>
      <c r="R24" s="43"/>
      <c r="S24" s="45"/>
      <c r="T24" s="45"/>
      <c r="U24" s="45"/>
      <c r="V24" s="45"/>
      <c r="W24" s="54"/>
      <c r="X24" s="58">
        <f t="shared" si="0"/>
        <v>0</v>
      </c>
    </row>
    <row r="25" spans="2:24" ht="32.25" customHeight="1">
      <c r="B25" s="6" t="s">
        <v>38</v>
      </c>
      <c r="C25" s="10"/>
      <c r="D25" s="10"/>
      <c r="E25" s="10"/>
      <c r="F25" s="10"/>
      <c r="G25" s="10" t="s">
        <v>37</v>
      </c>
      <c r="H25" s="10"/>
      <c r="I25" s="17" t="s">
        <v>9</v>
      </c>
      <c r="O25" s="30" t="s">
        <v>16</v>
      </c>
      <c r="P25" s="34"/>
      <c r="Q25" s="39">
        <f t="shared" ref="Q25:X25" si="1">SUM(Q6:Q24)</f>
        <v>507</v>
      </c>
      <c r="R25" s="34">
        <f t="shared" si="1"/>
        <v>0</v>
      </c>
      <c r="S25" s="34">
        <f t="shared" si="1"/>
        <v>0</v>
      </c>
      <c r="T25" s="34">
        <f t="shared" si="1"/>
        <v>0</v>
      </c>
      <c r="U25" s="34">
        <f t="shared" si="1"/>
        <v>0</v>
      </c>
      <c r="V25" s="34">
        <f t="shared" si="1"/>
        <v>0</v>
      </c>
      <c r="W25" s="34">
        <f t="shared" si="1"/>
        <v>0</v>
      </c>
      <c r="X25" s="40">
        <f t="shared" si="1"/>
        <v>0</v>
      </c>
    </row>
    <row r="26" spans="2:24" ht="17.25" customHeight="1">
      <c r="S26" s="46" t="s">
        <v>21</v>
      </c>
      <c r="T26" s="48" t="s">
        <v>19</v>
      </c>
      <c r="U26" s="48" t="s">
        <v>20</v>
      </c>
      <c r="V26" s="48" t="s">
        <v>6</v>
      </c>
      <c r="W26" s="46" t="s">
        <v>169</v>
      </c>
      <c r="X26" s="48"/>
    </row>
    <row r="27" spans="2:24" ht="17.25" customHeight="1">
      <c r="S27" s="46"/>
      <c r="T27" s="48"/>
      <c r="U27" s="48"/>
      <c r="V27" s="48"/>
      <c r="W27" s="48"/>
      <c r="X27" s="48"/>
    </row>
    <row r="28" spans="2:24" ht="45" customHeight="1">
      <c r="G28" s="1">
        <v>1</v>
      </c>
      <c r="H28" s="1">
        <v>480</v>
      </c>
      <c r="J28" s="20" t="s">
        <v>7</v>
      </c>
      <c r="K28" s="20"/>
      <c r="L28" s="20"/>
      <c r="M28" s="20"/>
      <c r="N28" s="20"/>
      <c r="O28" s="20"/>
      <c r="P28" s="20"/>
      <c r="Q28" s="20"/>
      <c r="R28" s="20"/>
    </row>
    <row r="29" spans="2:24" ht="36.75" customHeight="1">
      <c r="D29" s="1" t="e">
        <f>VLOOKUP(X25,基本データ!S3:T21,2)</f>
        <v>#N/A</v>
      </c>
      <c r="G29" s="1">
        <v>2</v>
      </c>
      <c r="H29" s="1">
        <v>400</v>
      </c>
      <c r="I29" s="18">
        <f t="shared" ref="I29:I38" si="2">H28-$X$25</f>
        <v>480</v>
      </c>
      <c r="J29" s="20" t="str">
        <f t="shared" ref="J29:J37" si="3">"あと"&amp;I29&amp;"文字で、"&amp;G28&amp;"級になります。
"&amp;G28&amp;"級目指してがんばりましょう！"</f>
        <v>あと480文字で、1級になります。
1級目指してがんばりましょう！</v>
      </c>
      <c r="K29" s="20"/>
      <c r="L29" s="20"/>
      <c r="M29" s="20"/>
      <c r="N29" s="20"/>
      <c r="O29" s="20"/>
      <c r="P29" s="20"/>
      <c r="Q29" s="20"/>
      <c r="R29" s="20"/>
      <c r="S29" s="18"/>
      <c r="T29" s="18"/>
      <c r="U29" s="18"/>
      <c r="V29" s="18"/>
      <c r="W29" s="18"/>
    </row>
    <row r="30" spans="2:24" ht="36.75" customHeight="1">
      <c r="G30" s="1">
        <v>3</v>
      </c>
      <c r="H30" s="1">
        <v>300</v>
      </c>
      <c r="I30" s="18">
        <f t="shared" si="2"/>
        <v>400</v>
      </c>
      <c r="J30" s="20" t="str">
        <f t="shared" si="3"/>
        <v>あと400文字で、2級になります。
2級目指してがんばりましょう！</v>
      </c>
      <c r="K30" s="20"/>
      <c r="L30" s="20"/>
      <c r="M30" s="20"/>
      <c r="N30" s="20"/>
      <c r="O30" s="20"/>
      <c r="P30" s="20"/>
      <c r="Q30" s="20"/>
      <c r="R30" s="20"/>
    </row>
    <row r="31" spans="2:24" ht="36.75" customHeight="1">
      <c r="G31" s="1">
        <v>4</v>
      </c>
      <c r="H31" s="1">
        <v>200</v>
      </c>
      <c r="I31" s="18">
        <f t="shared" si="2"/>
        <v>300</v>
      </c>
      <c r="J31" s="20" t="str">
        <f t="shared" si="3"/>
        <v>あと300文字で、3級になります。
3級目指してがんばりましょう！</v>
      </c>
      <c r="K31" s="20"/>
      <c r="L31" s="20"/>
      <c r="M31" s="20"/>
      <c r="N31" s="20"/>
      <c r="O31" s="20"/>
      <c r="P31" s="20"/>
      <c r="Q31" s="20"/>
      <c r="R31" s="20"/>
    </row>
    <row r="32" spans="2:24" ht="36.75" customHeight="1">
      <c r="G32" s="1">
        <v>5</v>
      </c>
      <c r="H32" s="1">
        <v>150</v>
      </c>
      <c r="I32" s="18">
        <f t="shared" si="2"/>
        <v>200</v>
      </c>
      <c r="J32" s="20" t="str">
        <f t="shared" si="3"/>
        <v>あと200文字で、4級になります。
4級目指してがんばりましょう！</v>
      </c>
      <c r="K32" s="20"/>
      <c r="L32" s="20"/>
      <c r="M32" s="20"/>
      <c r="N32" s="20"/>
      <c r="O32" s="20"/>
      <c r="P32" s="20"/>
      <c r="Q32" s="20"/>
      <c r="R32" s="20"/>
    </row>
    <row r="33" spans="7:18" ht="36.75" customHeight="1">
      <c r="G33" s="1">
        <v>6</v>
      </c>
      <c r="H33" s="1">
        <v>120</v>
      </c>
      <c r="I33" s="18">
        <f t="shared" si="2"/>
        <v>150</v>
      </c>
      <c r="J33" s="20" t="str">
        <f t="shared" si="3"/>
        <v>あと150文字で、5級になります。
5級目指してがんばりましょう！</v>
      </c>
      <c r="K33" s="20"/>
      <c r="L33" s="20"/>
      <c r="M33" s="20"/>
      <c r="N33" s="20"/>
      <c r="O33" s="20"/>
      <c r="P33" s="20"/>
      <c r="Q33" s="20"/>
      <c r="R33" s="20"/>
    </row>
    <row r="34" spans="7:18" ht="36.75" customHeight="1">
      <c r="G34" s="1">
        <v>7</v>
      </c>
      <c r="H34" s="1">
        <v>90</v>
      </c>
      <c r="I34" s="18">
        <f t="shared" si="2"/>
        <v>120</v>
      </c>
      <c r="J34" s="20" t="str">
        <f t="shared" si="3"/>
        <v>あと120文字で、6級になります。
6級目指してがんばりましょう！</v>
      </c>
      <c r="K34" s="20"/>
      <c r="L34" s="20"/>
      <c r="M34" s="20"/>
      <c r="N34" s="20"/>
      <c r="O34" s="20"/>
      <c r="P34" s="20"/>
      <c r="Q34" s="20"/>
      <c r="R34" s="20"/>
    </row>
    <row r="35" spans="7:18" ht="36.75" customHeight="1">
      <c r="G35" s="1">
        <v>8</v>
      </c>
      <c r="H35" s="1">
        <v>60</v>
      </c>
      <c r="I35" s="18">
        <f t="shared" si="2"/>
        <v>90</v>
      </c>
      <c r="J35" s="20" t="str">
        <f t="shared" si="3"/>
        <v>あと90文字で、7級になります。
7級目指してがんばりましょう！</v>
      </c>
      <c r="K35" s="20"/>
      <c r="L35" s="20"/>
      <c r="M35" s="20"/>
      <c r="N35" s="20"/>
      <c r="O35" s="20"/>
      <c r="P35" s="20"/>
      <c r="Q35" s="20"/>
      <c r="R35" s="20"/>
    </row>
    <row r="36" spans="7:18" ht="36.75" customHeight="1">
      <c r="G36" s="1">
        <v>9</v>
      </c>
      <c r="H36" s="1">
        <v>30</v>
      </c>
      <c r="I36" s="18">
        <f t="shared" si="2"/>
        <v>60</v>
      </c>
      <c r="J36" s="20" t="str">
        <f t="shared" si="3"/>
        <v>あと60文字で、8級になります。
8級目指してがんばりましょう！</v>
      </c>
      <c r="K36" s="20"/>
      <c r="L36" s="20"/>
      <c r="M36" s="20"/>
      <c r="N36" s="20"/>
      <c r="O36" s="20"/>
      <c r="P36" s="20"/>
      <c r="Q36" s="20"/>
      <c r="R36" s="20"/>
    </row>
    <row r="37" spans="7:18" ht="36.75" customHeight="1">
      <c r="G37" s="1">
        <v>10</v>
      </c>
      <c r="H37" s="1">
        <v>10</v>
      </c>
      <c r="I37" s="18">
        <f t="shared" si="2"/>
        <v>30</v>
      </c>
      <c r="J37" s="20" t="str">
        <f t="shared" si="3"/>
        <v>あと30文字で、9級になります。
9級目指してがんばりましょう！</v>
      </c>
      <c r="K37" s="20"/>
      <c r="L37" s="20"/>
      <c r="M37" s="20"/>
      <c r="N37" s="20"/>
      <c r="O37" s="20"/>
      <c r="P37" s="20"/>
      <c r="Q37" s="20"/>
      <c r="R37" s="20"/>
    </row>
    <row r="38" spans="7:18" ht="36.75" customHeight="1">
      <c r="I38" s="18">
        <f t="shared" si="2"/>
        <v>10</v>
      </c>
    </row>
  </sheetData>
  <mergeCells count="44">
    <mergeCell ref="B2:G2"/>
    <mergeCell ref="R2:S2"/>
    <mergeCell ref="T2:X2"/>
    <mergeCell ref="B6:P6"/>
    <mergeCell ref="B7:P7"/>
    <mergeCell ref="B8:P8"/>
    <mergeCell ref="B9:P9"/>
    <mergeCell ref="B10:P10"/>
    <mergeCell ref="B11:P11"/>
    <mergeCell ref="B12:P12"/>
    <mergeCell ref="B13:P13"/>
    <mergeCell ref="B14:P14"/>
    <mergeCell ref="B15:P15"/>
    <mergeCell ref="B16:P16"/>
    <mergeCell ref="B17:P17"/>
    <mergeCell ref="B18:P18"/>
    <mergeCell ref="B19:P19"/>
    <mergeCell ref="B20:P20"/>
    <mergeCell ref="B21:P21"/>
    <mergeCell ref="B22:P22"/>
    <mergeCell ref="B23:P23"/>
    <mergeCell ref="B24:P24"/>
    <mergeCell ref="B25:E25"/>
    <mergeCell ref="O25:P25"/>
    <mergeCell ref="J28:R28"/>
    <mergeCell ref="J29:R29"/>
    <mergeCell ref="J30:R30"/>
    <mergeCell ref="J31:R31"/>
    <mergeCell ref="J32:R32"/>
    <mergeCell ref="J33:R33"/>
    <mergeCell ref="J34:R34"/>
    <mergeCell ref="J35:R35"/>
    <mergeCell ref="J36:R36"/>
    <mergeCell ref="J37:R37"/>
    <mergeCell ref="H2:I4"/>
    <mergeCell ref="K2:O4"/>
    <mergeCell ref="Q4:Q5"/>
    <mergeCell ref="R4:R5"/>
    <mergeCell ref="S4:S5"/>
    <mergeCell ref="T4:T5"/>
    <mergeCell ref="U4:U5"/>
    <mergeCell ref="V4:V5"/>
    <mergeCell ref="W4:W5"/>
    <mergeCell ref="X4:X5"/>
  </mergeCells>
  <phoneticPr fontId="2"/>
  <pageMargins left="0.25" right="0.25" top="0.55314960629921262" bottom="0.55314960629921262" header="0.3" footer="0.3"/>
  <pageSetup paperSize="9" scale="88"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2:Y41"/>
  <sheetViews>
    <sheetView view="pageBreakPreview" zoomScaleSheetLayoutView="100" workbookViewId="0">
      <selection activeCell="Q6" sqref="Q6"/>
    </sheetView>
  </sheetViews>
  <sheetFormatPr defaultColWidth="5.125" defaultRowHeight="36.75" customHeight="1"/>
  <cols>
    <col min="1" max="2" width="5.125" style="1"/>
    <col min="3" max="3" width="7" style="1" bestFit="1" customWidth="1"/>
    <col min="4" max="5" width="5.125" style="1"/>
    <col min="6" max="6" width="5.25" style="1" bestFit="1" customWidth="1"/>
    <col min="7" max="7" width="5.5" style="1" bestFit="1" customWidth="1"/>
    <col min="8" max="8" width="6.125" style="1" bestFit="1" customWidth="1"/>
    <col min="9" max="9" width="3" style="1" customWidth="1"/>
    <col min="10" max="13" width="5.125" style="1"/>
    <col min="14" max="14" width="11.125" style="1" customWidth="1"/>
    <col min="15" max="15" width="2.125" style="1" customWidth="1"/>
    <col min="16" max="16" width="7.375" style="1" customWidth="1"/>
    <col min="17" max="22" width="8.625" style="1" customWidth="1"/>
    <col min="23" max="23" width="11.375" style="1" customWidth="1"/>
    <col min="24" max="26" width="4" style="1" customWidth="1"/>
    <col min="27" max="16384" width="5.125" style="1"/>
  </cols>
  <sheetData>
    <row r="1" spans="1:25" ht="3.75" customHeight="1"/>
    <row r="2" spans="1:25" ht="35.25" customHeight="1">
      <c r="A2" s="91" t="s">
        <v>22</v>
      </c>
      <c r="B2" s="91"/>
      <c r="C2" s="91"/>
      <c r="D2" s="91"/>
      <c r="E2" s="91"/>
      <c r="F2" s="91"/>
      <c r="G2" s="11" t="e">
        <f>VLOOKUP(W28,基本データ!S3:T21,2)</f>
        <v>#N/A</v>
      </c>
      <c r="H2" s="14"/>
      <c r="J2" s="21" t="e">
        <f>VLOOKUP(C32,F31:Q40,4)</f>
        <v>#N/A</v>
      </c>
      <c r="K2" s="24"/>
      <c r="L2" s="24"/>
      <c r="M2" s="24"/>
      <c r="N2" s="27"/>
      <c r="Q2" s="40" t="s">
        <v>31</v>
      </c>
      <c r="R2" s="40"/>
      <c r="S2" s="47"/>
      <c r="T2" s="47"/>
      <c r="U2" s="47"/>
      <c r="V2" s="47"/>
      <c r="W2" s="47"/>
      <c r="X2" s="31"/>
      <c r="Y2" s="31"/>
    </row>
    <row r="3" spans="1:25" ht="7.5" customHeight="1">
      <c r="A3" s="2"/>
      <c r="B3" s="2"/>
      <c r="C3" s="2"/>
      <c r="D3" s="2"/>
      <c r="E3" s="2"/>
      <c r="F3" s="2"/>
      <c r="G3" s="12"/>
      <c r="H3" s="15"/>
      <c r="I3" s="19"/>
      <c r="J3" s="22"/>
      <c r="K3" s="25"/>
      <c r="L3" s="25"/>
      <c r="M3" s="25"/>
      <c r="N3" s="28"/>
      <c r="O3" s="31"/>
      <c r="P3" s="35"/>
    </row>
    <row r="4" spans="1:25" ht="34.5" customHeight="1">
      <c r="G4" s="13"/>
      <c r="H4" s="16"/>
      <c r="J4" s="23"/>
      <c r="K4" s="26"/>
      <c r="L4" s="26"/>
      <c r="M4" s="26"/>
      <c r="N4" s="29"/>
      <c r="P4" s="36" t="s">
        <v>26</v>
      </c>
      <c r="Q4" s="36" t="s">
        <v>5</v>
      </c>
      <c r="R4" s="36" t="s">
        <v>1</v>
      </c>
      <c r="S4" s="36" t="s">
        <v>12</v>
      </c>
      <c r="T4" s="36" t="s">
        <v>25</v>
      </c>
      <c r="U4" s="36" t="s">
        <v>15</v>
      </c>
      <c r="V4" s="67" t="s">
        <v>168</v>
      </c>
      <c r="W4" s="56" t="s">
        <v>10</v>
      </c>
    </row>
    <row r="5" spans="1:25" ht="15.75" customHeight="1">
      <c r="P5" s="37"/>
      <c r="Q5" s="41"/>
      <c r="R5" s="41"/>
      <c r="S5" s="41"/>
      <c r="T5" s="41"/>
      <c r="U5" s="41"/>
      <c r="V5" s="68"/>
      <c r="W5" s="57"/>
    </row>
    <row r="6" spans="1:25" ht="22.5" customHeight="1">
      <c r="A6" s="92" t="s">
        <v>189</v>
      </c>
      <c r="B6" s="94"/>
      <c r="C6" s="94"/>
      <c r="D6" s="94"/>
      <c r="E6" s="94"/>
      <c r="F6" s="94"/>
      <c r="G6" s="94"/>
      <c r="H6" s="94"/>
      <c r="I6" s="94"/>
      <c r="J6" s="94"/>
      <c r="K6" s="94"/>
      <c r="L6" s="94"/>
      <c r="M6" s="94"/>
      <c r="N6" s="94"/>
      <c r="O6" s="94"/>
      <c r="P6" s="38">
        <v>30</v>
      </c>
      <c r="Q6" s="42"/>
      <c r="R6" s="44"/>
      <c r="S6" s="44"/>
      <c r="T6" s="44"/>
      <c r="U6" s="44"/>
      <c r="V6" s="53"/>
      <c r="W6" s="58">
        <f t="shared" ref="W6:W27" si="0">Q6-R6-S6-T6-V6</f>
        <v>0</v>
      </c>
    </row>
    <row r="7" spans="1:25" ht="22.5" customHeight="1">
      <c r="A7" s="92" t="s">
        <v>188</v>
      </c>
      <c r="B7" s="94"/>
      <c r="C7" s="94"/>
      <c r="D7" s="94"/>
      <c r="E7" s="94"/>
      <c r="F7" s="94"/>
      <c r="G7" s="94"/>
      <c r="H7" s="94"/>
      <c r="I7" s="94"/>
      <c r="J7" s="94"/>
      <c r="K7" s="94"/>
      <c r="L7" s="94"/>
      <c r="M7" s="94"/>
      <c r="N7" s="94"/>
      <c r="O7" s="94"/>
      <c r="P7" s="38">
        <v>30</v>
      </c>
      <c r="Q7" s="42"/>
      <c r="R7" s="44"/>
      <c r="S7" s="44"/>
      <c r="T7" s="44"/>
      <c r="U7" s="44"/>
      <c r="V7" s="53"/>
      <c r="W7" s="58">
        <f t="shared" si="0"/>
        <v>0</v>
      </c>
    </row>
    <row r="8" spans="1:25" ht="22.5" customHeight="1">
      <c r="A8" s="92" t="s">
        <v>187</v>
      </c>
      <c r="B8" s="94"/>
      <c r="C8" s="94"/>
      <c r="D8" s="94"/>
      <c r="E8" s="94"/>
      <c r="F8" s="94"/>
      <c r="G8" s="94"/>
      <c r="H8" s="94"/>
      <c r="I8" s="94"/>
      <c r="J8" s="94"/>
      <c r="K8" s="94"/>
      <c r="L8" s="94"/>
      <c r="M8" s="94"/>
      <c r="N8" s="94"/>
      <c r="O8" s="94"/>
      <c r="P8" s="38">
        <v>14</v>
      </c>
      <c r="Q8" s="42"/>
      <c r="R8" s="44"/>
      <c r="S8" s="44"/>
      <c r="T8" s="44"/>
      <c r="U8" s="44"/>
      <c r="V8" s="53"/>
      <c r="W8" s="58">
        <f t="shared" si="0"/>
        <v>0</v>
      </c>
    </row>
    <row r="9" spans="1:25" ht="22.5" customHeight="1">
      <c r="A9" s="92" t="s">
        <v>186</v>
      </c>
      <c r="B9" s="94"/>
      <c r="C9" s="94"/>
      <c r="D9" s="94"/>
      <c r="E9" s="94"/>
      <c r="F9" s="94"/>
      <c r="G9" s="94"/>
      <c r="H9" s="94"/>
      <c r="I9" s="94"/>
      <c r="J9" s="94"/>
      <c r="K9" s="94"/>
      <c r="L9" s="94"/>
      <c r="M9" s="94"/>
      <c r="N9" s="94"/>
      <c r="O9" s="94"/>
      <c r="P9" s="38">
        <v>30</v>
      </c>
      <c r="Q9" s="42"/>
      <c r="R9" s="44"/>
      <c r="S9" s="44"/>
      <c r="T9" s="44"/>
      <c r="U9" s="44"/>
      <c r="V9" s="53"/>
      <c r="W9" s="58">
        <f t="shared" si="0"/>
        <v>0</v>
      </c>
    </row>
    <row r="10" spans="1:25" ht="22.5" customHeight="1">
      <c r="A10" s="92" t="s">
        <v>185</v>
      </c>
      <c r="B10" s="94"/>
      <c r="C10" s="94"/>
      <c r="D10" s="94"/>
      <c r="E10" s="94"/>
      <c r="F10" s="94"/>
      <c r="G10" s="94"/>
      <c r="H10" s="94"/>
      <c r="I10" s="94"/>
      <c r="J10" s="94"/>
      <c r="K10" s="94"/>
      <c r="L10" s="94"/>
      <c r="M10" s="94"/>
      <c r="N10" s="94"/>
      <c r="O10" s="94"/>
      <c r="P10" s="38">
        <v>30</v>
      </c>
      <c r="Q10" s="42"/>
      <c r="R10" s="44"/>
      <c r="S10" s="44"/>
      <c r="T10" s="44"/>
      <c r="U10" s="44"/>
      <c r="V10" s="53"/>
      <c r="W10" s="58">
        <f t="shared" si="0"/>
        <v>0</v>
      </c>
    </row>
    <row r="11" spans="1:25" ht="22.5" customHeight="1">
      <c r="A11" s="92" t="s">
        <v>184</v>
      </c>
      <c r="B11" s="94"/>
      <c r="C11" s="94"/>
      <c r="D11" s="94"/>
      <c r="E11" s="94"/>
      <c r="F11" s="94"/>
      <c r="G11" s="94"/>
      <c r="H11" s="94"/>
      <c r="I11" s="94"/>
      <c r="J11" s="94"/>
      <c r="K11" s="94"/>
      <c r="L11" s="94"/>
      <c r="M11" s="94"/>
      <c r="N11" s="94"/>
      <c r="O11" s="94"/>
      <c r="P11" s="38">
        <v>30</v>
      </c>
      <c r="Q11" s="42"/>
      <c r="R11" s="44"/>
      <c r="S11" s="44"/>
      <c r="T11" s="44"/>
      <c r="U11" s="44"/>
      <c r="V11" s="53"/>
      <c r="W11" s="58">
        <f t="shared" si="0"/>
        <v>0</v>
      </c>
    </row>
    <row r="12" spans="1:25" ht="22.5" customHeight="1">
      <c r="A12" s="92" t="s">
        <v>183</v>
      </c>
      <c r="B12" s="94"/>
      <c r="C12" s="94"/>
      <c r="D12" s="94"/>
      <c r="E12" s="94"/>
      <c r="F12" s="94"/>
      <c r="G12" s="94"/>
      <c r="H12" s="94"/>
      <c r="I12" s="94"/>
      <c r="J12" s="94"/>
      <c r="K12" s="94"/>
      <c r="L12" s="94"/>
      <c r="M12" s="94"/>
      <c r="N12" s="94"/>
      <c r="O12" s="94"/>
      <c r="P12" s="38">
        <v>30</v>
      </c>
      <c r="Q12" s="42"/>
      <c r="R12" s="44"/>
      <c r="S12" s="44"/>
      <c r="T12" s="44"/>
      <c r="U12" s="44"/>
      <c r="V12" s="53"/>
      <c r="W12" s="58">
        <f t="shared" si="0"/>
        <v>0</v>
      </c>
    </row>
    <row r="13" spans="1:25" ht="22.5" customHeight="1">
      <c r="A13" s="92" t="s">
        <v>159</v>
      </c>
      <c r="B13" s="94"/>
      <c r="C13" s="94"/>
      <c r="D13" s="94"/>
      <c r="E13" s="94"/>
      <c r="F13" s="94"/>
      <c r="G13" s="94"/>
      <c r="H13" s="94"/>
      <c r="I13" s="94"/>
      <c r="J13" s="94"/>
      <c r="K13" s="94"/>
      <c r="L13" s="94"/>
      <c r="M13" s="94"/>
      <c r="N13" s="94"/>
      <c r="O13" s="94"/>
      <c r="P13" s="38">
        <v>6</v>
      </c>
      <c r="Q13" s="42"/>
      <c r="R13" s="44"/>
      <c r="S13" s="44"/>
      <c r="T13" s="44"/>
      <c r="U13" s="44"/>
      <c r="V13" s="53"/>
      <c r="W13" s="58">
        <f t="shared" si="0"/>
        <v>0</v>
      </c>
    </row>
    <row r="14" spans="1:25" ht="22.5" customHeight="1">
      <c r="A14" s="92" t="s">
        <v>182</v>
      </c>
      <c r="B14" s="94"/>
      <c r="C14" s="94"/>
      <c r="D14" s="94"/>
      <c r="E14" s="94"/>
      <c r="F14" s="94"/>
      <c r="G14" s="94"/>
      <c r="H14" s="94"/>
      <c r="I14" s="94"/>
      <c r="J14" s="94"/>
      <c r="K14" s="94"/>
      <c r="L14" s="94"/>
      <c r="M14" s="94"/>
      <c r="N14" s="94"/>
      <c r="O14" s="94"/>
      <c r="P14" s="38">
        <v>30</v>
      </c>
      <c r="Q14" s="42"/>
      <c r="R14" s="44"/>
      <c r="S14" s="44"/>
      <c r="T14" s="44"/>
      <c r="U14" s="44"/>
      <c r="V14" s="53"/>
      <c r="W14" s="58">
        <f t="shared" si="0"/>
        <v>0</v>
      </c>
    </row>
    <row r="15" spans="1:25" ht="22.5" customHeight="1">
      <c r="A15" s="92" t="s">
        <v>181</v>
      </c>
      <c r="B15" s="94"/>
      <c r="C15" s="94"/>
      <c r="D15" s="94"/>
      <c r="E15" s="94"/>
      <c r="F15" s="94"/>
      <c r="G15" s="94"/>
      <c r="H15" s="94"/>
      <c r="I15" s="94"/>
      <c r="J15" s="94"/>
      <c r="K15" s="94"/>
      <c r="L15" s="94"/>
      <c r="M15" s="94"/>
      <c r="N15" s="94"/>
      <c r="O15" s="94"/>
      <c r="P15" s="38">
        <v>15</v>
      </c>
      <c r="Q15" s="42"/>
      <c r="R15" s="44"/>
      <c r="S15" s="44"/>
      <c r="T15" s="44"/>
      <c r="U15" s="44"/>
      <c r="V15" s="53"/>
      <c r="W15" s="58">
        <f t="shared" si="0"/>
        <v>0</v>
      </c>
    </row>
    <row r="16" spans="1:25" ht="22.5" customHeight="1">
      <c r="A16" s="92" t="s">
        <v>180</v>
      </c>
      <c r="B16" s="94"/>
      <c r="C16" s="94"/>
      <c r="D16" s="94"/>
      <c r="E16" s="94"/>
      <c r="F16" s="94"/>
      <c r="G16" s="94"/>
      <c r="H16" s="94"/>
      <c r="I16" s="94"/>
      <c r="J16" s="94"/>
      <c r="K16" s="94"/>
      <c r="L16" s="94"/>
      <c r="M16" s="94"/>
      <c r="N16" s="94"/>
      <c r="O16" s="94"/>
      <c r="P16" s="38">
        <v>30</v>
      </c>
      <c r="Q16" s="42"/>
      <c r="R16" s="44"/>
      <c r="S16" s="44"/>
      <c r="T16" s="44"/>
      <c r="U16" s="44"/>
      <c r="V16" s="53"/>
      <c r="W16" s="58">
        <f t="shared" si="0"/>
        <v>0</v>
      </c>
    </row>
    <row r="17" spans="1:23" ht="22.5" customHeight="1">
      <c r="A17" s="92" t="s">
        <v>179</v>
      </c>
      <c r="B17" s="94"/>
      <c r="C17" s="94"/>
      <c r="D17" s="94"/>
      <c r="E17" s="94"/>
      <c r="F17" s="94"/>
      <c r="G17" s="94"/>
      <c r="H17" s="94"/>
      <c r="I17" s="94"/>
      <c r="J17" s="94"/>
      <c r="K17" s="94"/>
      <c r="L17" s="94"/>
      <c r="M17" s="94"/>
      <c r="N17" s="94"/>
      <c r="O17" s="94"/>
      <c r="P17" s="38">
        <v>13</v>
      </c>
      <c r="Q17" s="42"/>
      <c r="R17" s="44"/>
      <c r="S17" s="44"/>
      <c r="T17" s="44"/>
      <c r="U17" s="44"/>
      <c r="V17" s="53"/>
      <c r="W17" s="58">
        <f t="shared" si="0"/>
        <v>0</v>
      </c>
    </row>
    <row r="18" spans="1:23" ht="22.5" customHeight="1">
      <c r="A18" s="92" t="s">
        <v>178</v>
      </c>
      <c r="B18" s="94"/>
      <c r="C18" s="94"/>
      <c r="D18" s="94"/>
      <c r="E18" s="94"/>
      <c r="F18" s="94"/>
      <c r="G18" s="94"/>
      <c r="H18" s="94"/>
      <c r="I18" s="94"/>
      <c r="J18" s="94"/>
      <c r="K18" s="94"/>
      <c r="L18" s="94"/>
      <c r="M18" s="94"/>
      <c r="N18" s="94"/>
      <c r="O18" s="94"/>
      <c r="P18" s="38">
        <v>30</v>
      </c>
      <c r="Q18" s="42"/>
      <c r="R18" s="44"/>
      <c r="S18" s="44"/>
      <c r="T18" s="44"/>
      <c r="U18" s="44"/>
      <c r="V18" s="53"/>
      <c r="W18" s="58">
        <f t="shared" si="0"/>
        <v>0</v>
      </c>
    </row>
    <row r="19" spans="1:23" ht="22.5" customHeight="1">
      <c r="A19" s="92" t="s">
        <v>176</v>
      </c>
      <c r="B19" s="94"/>
      <c r="C19" s="94"/>
      <c r="D19" s="94"/>
      <c r="E19" s="94"/>
      <c r="F19" s="94"/>
      <c r="G19" s="94"/>
      <c r="H19" s="94"/>
      <c r="I19" s="94"/>
      <c r="J19" s="94"/>
      <c r="K19" s="94"/>
      <c r="L19" s="94"/>
      <c r="M19" s="94"/>
      <c r="N19" s="94"/>
      <c r="O19" s="94"/>
      <c r="P19" s="38">
        <v>30</v>
      </c>
      <c r="Q19" s="42"/>
      <c r="R19" s="44"/>
      <c r="S19" s="44"/>
      <c r="T19" s="44"/>
      <c r="U19" s="44"/>
      <c r="V19" s="53"/>
      <c r="W19" s="58">
        <f t="shared" si="0"/>
        <v>0</v>
      </c>
    </row>
    <row r="20" spans="1:23" ht="22.5" customHeight="1">
      <c r="A20" s="92" t="s">
        <v>175</v>
      </c>
      <c r="B20" s="94"/>
      <c r="C20" s="94"/>
      <c r="D20" s="94"/>
      <c r="E20" s="94"/>
      <c r="F20" s="94"/>
      <c r="G20" s="94"/>
      <c r="H20" s="94"/>
      <c r="I20" s="94"/>
      <c r="J20" s="94"/>
      <c r="K20" s="94"/>
      <c r="L20" s="94"/>
      <c r="M20" s="94"/>
      <c r="N20" s="94"/>
      <c r="O20" s="94"/>
      <c r="P20" s="38">
        <v>30</v>
      </c>
      <c r="Q20" s="42"/>
      <c r="R20" s="44"/>
      <c r="S20" s="44"/>
      <c r="T20" s="44"/>
      <c r="U20" s="44"/>
      <c r="V20" s="53"/>
      <c r="W20" s="58">
        <f t="shared" si="0"/>
        <v>0</v>
      </c>
    </row>
    <row r="21" spans="1:23" ht="22.5" customHeight="1">
      <c r="A21" s="92" t="s">
        <v>174</v>
      </c>
      <c r="B21" s="94"/>
      <c r="C21" s="94"/>
      <c r="D21" s="94"/>
      <c r="E21" s="94"/>
      <c r="F21" s="94"/>
      <c r="G21" s="94"/>
      <c r="H21" s="94"/>
      <c r="I21" s="94"/>
      <c r="J21" s="94"/>
      <c r="K21" s="94"/>
      <c r="L21" s="94"/>
      <c r="M21" s="94"/>
      <c r="N21" s="94"/>
      <c r="O21" s="94"/>
      <c r="P21" s="38">
        <v>30</v>
      </c>
      <c r="Q21" s="42"/>
      <c r="R21" s="44"/>
      <c r="S21" s="44"/>
      <c r="T21" s="44"/>
      <c r="U21" s="44"/>
      <c r="V21" s="53"/>
      <c r="W21" s="58">
        <f t="shared" si="0"/>
        <v>0</v>
      </c>
    </row>
    <row r="22" spans="1:23" ht="22.5" customHeight="1">
      <c r="A22" s="93" t="s">
        <v>173</v>
      </c>
      <c r="B22" s="95"/>
      <c r="C22" s="95"/>
      <c r="D22" s="95"/>
      <c r="E22" s="95"/>
      <c r="F22" s="95"/>
      <c r="G22" s="95"/>
      <c r="H22" s="95"/>
      <c r="I22" s="95"/>
      <c r="J22" s="95"/>
      <c r="K22" s="95"/>
      <c r="L22" s="95"/>
      <c r="M22" s="95"/>
      <c r="N22" s="95"/>
      <c r="O22" s="96"/>
      <c r="P22" s="38">
        <v>30</v>
      </c>
      <c r="Q22" s="43"/>
      <c r="R22" s="45"/>
      <c r="S22" s="45"/>
      <c r="T22" s="45"/>
      <c r="U22" s="45"/>
      <c r="V22" s="54"/>
      <c r="W22" s="58">
        <f t="shared" si="0"/>
        <v>0</v>
      </c>
    </row>
    <row r="23" spans="1:23" ht="22.5" customHeight="1">
      <c r="A23" s="93" t="s">
        <v>68</v>
      </c>
      <c r="B23" s="95"/>
      <c r="C23" s="95"/>
      <c r="D23" s="95"/>
      <c r="E23" s="95"/>
      <c r="F23" s="95"/>
      <c r="G23" s="95"/>
      <c r="H23" s="95"/>
      <c r="I23" s="95"/>
      <c r="J23" s="95"/>
      <c r="K23" s="95"/>
      <c r="L23" s="95"/>
      <c r="M23" s="95"/>
      <c r="N23" s="95"/>
      <c r="O23" s="96"/>
      <c r="P23" s="38">
        <v>7</v>
      </c>
      <c r="Q23" s="43"/>
      <c r="R23" s="45"/>
      <c r="S23" s="45"/>
      <c r="T23" s="45"/>
      <c r="U23" s="45"/>
      <c r="V23" s="54"/>
      <c r="W23" s="58">
        <f t="shared" si="0"/>
        <v>0</v>
      </c>
    </row>
    <row r="24" spans="1:23" ht="22.5" customHeight="1">
      <c r="A24" s="86" t="s">
        <v>172</v>
      </c>
      <c r="B24" s="88"/>
      <c r="C24" s="88"/>
      <c r="D24" s="88"/>
      <c r="E24" s="88"/>
      <c r="F24" s="88"/>
      <c r="G24" s="88"/>
      <c r="H24" s="88"/>
      <c r="I24" s="88"/>
      <c r="J24" s="88"/>
      <c r="K24" s="88"/>
      <c r="L24" s="88"/>
      <c r="M24" s="88"/>
      <c r="N24" s="88"/>
      <c r="O24" s="97"/>
      <c r="P24" s="38">
        <v>30</v>
      </c>
      <c r="Q24" s="43"/>
      <c r="R24" s="45"/>
      <c r="S24" s="45"/>
      <c r="T24" s="45"/>
      <c r="U24" s="45"/>
      <c r="V24" s="54"/>
      <c r="W24" s="58">
        <f t="shared" si="0"/>
        <v>0</v>
      </c>
    </row>
    <row r="25" spans="1:23" ht="22.5" customHeight="1">
      <c r="A25" s="86" t="s">
        <v>23</v>
      </c>
      <c r="B25" s="88"/>
      <c r="C25" s="88"/>
      <c r="D25" s="88"/>
      <c r="E25" s="88"/>
      <c r="F25" s="88"/>
      <c r="G25" s="88"/>
      <c r="H25" s="88"/>
      <c r="I25" s="88"/>
      <c r="J25" s="88"/>
      <c r="K25" s="88"/>
      <c r="L25" s="88"/>
      <c r="M25" s="88"/>
      <c r="N25" s="88"/>
      <c r="O25" s="97"/>
      <c r="P25" s="38">
        <v>21</v>
      </c>
      <c r="Q25" s="43"/>
      <c r="R25" s="45"/>
      <c r="S25" s="45"/>
      <c r="T25" s="45"/>
      <c r="U25" s="45"/>
      <c r="V25" s="54"/>
      <c r="W25" s="58">
        <f t="shared" si="0"/>
        <v>0</v>
      </c>
    </row>
    <row r="26" spans="1:23" ht="22.5" customHeight="1">
      <c r="A26" s="86" t="s">
        <v>171</v>
      </c>
      <c r="B26" s="88"/>
      <c r="C26" s="88"/>
      <c r="D26" s="88"/>
      <c r="E26" s="88"/>
      <c r="F26" s="88"/>
      <c r="G26" s="88"/>
      <c r="H26" s="88"/>
      <c r="I26" s="88"/>
      <c r="J26" s="88"/>
      <c r="K26" s="88"/>
      <c r="L26" s="88"/>
      <c r="M26" s="88"/>
      <c r="N26" s="88"/>
      <c r="O26" s="97"/>
      <c r="P26" s="38">
        <v>30</v>
      </c>
      <c r="Q26" s="43"/>
      <c r="R26" s="45"/>
      <c r="S26" s="45"/>
      <c r="T26" s="45"/>
      <c r="U26" s="45"/>
      <c r="V26" s="54"/>
      <c r="W26" s="58">
        <f t="shared" si="0"/>
        <v>0</v>
      </c>
    </row>
    <row r="27" spans="1:23" ht="22.5" customHeight="1">
      <c r="A27" s="92" t="s">
        <v>170</v>
      </c>
      <c r="B27" s="94"/>
      <c r="C27" s="94"/>
      <c r="D27" s="94"/>
      <c r="E27" s="94"/>
      <c r="F27" s="94"/>
      <c r="G27" s="94"/>
      <c r="H27" s="94"/>
      <c r="I27" s="94"/>
      <c r="J27" s="94"/>
      <c r="K27" s="94"/>
      <c r="L27" s="94"/>
      <c r="M27" s="94"/>
      <c r="N27" s="95"/>
      <c r="O27" s="96"/>
      <c r="P27" s="81">
        <v>9</v>
      </c>
      <c r="Q27" s="43"/>
      <c r="R27" s="45"/>
      <c r="S27" s="45"/>
      <c r="T27" s="45"/>
      <c r="U27" s="45"/>
      <c r="V27" s="54"/>
      <c r="W27" s="58">
        <f t="shared" si="0"/>
        <v>0</v>
      </c>
    </row>
    <row r="28" spans="1:23" ht="32.25" customHeight="1">
      <c r="A28" s="19" t="s">
        <v>129</v>
      </c>
      <c r="B28" s="19"/>
      <c r="C28" s="48"/>
      <c r="D28" s="48" t="s">
        <v>37</v>
      </c>
      <c r="E28" s="48"/>
      <c r="F28" s="48" t="s">
        <v>9</v>
      </c>
      <c r="N28" s="30" t="s">
        <v>16</v>
      </c>
      <c r="O28" s="98"/>
      <c r="P28" s="99">
        <f t="shared" ref="P28:W28" si="1">SUM(P6:P27)</f>
        <v>535</v>
      </c>
      <c r="Q28" s="34">
        <f t="shared" si="1"/>
        <v>0</v>
      </c>
      <c r="R28" s="34">
        <f t="shared" si="1"/>
        <v>0</v>
      </c>
      <c r="S28" s="34">
        <f t="shared" si="1"/>
        <v>0</v>
      </c>
      <c r="T28" s="34">
        <f t="shared" si="1"/>
        <v>0</v>
      </c>
      <c r="U28" s="34">
        <f t="shared" si="1"/>
        <v>0</v>
      </c>
      <c r="V28" s="34">
        <f t="shared" si="1"/>
        <v>0</v>
      </c>
      <c r="W28" s="40">
        <f t="shared" si="1"/>
        <v>0</v>
      </c>
    </row>
    <row r="29" spans="1:23" ht="17.25" customHeight="1">
      <c r="R29" s="46" t="s">
        <v>21</v>
      </c>
      <c r="S29" s="48" t="s">
        <v>19</v>
      </c>
      <c r="T29" s="48" t="s">
        <v>20</v>
      </c>
      <c r="U29" s="48" t="s">
        <v>6</v>
      </c>
      <c r="V29" s="48" t="s">
        <v>169</v>
      </c>
      <c r="W29" s="48"/>
    </row>
    <row r="30" spans="1:23" ht="17.25" customHeight="1">
      <c r="R30" s="46"/>
      <c r="S30" s="48"/>
      <c r="T30" s="48"/>
      <c r="U30" s="48"/>
      <c r="V30" s="48"/>
      <c r="W30" s="48"/>
    </row>
    <row r="31" spans="1:23" ht="45" customHeight="1">
      <c r="F31" s="1">
        <v>1</v>
      </c>
      <c r="G31" s="1">
        <v>480</v>
      </c>
      <c r="I31" s="20" t="s">
        <v>7</v>
      </c>
      <c r="J31" s="20"/>
      <c r="K31" s="20"/>
      <c r="L31" s="20"/>
      <c r="M31" s="20"/>
      <c r="N31" s="20"/>
      <c r="O31" s="20"/>
      <c r="P31" s="20"/>
      <c r="Q31" s="20"/>
    </row>
    <row r="32" spans="1:23" ht="36.75" customHeight="1">
      <c r="C32" s="1" t="e">
        <f>VLOOKUP(W28,基本データ!S3:T21,2)</f>
        <v>#N/A</v>
      </c>
      <c r="F32" s="1">
        <v>2</v>
      </c>
      <c r="G32" s="1">
        <v>400</v>
      </c>
      <c r="H32" s="18">
        <f t="shared" ref="H32:H41" si="2">G31-$W$28</f>
        <v>480</v>
      </c>
      <c r="I32" s="20" t="str">
        <f t="shared" ref="I32:I40" si="3">"あと"&amp;H32&amp;"文字で、"&amp;F31&amp;"級になります。
"&amp;F31&amp;"級目指してがんばりましょう！"</f>
        <v>あと480文字で、1級になります。
1級目指してがんばりましょう！</v>
      </c>
      <c r="J32" s="20"/>
      <c r="K32" s="20"/>
      <c r="L32" s="20"/>
      <c r="M32" s="20"/>
      <c r="N32" s="20"/>
      <c r="O32" s="20"/>
      <c r="P32" s="20"/>
      <c r="Q32" s="20"/>
      <c r="R32" s="18"/>
      <c r="S32" s="18"/>
      <c r="T32" s="18"/>
      <c r="U32" s="18"/>
      <c r="V32" s="18"/>
    </row>
    <row r="33" spans="6:17" ht="36.75" customHeight="1">
      <c r="F33" s="1">
        <v>3</v>
      </c>
      <c r="G33" s="1">
        <v>300</v>
      </c>
      <c r="H33" s="18">
        <f t="shared" si="2"/>
        <v>400</v>
      </c>
      <c r="I33" s="20" t="str">
        <f t="shared" si="3"/>
        <v>あと400文字で、2級になります。
2級目指してがんばりましょう！</v>
      </c>
      <c r="J33" s="20"/>
      <c r="K33" s="20"/>
      <c r="L33" s="20"/>
      <c r="M33" s="20"/>
      <c r="N33" s="20"/>
      <c r="O33" s="20"/>
      <c r="P33" s="20"/>
      <c r="Q33" s="20"/>
    </row>
    <row r="34" spans="6:17" ht="36.75" customHeight="1">
      <c r="F34" s="1">
        <v>4</v>
      </c>
      <c r="G34" s="1">
        <v>200</v>
      </c>
      <c r="H34" s="18">
        <f t="shared" si="2"/>
        <v>300</v>
      </c>
      <c r="I34" s="20" t="str">
        <f t="shared" si="3"/>
        <v>あと300文字で、3級になります。
3級目指してがんばりましょう！</v>
      </c>
      <c r="J34" s="20"/>
      <c r="K34" s="20"/>
      <c r="L34" s="20"/>
      <c r="M34" s="20"/>
      <c r="N34" s="20"/>
      <c r="O34" s="20"/>
      <c r="P34" s="20"/>
      <c r="Q34" s="20"/>
    </row>
    <row r="35" spans="6:17" ht="36.75" customHeight="1">
      <c r="F35" s="1">
        <v>5</v>
      </c>
      <c r="G35" s="1">
        <v>150</v>
      </c>
      <c r="H35" s="18">
        <f t="shared" si="2"/>
        <v>200</v>
      </c>
      <c r="I35" s="20" t="str">
        <f t="shared" si="3"/>
        <v>あと200文字で、4級になります。
4級目指してがんばりましょう！</v>
      </c>
      <c r="J35" s="20"/>
      <c r="K35" s="20"/>
      <c r="L35" s="20"/>
      <c r="M35" s="20"/>
      <c r="N35" s="20"/>
      <c r="O35" s="20"/>
      <c r="P35" s="20"/>
      <c r="Q35" s="20"/>
    </row>
    <row r="36" spans="6:17" ht="36.75" customHeight="1">
      <c r="F36" s="1">
        <v>6</v>
      </c>
      <c r="G36" s="1">
        <v>120</v>
      </c>
      <c r="H36" s="18">
        <f t="shared" si="2"/>
        <v>150</v>
      </c>
      <c r="I36" s="20" t="str">
        <f t="shared" si="3"/>
        <v>あと150文字で、5級になります。
5級目指してがんばりましょう！</v>
      </c>
      <c r="J36" s="20"/>
      <c r="K36" s="20"/>
      <c r="L36" s="20"/>
      <c r="M36" s="20"/>
      <c r="N36" s="20"/>
      <c r="O36" s="20"/>
      <c r="P36" s="20"/>
      <c r="Q36" s="20"/>
    </row>
    <row r="37" spans="6:17" ht="36.75" customHeight="1">
      <c r="F37" s="1">
        <v>7</v>
      </c>
      <c r="G37" s="1">
        <v>90</v>
      </c>
      <c r="H37" s="18">
        <f t="shared" si="2"/>
        <v>120</v>
      </c>
      <c r="I37" s="20" t="str">
        <f t="shared" si="3"/>
        <v>あと120文字で、6級になります。
6級目指してがんばりましょう！</v>
      </c>
      <c r="J37" s="20"/>
      <c r="K37" s="20"/>
      <c r="L37" s="20"/>
      <c r="M37" s="20"/>
      <c r="N37" s="20"/>
      <c r="O37" s="20"/>
      <c r="P37" s="20"/>
      <c r="Q37" s="20"/>
    </row>
    <row r="38" spans="6:17" ht="36.75" customHeight="1">
      <c r="F38" s="1">
        <v>8</v>
      </c>
      <c r="G38" s="1">
        <v>60</v>
      </c>
      <c r="H38" s="18">
        <f t="shared" si="2"/>
        <v>90</v>
      </c>
      <c r="I38" s="20" t="str">
        <f t="shared" si="3"/>
        <v>あと90文字で、7級になります。
7級目指してがんばりましょう！</v>
      </c>
      <c r="J38" s="20"/>
      <c r="K38" s="20"/>
      <c r="L38" s="20"/>
      <c r="M38" s="20"/>
      <c r="N38" s="20"/>
      <c r="O38" s="20"/>
      <c r="P38" s="20"/>
      <c r="Q38" s="20"/>
    </row>
    <row r="39" spans="6:17" ht="36.75" customHeight="1">
      <c r="F39" s="1">
        <v>9</v>
      </c>
      <c r="G39" s="1">
        <v>30</v>
      </c>
      <c r="H39" s="18">
        <f t="shared" si="2"/>
        <v>60</v>
      </c>
      <c r="I39" s="20" t="str">
        <f t="shared" si="3"/>
        <v>あと60文字で、8級になります。
8級目指してがんばりましょう！</v>
      </c>
      <c r="J39" s="20"/>
      <c r="K39" s="20"/>
      <c r="L39" s="20"/>
      <c r="M39" s="20"/>
      <c r="N39" s="20"/>
      <c r="O39" s="20"/>
      <c r="P39" s="20"/>
      <c r="Q39" s="20"/>
    </row>
    <row r="40" spans="6:17" ht="36.75" customHeight="1">
      <c r="F40" s="1">
        <v>10</v>
      </c>
      <c r="G40" s="1">
        <v>10</v>
      </c>
      <c r="H40" s="18">
        <f t="shared" si="2"/>
        <v>30</v>
      </c>
      <c r="I40" s="20" t="str">
        <f t="shared" si="3"/>
        <v>あと30文字で、9級になります。
9級目指してがんばりましょう！</v>
      </c>
      <c r="J40" s="20"/>
      <c r="K40" s="20"/>
      <c r="L40" s="20"/>
      <c r="M40" s="20"/>
      <c r="N40" s="20"/>
      <c r="O40" s="20"/>
      <c r="P40" s="20"/>
      <c r="Q40" s="20"/>
    </row>
    <row r="41" spans="6:17" ht="36.75" customHeight="1">
      <c r="H41" s="18">
        <f t="shared" si="2"/>
        <v>10</v>
      </c>
    </row>
  </sheetData>
  <mergeCells count="47">
    <mergeCell ref="A2:F2"/>
    <mergeCell ref="Q2:R2"/>
    <mergeCell ref="S2:W2"/>
    <mergeCell ref="A6:O6"/>
    <mergeCell ref="A7:O7"/>
    <mergeCell ref="A8:O8"/>
    <mergeCell ref="A9:O9"/>
    <mergeCell ref="A10:O10"/>
    <mergeCell ref="A11:O11"/>
    <mergeCell ref="A12:O12"/>
    <mergeCell ref="A13:O13"/>
    <mergeCell ref="A14:O14"/>
    <mergeCell ref="A15:O15"/>
    <mergeCell ref="A16:O16"/>
    <mergeCell ref="A17:O17"/>
    <mergeCell ref="A18:O18"/>
    <mergeCell ref="A19:O19"/>
    <mergeCell ref="A20:O20"/>
    <mergeCell ref="A21:O21"/>
    <mergeCell ref="A22:O22"/>
    <mergeCell ref="A23:O23"/>
    <mergeCell ref="A24:O24"/>
    <mergeCell ref="A25:O25"/>
    <mergeCell ref="A26:O26"/>
    <mergeCell ref="A27:O27"/>
    <mergeCell ref="A28:B28"/>
    <mergeCell ref="N28:O28"/>
    <mergeCell ref="I31:Q31"/>
    <mergeCell ref="I32:Q32"/>
    <mergeCell ref="I33:Q33"/>
    <mergeCell ref="I34:Q34"/>
    <mergeCell ref="I35:Q35"/>
    <mergeCell ref="I36:Q36"/>
    <mergeCell ref="I37:Q37"/>
    <mergeCell ref="I38:Q38"/>
    <mergeCell ref="I39:Q39"/>
    <mergeCell ref="I40:Q40"/>
    <mergeCell ref="G2:H4"/>
    <mergeCell ref="J2:N4"/>
    <mergeCell ref="P4:P5"/>
    <mergeCell ref="Q4:Q5"/>
    <mergeCell ref="R4:R5"/>
    <mergeCell ref="S4:S5"/>
    <mergeCell ref="T4:T5"/>
    <mergeCell ref="U4:U5"/>
    <mergeCell ref="V4:V5"/>
    <mergeCell ref="W4:W5"/>
  </mergeCells>
  <phoneticPr fontId="2"/>
  <pageMargins left="0.25" right="0.25" top="0.55314960629921262" bottom="0.55314960629921262" header="0.3" footer="0.3"/>
  <pageSetup paperSize="9" scale="86" fitToWidth="1" fitToHeight="1" orientation="landscape" usePrinterDefaults="1" r:id="rId1"/>
  <rowBreaks count="1" manualBreakCount="1">
    <brk id="2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2:IV40"/>
  <sheetViews>
    <sheetView view="pageBreakPreview" zoomScale="93" zoomScaleSheetLayoutView="93" workbookViewId="0">
      <selection activeCell="Q6" sqref="Q6"/>
    </sheetView>
  </sheetViews>
  <sheetFormatPr defaultColWidth="5.125" defaultRowHeight="36.75" customHeight="1"/>
  <cols>
    <col min="1" max="2" width="5.125" style="1"/>
    <col min="3" max="3" width="7" style="1" bestFit="1" customWidth="1"/>
    <col min="4" max="5" width="5.125" style="1"/>
    <col min="6" max="6" width="5.25" style="1" bestFit="1" customWidth="1"/>
    <col min="7" max="7" width="5.5" style="1" bestFit="1" customWidth="1"/>
    <col min="8" max="8" width="6.125" style="1" bestFit="1" customWidth="1"/>
    <col min="9" max="9" width="3" style="1" customWidth="1"/>
    <col min="10" max="13" width="5.125" style="1"/>
    <col min="14" max="14" width="11.125" style="1" customWidth="1"/>
    <col min="15" max="15" width="2.125" style="1" customWidth="1"/>
    <col min="16" max="16" width="7.375" style="1" customWidth="1"/>
    <col min="17" max="22" width="8.625" style="1" customWidth="1"/>
    <col min="23" max="23" width="11.375" style="1" customWidth="1"/>
    <col min="24" max="26" width="4" style="1" customWidth="1"/>
    <col min="27" max="256" width="5.125" style="1"/>
  </cols>
  <sheetData>
    <row r="1" spans="1:25" ht="3.75" customHeight="1"/>
    <row r="2" spans="1:25" ht="35.25" customHeight="1">
      <c r="A2" s="91" t="s">
        <v>22</v>
      </c>
      <c r="B2" s="91"/>
      <c r="C2" s="91"/>
      <c r="D2" s="91"/>
      <c r="E2" s="91"/>
      <c r="F2" s="91"/>
      <c r="G2" s="11" t="e">
        <f>VLOOKUP(W27,基本データ!S3:T21,2)</f>
        <v>#N/A</v>
      </c>
      <c r="H2" s="14"/>
      <c r="J2" s="21" t="e">
        <f>VLOOKUP(C31,F30:Q39,4)</f>
        <v>#N/A</v>
      </c>
      <c r="K2" s="24"/>
      <c r="L2" s="24"/>
      <c r="M2" s="24"/>
      <c r="N2" s="27"/>
      <c r="Q2" s="102" t="s">
        <v>133</v>
      </c>
      <c r="R2" s="103"/>
      <c r="S2" s="104"/>
      <c r="T2" s="102" t="s">
        <v>177</v>
      </c>
      <c r="U2" s="105" t="e">
        <f>VLOOKUP(R2,[1]名簿!A4:B145,2)</f>
        <v>#N/A</v>
      </c>
      <c r="V2" s="105"/>
      <c r="W2" s="111"/>
      <c r="X2" s="35"/>
      <c r="Y2" s="35"/>
    </row>
    <row r="3" spans="1:25" ht="7.5" customHeight="1">
      <c r="A3" s="2"/>
      <c r="B3" s="2"/>
      <c r="C3" s="2"/>
      <c r="D3" s="2"/>
      <c r="E3" s="2"/>
      <c r="F3" s="2"/>
      <c r="G3" s="12"/>
      <c r="H3" s="15"/>
      <c r="I3" s="48"/>
      <c r="J3" s="22"/>
      <c r="K3" s="101"/>
      <c r="L3" s="101"/>
      <c r="M3" s="101"/>
      <c r="N3" s="28"/>
      <c r="O3" s="35"/>
      <c r="P3" s="35"/>
    </row>
    <row r="4" spans="1:25" ht="34.5" customHeight="1">
      <c r="G4" s="13"/>
      <c r="H4" s="16"/>
      <c r="J4" s="23"/>
      <c r="K4" s="26"/>
      <c r="L4" s="26"/>
      <c r="M4" s="26"/>
      <c r="N4" s="29"/>
      <c r="P4" s="36" t="s">
        <v>26</v>
      </c>
      <c r="Q4" s="36" t="s">
        <v>5</v>
      </c>
      <c r="R4" s="36" t="s">
        <v>1</v>
      </c>
      <c r="S4" s="36" t="s">
        <v>12</v>
      </c>
      <c r="T4" s="36" t="s">
        <v>25</v>
      </c>
      <c r="U4" s="106" t="s">
        <v>34</v>
      </c>
      <c r="V4" s="110" t="s">
        <v>168</v>
      </c>
      <c r="W4" s="112" t="s">
        <v>10</v>
      </c>
    </row>
    <row r="5" spans="1:25" ht="15.75" customHeight="1">
      <c r="P5" s="37"/>
      <c r="Q5" s="41"/>
      <c r="R5" s="41"/>
      <c r="S5" s="41"/>
      <c r="T5" s="41"/>
      <c r="U5" s="107"/>
      <c r="V5" s="110"/>
      <c r="W5" s="52"/>
    </row>
    <row r="6" spans="1:25" ht="22.5" customHeight="1">
      <c r="A6" s="92" t="s">
        <v>190</v>
      </c>
      <c r="B6" s="94"/>
      <c r="C6" s="94"/>
      <c r="D6" s="94"/>
      <c r="E6" s="94"/>
      <c r="F6" s="94"/>
      <c r="G6" s="94"/>
      <c r="H6" s="94"/>
      <c r="I6" s="94"/>
      <c r="J6" s="94"/>
      <c r="K6" s="94"/>
      <c r="L6" s="94"/>
      <c r="M6" s="94"/>
      <c r="N6" s="94"/>
      <c r="O6" s="94"/>
      <c r="P6" s="38">
        <v>30</v>
      </c>
      <c r="Q6" s="42"/>
      <c r="R6" s="44"/>
      <c r="S6" s="44"/>
      <c r="T6" s="44"/>
      <c r="U6" s="108"/>
      <c r="V6" s="108"/>
      <c r="W6" s="58">
        <f t="shared" ref="W6:W26" si="0">Q6-R6-S6-T6-V6</f>
        <v>0</v>
      </c>
    </row>
    <row r="7" spans="1:25" ht="22.5" customHeight="1">
      <c r="A7" s="92" t="s">
        <v>191</v>
      </c>
      <c r="B7" s="94"/>
      <c r="C7" s="94"/>
      <c r="D7" s="94"/>
      <c r="E7" s="94"/>
      <c r="F7" s="94"/>
      <c r="G7" s="94"/>
      <c r="H7" s="94"/>
      <c r="I7" s="94"/>
      <c r="J7" s="94"/>
      <c r="K7" s="94"/>
      <c r="L7" s="94"/>
      <c r="M7" s="94"/>
      <c r="N7" s="94"/>
      <c r="O7" s="94"/>
      <c r="P7" s="38">
        <v>30</v>
      </c>
      <c r="Q7" s="42"/>
      <c r="R7" s="44"/>
      <c r="S7" s="44"/>
      <c r="T7" s="44"/>
      <c r="U7" s="108"/>
      <c r="V7" s="108"/>
      <c r="W7" s="58">
        <f t="shared" si="0"/>
        <v>0</v>
      </c>
    </row>
    <row r="8" spans="1:25" ht="22.5" customHeight="1">
      <c r="A8" s="92" t="s">
        <v>192</v>
      </c>
      <c r="B8" s="94"/>
      <c r="C8" s="94"/>
      <c r="D8" s="94"/>
      <c r="E8" s="94"/>
      <c r="F8" s="94"/>
      <c r="G8" s="94"/>
      <c r="H8" s="94"/>
      <c r="I8" s="94"/>
      <c r="J8" s="94"/>
      <c r="K8" s="94"/>
      <c r="L8" s="94"/>
      <c r="M8" s="94"/>
      <c r="N8" s="94"/>
      <c r="O8" s="94"/>
      <c r="P8" s="38">
        <v>30</v>
      </c>
      <c r="Q8" s="42"/>
      <c r="R8" s="44"/>
      <c r="S8" s="44"/>
      <c r="T8" s="44"/>
      <c r="U8" s="108"/>
      <c r="V8" s="108"/>
      <c r="W8" s="58">
        <f t="shared" si="0"/>
        <v>0</v>
      </c>
    </row>
    <row r="9" spans="1:25" ht="22.5" customHeight="1">
      <c r="A9" s="92" t="s">
        <v>193</v>
      </c>
      <c r="B9" s="94"/>
      <c r="C9" s="94"/>
      <c r="D9" s="94"/>
      <c r="E9" s="94"/>
      <c r="F9" s="94"/>
      <c r="G9" s="94"/>
      <c r="H9" s="94"/>
      <c r="I9" s="94"/>
      <c r="J9" s="94"/>
      <c r="K9" s="94"/>
      <c r="L9" s="94"/>
      <c r="M9" s="94"/>
      <c r="N9" s="94"/>
      <c r="O9" s="94"/>
      <c r="P9" s="38">
        <v>30</v>
      </c>
      <c r="Q9" s="42"/>
      <c r="R9" s="44"/>
      <c r="S9" s="44"/>
      <c r="T9" s="44"/>
      <c r="U9" s="108"/>
      <c r="V9" s="108"/>
      <c r="W9" s="58">
        <f t="shared" si="0"/>
        <v>0</v>
      </c>
    </row>
    <row r="10" spans="1:25" ht="22.5" customHeight="1">
      <c r="A10" s="92" t="s">
        <v>194</v>
      </c>
      <c r="B10" s="94"/>
      <c r="C10" s="94"/>
      <c r="D10" s="94"/>
      <c r="E10" s="94"/>
      <c r="F10" s="94"/>
      <c r="G10" s="94"/>
      <c r="H10" s="94"/>
      <c r="I10" s="94"/>
      <c r="J10" s="94"/>
      <c r="K10" s="94"/>
      <c r="L10" s="94"/>
      <c r="M10" s="94"/>
      <c r="N10" s="94"/>
      <c r="O10" s="94"/>
      <c r="P10" s="38">
        <v>30</v>
      </c>
      <c r="Q10" s="42"/>
      <c r="R10" s="44"/>
      <c r="S10" s="44"/>
      <c r="T10" s="44"/>
      <c r="U10" s="108"/>
      <c r="V10" s="108"/>
      <c r="W10" s="58">
        <f t="shared" si="0"/>
        <v>0</v>
      </c>
    </row>
    <row r="11" spans="1:25" ht="22.5" customHeight="1">
      <c r="A11" s="92" t="s">
        <v>112</v>
      </c>
      <c r="B11" s="94"/>
      <c r="C11" s="94"/>
      <c r="D11" s="94"/>
      <c r="E11" s="94"/>
      <c r="F11" s="94"/>
      <c r="G11" s="94"/>
      <c r="H11" s="94"/>
      <c r="I11" s="94"/>
      <c r="J11" s="94"/>
      <c r="K11" s="94"/>
      <c r="L11" s="94"/>
      <c r="M11" s="94"/>
      <c r="N11" s="94"/>
      <c r="O11" s="94"/>
      <c r="P11" s="38">
        <v>3</v>
      </c>
      <c r="Q11" s="42"/>
      <c r="R11" s="44"/>
      <c r="S11" s="44"/>
      <c r="T11" s="44"/>
      <c r="U11" s="108"/>
      <c r="V11" s="108"/>
      <c r="W11" s="58">
        <f t="shared" si="0"/>
        <v>0</v>
      </c>
    </row>
    <row r="12" spans="1:25" ht="22.5" customHeight="1">
      <c r="A12" s="92" t="s">
        <v>195</v>
      </c>
      <c r="B12" s="94"/>
      <c r="C12" s="94"/>
      <c r="D12" s="94"/>
      <c r="E12" s="94"/>
      <c r="F12" s="94"/>
      <c r="G12" s="94"/>
      <c r="H12" s="94"/>
      <c r="I12" s="94"/>
      <c r="J12" s="94"/>
      <c r="K12" s="94"/>
      <c r="L12" s="94"/>
      <c r="M12" s="94"/>
      <c r="N12" s="94"/>
      <c r="O12" s="94"/>
      <c r="P12" s="38">
        <v>30</v>
      </c>
      <c r="Q12" s="42"/>
      <c r="R12" s="44"/>
      <c r="S12" s="44"/>
      <c r="T12" s="44"/>
      <c r="U12" s="108"/>
      <c r="V12" s="108"/>
      <c r="W12" s="58">
        <f t="shared" si="0"/>
        <v>0</v>
      </c>
    </row>
    <row r="13" spans="1:25" ht="22.5" customHeight="1">
      <c r="A13" s="92" t="s">
        <v>196</v>
      </c>
      <c r="B13" s="94"/>
      <c r="C13" s="94"/>
      <c r="D13" s="94"/>
      <c r="E13" s="94"/>
      <c r="F13" s="94"/>
      <c r="G13" s="94"/>
      <c r="H13" s="94"/>
      <c r="I13" s="94"/>
      <c r="J13" s="94"/>
      <c r="K13" s="94"/>
      <c r="L13" s="94"/>
      <c r="M13" s="94"/>
      <c r="N13" s="94"/>
      <c r="O13" s="94"/>
      <c r="P13" s="38">
        <v>30</v>
      </c>
      <c r="Q13" s="42"/>
      <c r="R13" s="44"/>
      <c r="S13" s="44"/>
      <c r="T13" s="44"/>
      <c r="U13" s="108"/>
      <c r="V13" s="108"/>
      <c r="W13" s="58">
        <f t="shared" si="0"/>
        <v>0</v>
      </c>
    </row>
    <row r="14" spans="1:25" ht="22.5" customHeight="1">
      <c r="A14" s="92" t="s">
        <v>197</v>
      </c>
      <c r="B14" s="94"/>
      <c r="C14" s="94"/>
      <c r="D14" s="94"/>
      <c r="E14" s="94"/>
      <c r="F14" s="94"/>
      <c r="G14" s="94"/>
      <c r="H14" s="94"/>
      <c r="I14" s="94"/>
      <c r="J14" s="94"/>
      <c r="K14" s="94"/>
      <c r="L14" s="94"/>
      <c r="M14" s="94"/>
      <c r="N14" s="94"/>
      <c r="O14" s="94"/>
      <c r="P14" s="38">
        <v>30</v>
      </c>
      <c r="Q14" s="42"/>
      <c r="R14" s="44"/>
      <c r="S14" s="44"/>
      <c r="T14" s="44"/>
      <c r="U14" s="108"/>
      <c r="V14" s="108"/>
      <c r="W14" s="58">
        <f t="shared" si="0"/>
        <v>0</v>
      </c>
    </row>
    <row r="15" spans="1:25" ht="22.5" customHeight="1">
      <c r="A15" s="92" t="s">
        <v>55</v>
      </c>
      <c r="B15" s="94"/>
      <c r="C15" s="94"/>
      <c r="D15" s="94"/>
      <c r="E15" s="94"/>
      <c r="F15" s="94"/>
      <c r="G15" s="94"/>
      <c r="H15" s="94"/>
      <c r="I15" s="94"/>
      <c r="J15" s="94"/>
      <c r="K15" s="94"/>
      <c r="L15" s="94"/>
      <c r="M15" s="94"/>
      <c r="N15" s="94"/>
      <c r="O15" s="94"/>
      <c r="P15" s="38">
        <v>30</v>
      </c>
      <c r="Q15" s="42"/>
      <c r="R15" s="44"/>
      <c r="S15" s="44"/>
      <c r="T15" s="44"/>
      <c r="U15" s="108"/>
      <c r="V15" s="108"/>
      <c r="W15" s="58">
        <f t="shared" si="0"/>
        <v>0</v>
      </c>
    </row>
    <row r="16" spans="1:25" ht="22.5" customHeight="1">
      <c r="A16" s="92" t="s">
        <v>198</v>
      </c>
      <c r="B16" s="94"/>
      <c r="C16" s="94"/>
      <c r="D16" s="94"/>
      <c r="E16" s="94"/>
      <c r="F16" s="94"/>
      <c r="G16" s="94"/>
      <c r="H16" s="94"/>
      <c r="I16" s="94"/>
      <c r="J16" s="94"/>
      <c r="K16" s="94"/>
      <c r="L16" s="94"/>
      <c r="M16" s="94"/>
      <c r="N16" s="94"/>
      <c r="O16" s="94"/>
      <c r="P16" s="38">
        <v>27</v>
      </c>
      <c r="Q16" s="42"/>
      <c r="R16" s="44"/>
      <c r="S16" s="44"/>
      <c r="T16" s="44"/>
      <c r="U16" s="108"/>
      <c r="V16" s="108"/>
      <c r="W16" s="58">
        <f t="shared" si="0"/>
        <v>0</v>
      </c>
    </row>
    <row r="17" spans="1:23" ht="22.5" customHeight="1">
      <c r="A17" s="92" t="s">
        <v>199</v>
      </c>
      <c r="B17" s="94"/>
      <c r="C17" s="94"/>
      <c r="D17" s="94"/>
      <c r="E17" s="94"/>
      <c r="F17" s="94"/>
      <c r="G17" s="94"/>
      <c r="H17" s="94"/>
      <c r="I17" s="94"/>
      <c r="J17" s="94"/>
      <c r="K17" s="94"/>
      <c r="L17" s="94"/>
      <c r="M17" s="94"/>
      <c r="N17" s="94"/>
      <c r="O17" s="94"/>
      <c r="P17" s="38">
        <v>30</v>
      </c>
      <c r="Q17" s="42"/>
      <c r="R17" s="44"/>
      <c r="S17" s="44"/>
      <c r="T17" s="44"/>
      <c r="U17" s="108"/>
      <c r="V17" s="108"/>
      <c r="W17" s="58">
        <f t="shared" si="0"/>
        <v>0</v>
      </c>
    </row>
    <row r="18" spans="1:23" ht="22.5" customHeight="1">
      <c r="A18" s="92" t="s">
        <v>3</v>
      </c>
      <c r="B18" s="94"/>
      <c r="C18" s="94"/>
      <c r="D18" s="94"/>
      <c r="E18" s="94"/>
      <c r="F18" s="94"/>
      <c r="G18" s="94"/>
      <c r="H18" s="94"/>
      <c r="I18" s="94"/>
      <c r="J18" s="94"/>
      <c r="K18" s="94"/>
      <c r="L18" s="94"/>
      <c r="M18" s="94"/>
      <c r="N18" s="94"/>
      <c r="O18" s="94"/>
      <c r="P18" s="38">
        <v>30</v>
      </c>
      <c r="Q18" s="42"/>
      <c r="R18" s="44"/>
      <c r="S18" s="44"/>
      <c r="T18" s="44"/>
      <c r="U18" s="108"/>
      <c r="V18" s="108"/>
      <c r="W18" s="58">
        <f t="shared" si="0"/>
        <v>0</v>
      </c>
    </row>
    <row r="19" spans="1:23" ht="22.5" customHeight="1">
      <c r="A19" s="92" t="s">
        <v>200</v>
      </c>
      <c r="B19" s="94"/>
      <c r="C19" s="94"/>
      <c r="D19" s="94"/>
      <c r="E19" s="94"/>
      <c r="F19" s="94"/>
      <c r="G19" s="94"/>
      <c r="H19" s="94"/>
      <c r="I19" s="94"/>
      <c r="J19" s="94"/>
      <c r="K19" s="94"/>
      <c r="L19" s="94"/>
      <c r="M19" s="94"/>
      <c r="N19" s="94"/>
      <c r="O19" s="94"/>
      <c r="P19" s="38">
        <v>30</v>
      </c>
      <c r="Q19" s="42"/>
      <c r="R19" s="44"/>
      <c r="S19" s="44"/>
      <c r="T19" s="44"/>
      <c r="U19" s="108"/>
      <c r="V19" s="108"/>
      <c r="W19" s="58">
        <f t="shared" si="0"/>
        <v>0</v>
      </c>
    </row>
    <row r="20" spans="1:23" ht="22.5" customHeight="1">
      <c r="A20" s="92" t="s">
        <v>201</v>
      </c>
      <c r="B20" s="94"/>
      <c r="C20" s="94"/>
      <c r="D20" s="94"/>
      <c r="E20" s="94"/>
      <c r="F20" s="94"/>
      <c r="G20" s="94"/>
      <c r="H20" s="94"/>
      <c r="I20" s="94"/>
      <c r="J20" s="94"/>
      <c r="K20" s="94"/>
      <c r="L20" s="94"/>
      <c r="M20" s="94"/>
      <c r="N20" s="94"/>
      <c r="O20" s="94"/>
      <c r="P20" s="38">
        <v>22</v>
      </c>
      <c r="Q20" s="42"/>
      <c r="R20" s="44"/>
      <c r="S20" s="44"/>
      <c r="T20" s="44"/>
      <c r="U20" s="108"/>
      <c r="V20" s="108"/>
      <c r="W20" s="58">
        <f t="shared" si="0"/>
        <v>0</v>
      </c>
    </row>
    <row r="21" spans="1:23" ht="22.5" customHeight="1">
      <c r="A21" s="92" t="s">
        <v>202</v>
      </c>
      <c r="B21" s="94"/>
      <c r="C21" s="94"/>
      <c r="D21" s="94"/>
      <c r="E21" s="94"/>
      <c r="F21" s="94"/>
      <c r="G21" s="94"/>
      <c r="H21" s="94"/>
      <c r="I21" s="94"/>
      <c r="J21" s="94"/>
      <c r="K21" s="94"/>
      <c r="L21" s="94"/>
      <c r="M21" s="94"/>
      <c r="N21" s="94"/>
      <c r="O21" s="94"/>
      <c r="P21" s="38">
        <v>30</v>
      </c>
      <c r="Q21" s="42"/>
      <c r="R21" s="44"/>
      <c r="S21" s="44"/>
      <c r="T21" s="44"/>
      <c r="U21" s="108"/>
      <c r="V21" s="108"/>
      <c r="W21" s="58">
        <f t="shared" si="0"/>
        <v>0</v>
      </c>
    </row>
    <row r="22" spans="1:23" ht="22.5" customHeight="1">
      <c r="A22" s="93" t="s">
        <v>203</v>
      </c>
      <c r="B22" s="95"/>
      <c r="C22" s="95"/>
      <c r="D22" s="95"/>
      <c r="E22" s="95"/>
      <c r="F22" s="95"/>
      <c r="G22" s="95"/>
      <c r="H22" s="95"/>
      <c r="I22" s="95"/>
      <c r="J22" s="95"/>
      <c r="K22" s="95"/>
      <c r="L22" s="95"/>
      <c r="M22" s="95"/>
      <c r="N22" s="95"/>
      <c r="O22" s="96"/>
      <c r="P22" s="38">
        <v>22</v>
      </c>
      <c r="Q22" s="43"/>
      <c r="R22" s="45"/>
      <c r="S22" s="45"/>
      <c r="T22" s="45"/>
      <c r="U22" s="109"/>
      <c r="V22" s="109"/>
      <c r="W22" s="58">
        <f t="shared" si="0"/>
        <v>0</v>
      </c>
    </row>
    <row r="23" spans="1:23" ht="22.5" customHeight="1">
      <c r="A23" s="93" t="s">
        <v>51</v>
      </c>
      <c r="B23" s="95"/>
      <c r="C23" s="95"/>
      <c r="D23" s="95"/>
      <c r="E23" s="95"/>
      <c r="F23" s="95"/>
      <c r="G23" s="95"/>
      <c r="H23" s="95"/>
      <c r="I23" s="95"/>
      <c r="J23" s="95"/>
      <c r="K23" s="95"/>
      <c r="L23" s="95"/>
      <c r="M23" s="95"/>
      <c r="N23" s="95"/>
      <c r="O23" s="96"/>
      <c r="P23" s="38">
        <v>30</v>
      </c>
      <c r="Q23" s="43"/>
      <c r="R23" s="45"/>
      <c r="S23" s="45"/>
      <c r="T23" s="45"/>
      <c r="U23" s="109"/>
      <c r="V23" s="109"/>
      <c r="W23" s="58">
        <f t="shared" si="0"/>
        <v>0</v>
      </c>
    </row>
    <row r="24" spans="1:23" ht="22.5" customHeight="1">
      <c r="A24" s="86" t="s">
        <v>100</v>
      </c>
      <c r="B24" s="88"/>
      <c r="C24" s="88"/>
      <c r="D24" s="88"/>
      <c r="E24" s="88"/>
      <c r="F24" s="88"/>
      <c r="G24" s="88"/>
      <c r="H24" s="88"/>
      <c r="I24" s="88"/>
      <c r="J24" s="88"/>
      <c r="K24" s="88"/>
      <c r="L24" s="88"/>
      <c r="M24" s="88"/>
      <c r="N24" s="88"/>
      <c r="O24" s="97"/>
      <c r="P24" s="38">
        <v>30</v>
      </c>
      <c r="Q24" s="43"/>
      <c r="R24" s="45"/>
      <c r="S24" s="45"/>
      <c r="T24" s="45"/>
      <c r="U24" s="109"/>
      <c r="V24" s="109"/>
      <c r="W24" s="58">
        <f t="shared" si="0"/>
        <v>0</v>
      </c>
    </row>
    <row r="25" spans="1:23" ht="22.5" customHeight="1">
      <c r="A25" s="86" t="s">
        <v>204</v>
      </c>
      <c r="B25" s="88"/>
      <c r="C25" s="88"/>
      <c r="D25" s="88"/>
      <c r="E25" s="88"/>
      <c r="F25" s="88"/>
      <c r="G25" s="88"/>
      <c r="H25" s="88"/>
      <c r="I25" s="88"/>
      <c r="J25" s="88"/>
      <c r="K25" s="88"/>
      <c r="L25" s="88"/>
      <c r="M25" s="88"/>
      <c r="N25" s="88"/>
      <c r="O25" s="97"/>
      <c r="P25" s="38">
        <v>30</v>
      </c>
      <c r="Q25" s="43"/>
      <c r="R25" s="45"/>
      <c r="S25" s="45"/>
      <c r="T25" s="45"/>
      <c r="U25" s="109"/>
      <c r="V25" s="109"/>
      <c r="W25" s="58">
        <f t="shared" si="0"/>
        <v>0</v>
      </c>
    </row>
    <row r="26" spans="1:23" ht="22.5" customHeight="1">
      <c r="A26" s="86" t="s">
        <v>205</v>
      </c>
      <c r="B26" s="88"/>
      <c r="C26" s="88"/>
      <c r="D26" s="88"/>
      <c r="E26" s="88"/>
      <c r="F26" s="88"/>
      <c r="G26" s="88"/>
      <c r="H26" s="88"/>
      <c r="I26" s="88"/>
      <c r="J26" s="88"/>
      <c r="K26" s="88"/>
      <c r="L26" s="88"/>
      <c r="M26" s="88"/>
      <c r="N26" s="88"/>
      <c r="O26" s="97"/>
      <c r="P26" s="38">
        <v>5</v>
      </c>
      <c r="Q26" s="43"/>
      <c r="R26" s="45"/>
      <c r="S26" s="45"/>
      <c r="T26" s="45"/>
      <c r="U26" s="109"/>
      <c r="V26" s="109"/>
      <c r="W26" s="58">
        <f t="shared" si="0"/>
        <v>0</v>
      </c>
    </row>
    <row r="27" spans="1:23" ht="32.25" customHeight="1">
      <c r="A27" s="48" t="s">
        <v>129</v>
      </c>
      <c r="B27" s="48"/>
      <c r="C27" s="48"/>
      <c r="D27" s="48" t="s">
        <v>37</v>
      </c>
      <c r="E27" s="48"/>
      <c r="F27" s="48" t="s">
        <v>9</v>
      </c>
      <c r="N27" s="30" t="s">
        <v>16</v>
      </c>
      <c r="O27" s="98"/>
      <c r="P27" s="99">
        <f t="shared" ref="P27:W27" si="1">SUM(P6:P26)</f>
        <v>559</v>
      </c>
      <c r="Q27" s="34">
        <f t="shared" si="1"/>
        <v>0</v>
      </c>
      <c r="R27" s="34">
        <f t="shared" si="1"/>
        <v>0</v>
      </c>
      <c r="S27" s="34">
        <f t="shared" si="1"/>
        <v>0</v>
      </c>
      <c r="T27" s="34">
        <f t="shared" si="1"/>
        <v>0</v>
      </c>
      <c r="U27" s="34">
        <f t="shared" si="1"/>
        <v>0</v>
      </c>
      <c r="V27" s="98">
        <f t="shared" si="1"/>
        <v>0</v>
      </c>
      <c r="W27" s="40">
        <f t="shared" si="1"/>
        <v>0</v>
      </c>
    </row>
    <row r="28" spans="1:23" ht="17.25" customHeight="1">
      <c r="R28" s="46" t="s">
        <v>21</v>
      </c>
      <c r="S28" s="48" t="s">
        <v>19</v>
      </c>
      <c r="T28" s="48" t="s">
        <v>20</v>
      </c>
      <c r="U28" s="48" t="s">
        <v>6</v>
      </c>
      <c r="V28" s="48" t="s">
        <v>169</v>
      </c>
      <c r="W28" s="48"/>
    </row>
    <row r="29" spans="1:23" ht="17.25" customHeight="1">
      <c r="R29" s="46"/>
      <c r="S29" s="48"/>
      <c r="T29" s="48"/>
      <c r="U29" s="48"/>
      <c r="V29" s="48"/>
      <c r="W29" s="48"/>
    </row>
    <row r="30" spans="1:23" ht="45" customHeight="1">
      <c r="F30" s="1">
        <v>1</v>
      </c>
      <c r="G30" s="1">
        <v>480</v>
      </c>
      <c r="I30" s="100" t="s">
        <v>7</v>
      </c>
      <c r="J30" s="100"/>
      <c r="K30" s="100"/>
      <c r="L30" s="100"/>
      <c r="M30" s="100"/>
      <c r="N30" s="100"/>
      <c r="O30" s="100"/>
      <c r="P30" s="100"/>
      <c r="Q30" s="100"/>
    </row>
    <row r="31" spans="1:23" ht="36.75" customHeight="1">
      <c r="C31" s="1" t="e">
        <f>VLOOKUP(W27,基本データ!S3:T21,2)</f>
        <v>#N/A</v>
      </c>
      <c r="F31" s="1">
        <v>2</v>
      </c>
      <c r="G31" s="1">
        <v>400</v>
      </c>
      <c r="H31" s="1">
        <f t="shared" ref="H31:H40" si="2">G30-$W$27</f>
        <v>480</v>
      </c>
      <c r="I31" s="100" t="str">
        <f t="shared" ref="I31:I39" si="3">"あと"&amp;H31&amp;"文字で、"&amp;F30&amp;"級になります。
"&amp;F30&amp;"級目指してがんばりましょう！"</f>
        <v>あと480文字で、1級になります。
1級目指してがんばりましょう！</v>
      </c>
      <c r="J31" s="100"/>
      <c r="K31" s="100"/>
      <c r="L31" s="100"/>
      <c r="M31" s="100"/>
      <c r="N31" s="100"/>
      <c r="O31" s="100"/>
      <c r="P31" s="100"/>
      <c r="Q31" s="100"/>
    </row>
    <row r="32" spans="1:23" ht="36.75" customHeight="1">
      <c r="F32" s="1">
        <v>3</v>
      </c>
      <c r="G32" s="1">
        <v>300</v>
      </c>
      <c r="H32" s="1">
        <f t="shared" si="2"/>
        <v>400</v>
      </c>
      <c r="I32" s="100" t="str">
        <f t="shared" si="3"/>
        <v>あと400文字で、2級になります。
2級目指してがんばりましょう！</v>
      </c>
      <c r="J32" s="100"/>
      <c r="K32" s="100"/>
      <c r="L32" s="100"/>
      <c r="M32" s="100"/>
      <c r="N32" s="100"/>
      <c r="O32" s="100"/>
      <c r="P32" s="100"/>
      <c r="Q32" s="100"/>
    </row>
    <row r="33" spans="6:17" ht="36.75" customHeight="1">
      <c r="F33" s="1">
        <v>4</v>
      </c>
      <c r="G33" s="1">
        <v>200</v>
      </c>
      <c r="H33" s="1">
        <f t="shared" si="2"/>
        <v>300</v>
      </c>
      <c r="I33" s="100" t="str">
        <f t="shared" si="3"/>
        <v>あと300文字で、3級になります。
3級目指してがんばりましょう！</v>
      </c>
      <c r="J33" s="100"/>
      <c r="K33" s="100"/>
      <c r="L33" s="100"/>
      <c r="M33" s="100"/>
      <c r="N33" s="100"/>
      <c r="O33" s="100"/>
      <c r="P33" s="100"/>
      <c r="Q33" s="100"/>
    </row>
    <row r="34" spans="6:17" ht="36.75" customHeight="1">
      <c r="F34" s="1">
        <v>5</v>
      </c>
      <c r="G34" s="1">
        <v>150</v>
      </c>
      <c r="H34" s="1">
        <f t="shared" si="2"/>
        <v>200</v>
      </c>
      <c r="I34" s="100" t="str">
        <f t="shared" si="3"/>
        <v>あと200文字で、4級になります。
4級目指してがんばりましょう！</v>
      </c>
      <c r="J34" s="100"/>
      <c r="K34" s="100"/>
      <c r="L34" s="100"/>
      <c r="M34" s="100"/>
      <c r="N34" s="100"/>
      <c r="O34" s="100"/>
      <c r="P34" s="100"/>
      <c r="Q34" s="100"/>
    </row>
    <row r="35" spans="6:17" ht="36.75" customHeight="1">
      <c r="F35" s="1">
        <v>6</v>
      </c>
      <c r="G35" s="1">
        <v>120</v>
      </c>
      <c r="H35" s="1">
        <f t="shared" si="2"/>
        <v>150</v>
      </c>
      <c r="I35" s="100" t="str">
        <f t="shared" si="3"/>
        <v>あと150文字で、5級になります。
5級目指してがんばりましょう！</v>
      </c>
      <c r="J35" s="100"/>
      <c r="K35" s="100"/>
      <c r="L35" s="100"/>
      <c r="M35" s="100"/>
      <c r="N35" s="100"/>
      <c r="O35" s="100"/>
      <c r="P35" s="100"/>
      <c r="Q35" s="100"/>
    </row>
    <row r="36" spans="6:17" ht="36.75" customHeight="1">
      <c r="F36" s="1">
        <v>7</v>
      </c>
      <c r="G36" s="1">
        <v>90</v>
      </c>
      <c r="H36" s="1">
        <f t="shared" si="2"/>
        <v>120</v>
      </c>
      <c r="I36" s="100" t="str">
        <f t="shared" si="3"/>
        <v>あと120文字で、6級になります。
6級目指してがんばりましょう！</v>
      </c>
      <c r="J36" s="100"/>
      <c r="K36" s="100"/>
      <c r="L36" s="100"/>
      <c r="M36" s="100"/>
      <c r="N36" s="100"/>
      <c r="O36" s="100"/>
      <c r="P36" s="100"/>
      <c r="Q36" s="100"/>
    </row>
    <row r="37" spans="6:17" ht="36.75" customHeight="1">
      <c r="F37" s="1">
        <v>8</v>
      </c>
      <c r="G37" s="1">
        <v>60</v>
      </c>
      <c r="H37" s="1">
        <f t="shared" si="2"/>
        <v>90</v>
      </c>
      <c r="I37" s="100" t="str">
        <f t="shared" si="3"/>
        <v>あと90文字で、7級になります。
7級目指してがんばりましょう！</v>
      </c>
      <c r="J37" s="100"/>
      <c r="K37" s="100"/>
      <c r="L37" s="100"/>
      <c r="M37" s="100"/>
      <c r="N37" s="100"/>
      <c r="O37" s="100"/>
      <c r="P37" s="100"/>
      <c r="Q37" s="100"/>
    </row>
    <row r="38" spans="6:17" ht="36.75" customHeight="1">
      <c r="F38" s="1">
        <v>9</v>
      </c>
      <c r="G38" s="1">
        <v>30</v>
      </c>
      <c r="H38" s="1">
        <f t="shared" si="2"/>
        <v>60</v>
      </c>
      <c r="I38" s="100" t="str">
        <f t="shared" si="3"/>
        <v>あと60文字で、8級になります。
8級目指してがんばりましょう！</v>
      </c>
      <c r="J38" s="100"/>
      <c r="K38" s="100"/>
      <c r="L38" s="100"/>
      <c r="M38" s="100"/>
      <c r="N38" s="100"/>
      <c r="O38" s="100"/>
      <c r="P38" s="100"/>
      <c r="Q38" s="100"/>
    </row>
    <row r="39" spans="6:17" ht="36.75" customHeight="1">
      <c r="F39" s="1">
        <v>10</v>
      </c>
      <c r="G39" s="1">
        <v>10</v>
      </c>
      <c r="H39" s="1">
        <f t="shared" si="2"/>
        <v>30</v>
      </c>
      <c r="I39" s="100" t="str">
        <f t="shared" si="3"/>
        <v>あと30文字で、9級になります。
9級目指してがんばりましょう！</v>
      </c>
      <c r="J39" s="100"/>
      <c r="K39" s="100"/>
      <c r="L39" s="100"/>
      <c r="M39" s="100"/>
      <c r="N39" s="100"/>
      <c r="O39" s="100"/>
      <c r="P39" s="100"/>
      <c r="Q39" s="100"/>
    </row>
    <row r="40" spans="6:17" ht="36.75" customHeight="1">
      <c r="H40" s="1">
        <f t="shared" si="2"/>
        <v>10</v>
      </c>
    </row>
  </sheetData>
  <mergeCells count="46">
    <mergeCell ref="A2:F2"/>
    <mergeCell ref="R2:S2"/>
    <mergeCell ref="U2:W2"/>
    <mergeCell ref="A6:O6"/>
    <mergeCell ref="A7:O7"/>
    <mergeCell ref="A8:O8"/>
    <mergeCell ref="A9:O9"/>
    <mergeCell ref="A10:O10"/>
    <mergeCell ref="A11:O11"/>
    <mergeCell ref="A12:O12"/>
    <mergeCell ref="A13:O13"/>
    <mergeCell ref="A14:O14"/>
    <mergeCell ref="A15:O15"/>
    <mergeCell ref="A16:O16"/>
    <mergeCell ref="A17:O17"/>
    <mergeCell ref="A18:O18"/>
    <mergeCell ref="A19:O19"/>
    <mergeCell ref="A20:O20"/>
    <mergeCell ref="A21:O21"/>
    <mergeCell ref="A22:O22"/>
    <mergeCell ref="A23:O23"/>
    <mergeCell ref="A24:O24"/>
    <mergeCell ref="A25:O25"/>
    <mergeCell ref="A26:O26"/>
    <mergeCell ref="A27:B27"/>
    <mergeCell ref="N27:O27"/>
    <mergeCell ref="I30:Q30"/>
    <mergeCell ref="I31:Q31"/>
    <mergeCell ref="I32:Q32"/>
    <mergeCell ref="I33:Q33"/>
    <mergeCell ref="I34:Q34"/>
    <mergeCell ref="I35:Q35"/>
    <mergeCell ref="I36:Q36"/>
    <mergeCell ref="I37:Q37"/>
    <mergeCell ref="I38:Q38"/>
    <mergeCell ref="I39:Q39"/>
    <mergeCell ref="G2:H4"/>
    <mergeCell ref="J2:N4"/>
    <mergeCell ref="P4:P5"/>
    <mergeCell ref="Q4:Q5"/>
    <mergeCell ref="R4:R5"/>
    <mergeCell ref="S4:S5"/>
    <mergeCell ref="T4:T5"/>
    <mergeCell ref="U4:U5"/>
    <mergeCell ref="V4:V5"/>
    <mergeCell ref="W4:W5"/>
  </mergeCells>
  <phoneticPr fontId="2"/>
  <pageMargins left="0.25" right="0.25" top="0.55314960629921262" bottom="0.55314960629921262" header="0.3" footer="0.3"/>
  <pageSetup paperSize="9" scale="86"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文字入力①評価</vt:lpstr>
      <vt:lpstr>文字入力 ②評価</vt:lpstr>
      <vt:lpstr>文字入力 ③評価</vt:lpstr>
      <vt:lpstr xml:space="preserve">文字入力 ④評価 </vt:lpstr>
      <vt:lpstr xml:space="preserve">文字入力 ⑤評価 </vt:lpstr>
      <vt:lpstr>文字入力 ⑥評価</vt:lpstr>
      <vt:lpstr>文字入力 ⑦評価</vt:lpstr>
      <vt:lpstr>文字入力⑧評価</vt:lpstr>
      <vt:lpstr>文字入力⑨評価</vt:lpstr>
      <vt:lpstr>基本データ</vt:lpstr>
    </vt:vector>
  </TitlesOfParts>
  <Company>ioas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2024-05-02T07:48:56Z</cp:lastPrinted>
  <dcterms:created xsi:type="dcterms:W3CDTF">2017-02-06T01:19:33Z</dcterms:created>
  <dcterms:modified xsi:type="dcterms:W3CDTF">2025-03-26T11:21:37Z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2025-03-26T11:21:37Z</vt:filetime>
  </property>
</Properties>
</file>