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5670" yWindow="1350" windowWidth="20550" windowHeight="13860"/>
  </bookViews>
  <sheets>
    <sheet name="評価表1" sheetId="1" r:id="rId1"/>
    <sheet name="評価表2" sheetId="6" r:id="rId2"/>
    <sheet name="評価表3" sheetId="7" r:id="rId3"/>
    <sheet name="評価表 4" sheetId="8" r:id="rId4"/>
    <sheet name="評価表5" sheetId="9" r:id="rId5"/>
    <sheet name="評価表6" sheetId="10" r:id="rId6"/>
    <sheet name="評価表7" sheetId="11" r:id="rId7"/>
    <sheet name="評価表8" sheetId="12" r:id="rId8"/>
    <sheet name="評価表9" sheetId="13" r:id="rId9"/>
    <sheet name="評価表１０" sheetId="14" r:id="rId10"/>
    <sheet name="評価表１１" sheetId="4" r:id="rId11"/>
    <sheet name="基本データ" sheetId="5" r:id="rId12"/>
    <sheet name="Sheet2" sheetId="2" r:id="rId13"/>
    <sheet name="Sheet3" sheetId="3" r:id="rId14"/>
  </sheets>
  <definedNames>
    <definedName name="_xlnm.Print_Area" localSheetId="0">評価表1!$A$1:$Q$31</definedName>
    <definedName name="_xlnm.Print_Area" localSheetId="10">評価表１１!$A$1:$Q$32</definedName>
    <definedName name="_xlnm.Print_Area" localSheetId="1">評価表2!$A$1:$Q$31</definedName>
    <definedName name="_xlnm.Print_Area" localSheetId="2">評価表3!$A$1:$Q$32</definedName>
    <definedName name="_xlnm.Print_Area" localSheetId="3">'評価表 4'!$A$1:$R$33</definedName>
    <definedName name="_xlnm.Print_Area" localSheetId="4">評価表5!$A$1:$Q$32</definedName>
    <definedName name="_xlnm.Print_Area" localSheetId="6">評価表7!$A$1:$Q$32</definedName>
    <definedName name="_xlnm.Print_Area" localSheetId="7">評価表8!$A$1:$Q$32</definedName>
    <definedName name="_xlnm.Print_Area" localSheetId="8">評価表9!$A$1:$Q$31</definedName>
    <definedName name="_xlnm.Print_Area" localSheetId="9">評価表１０!$A$1:$Q$32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<sst xmlns="http://schemas.openxmlformats.org/spreadsheetml/2006/main" xmlns:r="http://schemas.openxmlformats.org/officeDocument/2006/relationships" count="134" uniqueCount="134">
  <si>
    <t>７級</t>
    <rPh sb="1" eb="2">
      <t>キュウ</t>
    </rPh>
    <phoneticPr fontId="11"/>
  </si>
  <si>
    <t>項目</t>
    <rPh sb="0" eb="2">
      <t>こうもく</t>
    </rPh>
    <phoneticPr fontId="2" type="Hiragana"/>
  </si>
  <si>
    <t>項目</t>
    <rPh sb="0" eb="2">
      <t>こうもく</t>
    </rPh>
    <phoneticPr fontId="7" type="Hiragana"/>
  </si>
  <si>
    <t>図の挿入（ファイル）</t>
    <rPh sb="0" eb="1">
      <t>ず</t>
    </rPh>
    <rPh sb="2" eb="4">
      <t>そうにゅう</t>
    </rPh>
    <phoneticPr fontId="2" type="Hiragana"/>
  </si>
  <si>
    <t>図の挿入（ファイル）</t>
    <rPh sb="0" eb="1">
      <t>ず</t>
    </rPh>
    <rPh sb="2" eb="4">
      <t>そうにゅう</t>
    </rPh>
    <phoneticPr fontId="7" type="Hiragana"/>
  </si>
  <si>
    <t>内容</t>
    <rPh sb="0" eb="2">
      <t>ないよう</t>
    </rPh>
    <phoneticPr fontId="2" type="Hiragana"/>
  </si>
  <si>
    <t>内容</t>
    <rPh sb="0" eb="2">
      <t>ないよう</t>
    </rPh>
    <phoneticPr fontId="7" type="Hiragana"/>
  </si>
  <si>
    <t>総文字数</t>
    <rPh sb="0" eb="1">
      <t>そう</t>
    </rPh>
    <rPh sb="1" eb="3">
      <t>もじ</t>
    </rPh>
    <rPh sb="3" eb="4">
      <t>すう</t>
    </rPh>
    <phoneticPr fontId="2" type="Hiragana"/>
  </si>
  <si>
    <t>総文字数</t>
    <rPh sb="0" eb="1">
      <t>そう</t>
    </rPh>
    <rPh sb="1" eb="3">
      <t>もじ</t>
    </rPh>
    <rPh sb="3" eb="4">
      <t>すう</t>
    </rPh>
    <phoneticPr fontId="7" type="Hiragana"/>
  </si>
  <si>
    <t>入力数</t>
    <rPh sb="0" eb="2">
      <t>にゅうりょく</t>
    </rPh>
    <rPh sb="2" eb="3">
      <t>すう</t>
    </rPh>
    <phoneticPr fontId="2" type="Hiragana"/>
  </si>
  <si>
    <t>入力数</t>
    <rPh sb="0" eb="2">
      <t>にゅうりょく</t>
    </rPh>
    <rPh sb="2" eb="3">
      <t>すう</t>
    </rPh>
    <phoneticPr fontId="7" type="Hiragana"/>
  </si>
  <si>
    <t>⑨</t>
  </si>
  <si>
    <t>表の挿入</t>
    <rPh sb="0" eb="1">
      <t>ひょう</t>
    </rPh>
    <rPh sb="2" eb="4">
      <t>そうにゅう</t>
    </rPh>
    <phoneticPr fontId="2" type="Hiragana"/>
  </si>
  <si>
    <t>表の挿入</t>
    <rPh sb="0" eb="1">
      <t>ひょう</t>
    </rPh>
    <rPh sb="2" eb="4">
      <t>そうにゅう</t>
    </rPh>
    <phoneticPr fontId="7" type="Hiragana"/>
  </si>
  <si>
    <t>位置調整（ファイル）</t>
    <rPh sb="0" eb="4">
      <t>いちちょうせい</t>
    </rPh>
    <phoneticPr fontId="2" type="Hiragana"/>
  </si>
  <si>
    <t>位置調整（ファイル）</t>
    <rPh sb="0" eb="4">
      <t>いちちょうせい</t>
    </rPh>
    <phoneticPr fontId="7" type="Hiragana"/>
  </si>
  <si>
    <t>②</t>
  </si>
  <si>
    <t>①
文字入力</t>
    <rPh sb="2" eb="4">
      <t>もじ</t>
    </rPh>
    <rPh sb="4" eb="6">
      <t>にゅうりょく</t>
    </rPh>
    <phoneticPr fontId="2" type="Hiragana"/>
  </si>
  <si>
    <t>①
文字入力</t>
    <rPh sb="2" eb="4">
      <t>もじ</t>
    </rPh>
    <rPh sb="4" eb="6">
      <t>にゅうりょく</t>
    </rPh>
    <phoneticPr fontId="7" type="Hiragana"/>
  </si>
  <si>
    <t>自在ぼうき</t>
    <rPh sb="0" eb="2">
      <t>ジザイ</t>
    </rPh>
    <phoneticPr fontId="11"/>
  </si>
  <si>
    <t>記・以上</t>
    <rPh sb="0" eb="1">
      <t>キ</t>
    </rPh>
    <rPh sb="2" eb="4">
      <t>イジョウ</t>
    </rPh>
    <phoneticPr fontId="2"/>
  </si>
  <si>
    <t>記・以上</t>
    <rPh sb="0" eb="1">
      <t>キ</t>
    </rPh>
    <rPh sb="2" eb="4">
      <t>イジョウ</t>
    </rPh>
    <phoneticPr fontId="7"/>
  </si>
  <si>
    <t>③</t>
  </si>
  <si>
    <t>④</t>
  </si>
  <si>
    <t>均等割付</t>
    <rPh sb="0" eb="2">
      <t>キントウ</t>
    </rPh>
    <rPh sb="2" eb="3">
      <t>ワ</t>
    </rPh>
    <rPh sb="3" eb="4">
      <t>ツ</t>
    </rPh>
    <phoneticPr fontId="2"/>
  </si>
  <si>
    <t>均等割付</t>
    <rPh sb="0" eb="2">
      <t>キントウ</t>
    </rPh>
    <rPh sb="2" eb="3">
      <t>ワ</t>
    </rPh>
    <rPh sb="3" eb="4">
      <t>ツ</t>
    </rPh>
    <phoneticPr fontId="7"/>
  </si>
  <si>
    <t>減点数</t>
    <rPh sb="0" eb="2">
      <t>げんてん</t>
    </rPh>
    <rPh sb="2" eb="3">
      <t>すう</t>
    </rPh>
    <phoneticPr fontId="2" type="Hiragana"/>
  </si>
  <si>
    <t>減点数</t>
    <rPh sb="0" eb="2">
      <t>げんてん</t>
    </rPh>
    <rPh sb="2" eb="3">
      <t>すう</t>
    </rPh>
    <phoneticPr fontId="7" type="Hiragana"/>
  </si>
  <si>
    <t>⑤</t>
  </si>
  <si>
    <t>字揃え</t>
    <rPh sb="0" eb="1">
      <t>ジ</t>
    </rPh>
    <rPh sb="1" eb="2">
      <t>ソロ</t>
    </rPh>
    <phoneticPr fontId="2"/>
  </si>
  <si>
    <t>純入力数</t>
    <rPh sb="0" eb="4">
      <t>じゅんにゅうりょくすう</t>
    </rPh>
    <phoneticPr fontId="2" type="Hiragana"/>
  </si>
  <si>
    <t>純入力数</t>
    <rPh sb="0" eb="4">
      <t>じゅんにゅうりょくすう</t>
    </rPh>
    <phoneticPr fontId="7" type="Hiragana"/>
  </si>
  <si>
    <t>認定の状況</t>
    <rPh sb="0" eb="2">
      <t>ニンテイ</t>
    </rPh>
    <rPh sb="3" eb="5">
      <t>ジョウキョウ</t>
    </rPh>
    <phoneticPr fontId="11"/>
  </si>
  <si>
    <t>ビジネス文書　評価表</t>
    <rPh sb="4" eb="6">
      <t>ぶんしょ</t>
    </rPh>
    <rPh sb="7" eb="9">
      <t>ひょうか</t>
    </rPh>
    <rPh sb="9" eb="10">
      <t>ひょう</t>
    </rPh>
    <phoneticPr fontId="2" type="Hiragana"/>
  </si>
  <si>
    <t>ビジネス文書　評価表</t>
    <rPh sb="4" eb="6">
      <t>ぶんしょ</t>
    </rPh>
    <rPh sb="7" eb="9">
      <t>ひょうか</t>
    </rPh>
    <rPh sb="9" eb="10">
      <t>ひょう</t>
    </rPh>
    <phoneticPr fontId="7" type="Hiragana"/>
  </si>
  <si>
    <t>文字</t>
    <rPh sb="0" eb="2">
      <t>もじ</t>
    </rPh>
    <phoneticPr fontId="2" type="Hiragana"/>
  </si>
  <si>
    <t>文字</t>
    <rPh sb="0" eb="2">
      <t>もじ</t>
    </rPh>
    <phoneticPr fontId="7" type="Hiragana"/>
  </si>
  <si>
    <t>⑩</t>
  </si>
  <si>
    <t>２級</t>
    <rPh sb="1" eb="2">
      <t>キュウ</t>
    </rPh>
    <phoneticPr fontId="11"/>
  </si>
  <si>
    <t>①</t>
  </si>
  <si>
    <t>５級</t>
    <rPh sb="1" eb="2">
      <t>キュウ</t>
    </rPh>
    <phoneticPr fontId="11"/>
  </si>
  <si>
    <t>/100</t>
  </si>
  <si>
    <t>右揃え</t>
    <rPh sb="0" eb="2">
      <t>みぎぞろ</t>
    </rPh>
    <phoneticPr fontId="2" type="Hiragana"/>
  </si>
  <si>
    <t>網掛け</t>
    <rPh sb="0" eb="2">
      <t>あみか</t>
    </rPh>
    <phoneticPr fontId="2" type="Hiragana"/>
  </si>
  <si>
    <t>級</t>
    <rPh sb="0" eb="1">
      <t>キュウ</t>
    </rPh>
    <phoneticPr fontId="2"/>
  </si>
  <si>
    <t>級</t>
    <rPh sb="0" eb="1">
      <t>キュウ</t>
    </rPh>
    <phoneticPr fontId="7"/>
  </si>
  <si>
    <t>⑥</t>
  </si>
  <si>
    <t>８級</t>
    <rPh sb="1" eb="2">
      <t>キュウ</t>
    </rPh>
    <phoneticPr fontId="11"/>
  </si>
  <si>
    <t>下線</t>
    <rPh sb="0" eb="2">
      <t>カセン</t>
    </rPh>
    <phoneticPr fontId="2"/>
  </si>
  <si>
    <t>下線</t>
    <rPh sb="0" eb="2">
      <t>カセン</t>
    </rPh>
    <phoneticPr fontId="7"/>
  </si>
  <si>
    <t>⑦</t>
  </si>
  <si>
    <t>/15</t>
  </si>
  <si>
    <t>氏名</t>
    <rPh sb="0" eb="2">
      <t>シメイ</t>
    </rPh>
    <phoneticPr fontId="2"/>
  </si>
  <si>
    <t>氏名</t>
    <rPh sb="0" eb="2">
      <t>シメイ</t>
    </rPh>
    <phoneticPr fontId="7"/>
  </si>
  <si>
    <t>⑧</t>
  </si>
  <si>
    <t>／３</t>
  </si>
  <si>
    <t>文字の入力・配置</t>
    <rPh sb="0" eb="2">
      <t>もじ</t>
    </rPh>
    <rPh sb="3" eb="5">
      <t>にゅうりょく</t>
    </rPh>
    <rPh sb="6" eb="8">
      <t>はいち</t>
    </rPh>
    <phoneticPr fontId="2" type="Hiragana"/>
  </si>
  <si>
    <t>文字の入力・配置</t>
    <rPh sb="0" eb="2">
      <t>もじ</t>
    </rPh>
    <rPh sb="3" eb="5">
      <t>にゅうりょく</t>
    </rPh>
    <rPh sb="6" eb="8">
      <t>はいち</t>
    </rPh>
    <phoneticPr fontId="7" type="Hiragana"/>
  </si>
  <si>
    <t>③
表の作成</t>
    <rPh sb="2" eb="3">
      <t>ひょう</t>
    </rPh>
    <rPh sb="4" eb="6">
      <t>さくせい</t>
    </rPh>
    <phoneticPr fontId="2" type="Hiragana"/>
  </si>
  <si>
    <t>③
表の作成</t>
    <rPh sb="2" eb="3">
      <t>ひょう</t>
    </rPh>
    <rPh sb="4" eb="6">
      <t>さくせい</t>
    </rPh>
    <phoneticPr fontId="7" type="Hiragana"/>
  </si>
  <si>
    <t>評価点</t>
    <rPh sb="0" eb="2">
      <t>ひょうか</t>
    </rPh>
    <rPh sb="2" eb="3">
      <t>てん</t>
    </rPh>
    <phoneticPr fontId="2" type="Hiragana"/>
  </si>
  <si>
    <t>評価点</t>
    <rPh sb="0" eb="2">
      <t>ひょうか</t>
    </rPh>
    <rPh sb="2" eb="3">
      <t>てん</t>
    </rPh>
    <phoneticPr fontId="7" type="Hiragana"/>
  </si>
  <si>
    <t>大きさ・罫線の調整</t>
    <rPh sb="0" eb="1">
      <t>おお</t>
    </rPh>
    <rPh sb="4" eb="6">
      <t>けいせん</t>
    </rPh>
    <rPh sb="7" eb="9">
      <t>ちょうせい</t>
    </rPh>
    <phoneticPr fontId="2" type="Hiragana"/>
  </si>
  <si>
    <t>大きさ・罫線の調整</t>
    <rPh sb="0" eb="1">
      <t>おお</t>
    </rPh>
    <rPh sb="4" eb="6">
      <t>けいせん</t>
    </rPh>
    <rPh sb="7" eb="9">
      <t>ちょうせい</t>
    </rPh>
    <phoneticPr fontId="7" type="Hiragana"/>
  </si>
  <si>
    <t>／４</t>
  </si>
  <si>
    <t>②
レイアウト</t>
  </si>
  <si>
    <t>図の挿入（図形）</t>
    <rPh sb="0" eb="1">
      <t>ず</t>
    </rPh>
    <rPh sb="2" eb="4">
      <t>そうにゅう</t>
    </rPh>
    <rPh sb="5" eb="7">
      <t>ずけい</t>
    </rPh>
    <phoneticPr fontId="2" type="Hiragana"/>
  </si>
  <si>
    <t>図の挿入（図形）</t>
    <rPh sb="0" eb="1">
      <t>ず</t>
    </rPh>
    <rPh sb="2" eb="4">
      <t>そうにゅう</t>
    </rPh>
    <rPh sb="5" eb="7">
      <t>ずけい</t>
    </rPh>
    <phoneticPr fontId="7" type="Hiragana"/>
  </si>
  <si>
    <t>④
図の貼り付け</t>
    <rPh sb="2" eb="3">
      <t>ず</t>
    </rPh>
    <rPh sb="4" eb="5">
      <t>は</t>
    </rPh>
    <rPh sb="6" eb="7">
      <t>つ</t>
    </rPh>
    <phoneticPr fontId="2" type="Hiragana"/>
  </si>
  <si>
    <t>④
図の貼り付け</t>
    <rPh sb="2" eb="3">
      <t>ず</t>
    </rPh>
    <rPh sb="4" eb="5">
      <t>は</t>
    </rPh>
    <rPh sb="6" eb="7">
      <t>つ</t>
    </rPh>
    <phoneticPr fontId="7" type="Hiragana"/>
  </si>
  <si>
    <t>水拭きモップ</t>
    <rPh sb="0" eb="2">
      <t>ミズフ</t>
    </rPh>
    <phoneticPr fontId="11"/>
  </si>
  <si>
    <t>備考</t>
    <rPh sb="0" eb="2">
      <t>びこう</t>
    </rPh>
    <phoneticPr fontId="2" type="Hiragana"/>
  </si>
  <si>
    <t>備考</t>
    <rPh sb="0" eb="2">
      <t>びこう</t>
    </rPh>
    <phoneticPr fontId="7" type="Hiragana"/>
  </si>
  <si>
    <t>合計</t>
    <rPh sb="0" eb="2">
      <t>ごうけい</t>
    </rPh>
    <phoneticPr fontId="2" type="Hiragana"/>
  </si>
  <si>
    <t>合計</t>
    <rPh sb="0" eb="2">
      <t>ごうけい</t>
    </rPh>
    <phoneticPr fontId="7" type="Hiragana"/>
  </si>
  <si>
    <t>接客</t>
    <rPh sb="0" eb="2">
      <t>セッキャク</t>
    </rPh>
    <phoneticPr fontId="11"/>
  </si>
  <si>
    <t>／６</t>
  </si>
  <si>
    <t>６級</t>
    <rPh sb="1" eb="2">
      <t>キュウ</t>
    </rPh>
    <phoneticPr fontId="11"/>
  </si>
  <si>
    <t>位置調整（図形）</t>
    <rPh sb="0" eb="4">
      <t>いちちょうせい</t>
    </rPh>
    <rPh sb="5" eb="7">
      <t>ずけい</t>
    </rPh>
    <phoneticPr fontId="2" type="Hiragana"/>
  </si>
  <si>
    <t>位置調整（図形）</t>
    <rPh sb="0" eb="4">
      <t>いちちょうせい</t>
    </rPh>
    <rPh sb="5" eb="7">
      <t>ずけい</t>
    </rPh>
    <phoneticPr fontId="7" type="Hiragana"/>
  </si>
  <si>
    <t>机拭き</t>
    <rPh sb="0" eb="1">
      <t>ツクエ</t>
    </rPh>
    <rPh sb="1" eb="2">
      <t>フ</t>
    </rPh>
    <phoneticPr fontId="11"/>
  </si>
  <si>
    <t>/50</t>
  </si>
  <si>
    <t>下線</t>
    <rPh sb="0" eb="2">
      <t>かせん</t>
    </rPh>
    <phoneticPr fontId="2" type="Hiragana"/>
  </si>
  <si>
    <t>ビジネス文書</t>
    <rPh sb="4" eb="6">
      <t>ブンショ</t>
    </rPh>
    <phoneticPr fontId="11"/>
  </si>
  <si>
    <t>/20</t>
  </si>
  <si>
    <t>１級</t>
    <rPh sb="1" eb="2">
      <t>キュウ</t>
    </rPh>
    <phoneticPr fontId="11"/>
  </si>
  <si>
    <t>水拭きモップ</t>
    <rPh sb="0" eb="1">
      <t>ミズ</t>
    </rPh>
    <rPh sb="1" eb="2">
      <t>フ</t>
    </rPh>
    <phoneticPr fontId="11"/>
  </si>
  <si>
    <t>○の数</t>
    <rPh sb="2" eb="3">
      <t>カズ</t>
    </rPh>
    <phoneticPr fontId="11"/>
  </si>
  <si>
    <t>４級</t>
    <rPh sb="1" eb="2">
      <t>キュウ</t>
    </rPh>
    <phoneticPr fontId="11"/>
  </si>
  <si>
    <t>３級</t>
    <rPh sb="1" eb="2">
      <t>キュウ</t>
    </rPh>
    <phoneticPr fontId="11"/>
  </si>
  <si>
    <t>均等割付</t>
    <rPh sb="0" eb="2">
      <t>きんとう</t>
    </rPh>
    <rPh sb="2" eb="3">
      <t>わ</t>
    </rPh>
    <rPh sb="3" eb="4">
      <t>つ</t>
    </rPh>
    <phoneticPr fontId="2" type="Hiragana"/>
  </si>
  <si>
    <t>９級</t>
    <rPh sb="1" eb="2">
      <t>キュウ</t>
    </rPh>
    <phoneticPr fontId="11"/>
  </si>
  <si>
    <t>１０級</t>
    <rPh sb="2" eb="3">
      <t>キュウ</t>
    </rPh>
    <phoneticPr fontId="11"/>
  </si>
  <si>
    <t>級</t>
    <rPh sb="0" eb="1">
      <t>キュウ</t>
    </rPh>
    <phoneticPr fontId="11"/>
  </si>
  <si>
    <t>右揃え</t>
    <rPh sb="0" eb="2">
      <t>ミギゾロ</t>
    </rPh>
    <phoneticPr fontId="2"/>
  </si>
  <si>
    <t>名</t>
    <rPh sb="0" eb="1">
      <t>メイ</t>
    </rPh>
    <phoneticPr fontId="11"/>
  </si>
  <si>
    <t>掃除機</t>
    <rPh sb="0" eb="3">
      <t>ソウジキ</t>
    </rPh>
    <phoneticPr fontId="11"/>
  </si>
  <si>
    <t>ダスタークロス</t>
  </si>
  <si>
    <t>文字入力</t>
    <rPh sb="0" eb="4">
      <t>モジニュウリョク</t>
    </rPh>
    <phoneticPr fontId="11"/>
  </si>
  <si>
    <t>純入力数</t>
    <rPh sb="0" eb="1">
      <t>ジュン</t>
    </rPh>
    <rPh sb="1" eb="3">
      <t>ニュウリョク</t>
    </rPh>
    <rPh sb="3" eb="4">
      <t>スウ</t>
    </rPh>
    <phoneticPr fontId="11"/>
  </si>
  <si>
    <t>点数</t>
    <rPh sb="0" eb="2">
      <t>テンスウ</t>
    </rPh>
    <phoneticPr fontId="11"/>
  </si>
  <si>
    <t>受験番号</t>
    <rPh sb="0" eb="2">
      <t>ジュケン</t>
    </rPh>
    <rPh sb="2" eb="4">
      <t>バンゴウ</t>
    </rPh>
    <phoneticPr fontId="2"/>
  </si>
  <si>
    <t>受験番号</t>
    <rPh sb="0" eb="2">
      <t>ジュケン</t>
    </rPh>
    <rPh sb="2" eb="4">
      <t>バンゴウ</t>
    </rPh>
    <phoneticPr fontId="7"/>
  </si>
  <si>
    <t>フォント</t>
  </si>
  <si>
    <t>均等割付</t>
    <rPh sb="0" eb="2">
      <t>きんとう</t>
    </rPh>
    <rPh sb="2" eb="4">
      <t>わりつけ</t>
    </rPh>
    <phoneticPr fontId="2" type="Hiragana"/>
  </si>
  <si>
    <t>中央揃え</t>
  </si>
  <si>
    <t>練習問題１１</t>
    <rPh sb="0" eb="2">
      <t>れんしゅう</t>
    </rPh>
    <rPh sb="2" eb="4">
      <t>もんだい</t>
    </rPh>
    <phoneticPr fontId="2" type="Hiragana"/>
  </si>
  <si>
    <t>右揃え</t>
    <rPh sb="0" eb="1">
      <t>ミギ</t>
    </rPh>
    <rPh sb="1" eb="2">
      <t>ゾロ</t>
    </rPh>
    <phoneticPr fontId="2"/>
  </si>
  <si>
    <t>右揃え</t>
    <rPh sb="0" eb="1">
      <t>ミギ</t>
    </rPh>
    <rPh sb="1" eb="2">
      <t>ゾロ</t>
    </rPh>
    <phoneticPr fontId="7"/>
  </si>
  <si>
    <t>均等割付</t>
    <rPh sb="0" eb="2">
      <t>キントウ</t>
    </rPh>
    <rPh sb="2" eb="4">
      <t>ワリツケ</t>
    </rPh>
    <phoneticPr fontId="2"/>
  </si>
  <si>
    <t>中央揃え</t>
    <rPh sb="0" eb="2">
      <t>チュウオウ</t>
    </rPh>
    <rPh sb="2" eb="3">
      <t>ゾロ</t>
    </rPh>
    <phoneticPr fontId="2"/>
  </si>
  <si>
    <t>中央揃え</t>
    <rPh sb="0" eb="2">
      <t>チュウオウ</t>
    </rPh>
    <rPh sb="2" eb="3">
      <t>ゾロ</t>
    </rPh>
    <phoneticPr fontId="7"/>
  </si>
  <si>
    <t>練習問題１</t>
    <rPh sb="0" eb="2">
      <t>れんしゅう</t>
    </rPh>
    <rPh sb="2" eb="4">
      <t>もんだい</t>
    </rPh>
    <phoneticPr fontId="2" type="Hiragana"/>
  </si>
  <si>
    <t>字揃え</t>
    <rPh sb="0" eb="1">
      <t>ジ</t>
    </rPh>
    <rPh sb="1" eb="2">
      <t>ゾロ</t>
    </rPh>
    <phoneticPr fontId="2"/>
  </si>
  <si>
    <t>字揃え</t>
    <rPh sb="0" eb="1">
      <t>ジ</t>
    </rPh>
    <rPh sb="1" eb="2">
      <t>ゾロ</t>
    </rPh>
    <phoneticPr fontId="7"/>
  </si>
  <si>
    <t>網掛け</t>
    <rPh sb="0" eb="2">
      <t>アミカ</t>
    </rPh>
    <phoneticPr fontId="2"/>
  </si>
  <si>
    <t>網掛け</t>
    <rPh sb="0" eb="2">
      <t>アミカ</t>
    </rPh>
    <phoneticPr fontId="7"/>
  </si>
  <si>
    <t>中央揃え</t>
    <rPh sb="0" eb="2">
      <t>ちゅうおう</t>
    </rPh>
    <rPh sb="2" eb="3">
      <t>ぞろ</t>
    </rPh>
    <phoneticPr fontId="2" type="Hiragana"/>
  </si>
  <si>
    <t>記・以上</t>
    <rPh sb="0" eb="1">
      <t>き</t>
    </rPh>
    <rPh sb="2" eb="4">
      <t>いじょう</t>
    </rPh>
    <phoneticPr fontId="2" type="Hiragana"/>
  </si>
  <si>
    <t>下線</t>
    <rPh sb="0" eb="1">
      <t>した</t>
    </rPh>
    <rPh sb="1" eb="2">
      <t>せん</t>
    </rPh>
    <phoneticPr fontId="2" type="Hiragana"/>
  </si>
  <si>
    <t>練習問題２</t>
    <rPh sb="0" eb="2">
      <t>れんしゅう</t>
    </rPh>
    <rPh sb="2" eb="4">
      <t>もんだい</t>
    </rPh>
    <phoneticPr fontId="7" type="Hiragana"/>
  </si>
  <si>
    <t>練習問題８</t>
    <rPh sb="0" eb="2">
      <t>れんしゅう</t>
    </rPh>
    <rPh sb="2" eb="4">
      <t>もんだい</t>
    </rPh>
    <phoneticPr fontId="2" type="Hiragana"/>
  </si>
  <si>
    <t>練習問題３</t>
    <rPh sb="0" eb="2">
      <t>れんしゅう</t>
    </rPh>
    <rPh sb="2" eb="4">
      <t>もんだい</t>
    </rPh>
    <phoneticPr fontId="2" type="Hiragana"/>
  </si>
  <si>
    <t>字揃え</t>
    <rPh sb="0" eb="1">
      <t>じ</t>
    </rPh>
    <rPh sb="1" eb="2">
      <t>そろ</t>
    </rPh>
    <phoneticPr fontId="2" type="Hiragana"/>
  </si>
  <si>
    <t>練習問題４</t>
    <rPh sb="0" eb="2">
      <t>れんしゅう</t>
    </rPh>
    <rPh sb="2" eb="4">
      <t>もんだい</t>
    </rPh>
    <phoneticPr fontId="2" type="Hiragana"/>
  </si>
  <si>
    <t>練習問題５</t>
    <rPh sb="0" eb="2">
      <t>れんしゅう</t>
    </rPh>
    <rPh sb="2" eb="4">
      <t>もんだい</t>
    </rPh>
    <phoneticPr fontId="2" type="Hiragana"/>
  </si>
  <si>
    <t>級</t>
  </si>
  <si>
    <t>練習問題６</t>
    <rPh sb="0" eb="2">
      <t>れんしゅう</t>
    </rPh>
    <rPh sb="2" eb="4">
      <t>もんだい</t>
    </rPh>
    <phoneticPr fontId="2" type="Hiragana"/>
  </si>
  <si>
    <t>級</t>
    <rPh sb="0" eb="1">
      <t>きゅう</t>
    </rPh>
    <phoneticPr fontId="2" type="Hiragana"/>
  </si>
  <si>
    <t>中央揃え</t>
    <rPh sb="0" eb="3">
      <t>チュウオウゾロ</t>
    </rPh>
    <phoneticPr fontId="2"/>
  </si>
  <si>
    <t>練習問題７</t>
    <rPh sb="0" eb="2">
      <t>れんしゅう</t>
    </rPh>
    <rPh sb="2" eb="4">
      <t>もんだい</t>
    </rPh>
    <phoneticPr fontId="2" type="Hiragana"/>
  </si>
  <si>
    <t>練習問題９</t>
    <rPh sb="0" eb="2">
      <t>れんしゅう</t>
    </rPh>
    <rPh sb="2" eb="4">
      <t>もんだい</t>
    </rPh>
    <phoneticPr fontId="2" type="Hiragana"/>
  </si>
  <si>
    <t>字揃え</t>
    <rPh sb="0" eb="2">
      <t>ジゾロ</t>
    </rPh>
    <phoneticPr fontId="2"/>
  </si>
  <si>
    <t>練習問題１０</t>
    <rPh sb="0" eb="2">
      <t>れんしゅう</t>
    </rPh>
    <rPh sb="2" eb="4">
      <t>もんだい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</si>
</sst>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20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auto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b/>
      <sz val="22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EA0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0" xfId="0" applyFill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3" borderId="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10" xfId="0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12" xfId="0" applyFont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4" borderId="0" xfId="0" applyFill="1">
      <alignment vertical="center"/>
    </xf>
    <xf numFmtId="0" fontId="8" fillId="5" borderId="15" xfId="0" applyFont="1" applyFill="1" applyBorder="1">
      <alignment vertical="center"/>
    </xf>
    <xf numFmtId="0" fontId="0" fillId="0" borderId="7" xfId="0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0" xfId="3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3" borderId="11" xfId="2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/>
    </xf>
    <xf numFmtId="0" fontId="12" fillId="0" borderId="17" xfId="2" applyFont="1" applyBorder="1" applyAlignment="1">
      <alignment vertical="center" shrinkToFit="1"/>
    </xf>
    <xf numFmtId="0" fontId="12" fillId="0" borderId="19" xfId="2" applyFont="1" applyBorder="1" applyAlignment="1">
      <alignment horizontal="center" vertical="center"/>
    </xf>
    <xf numFmtId="0" fontId="12" fillId="0" borderId="19" xfId="2" applyFont="1" applyBorder="1" applyAlignment="1">
      <alignment vertical="center" shrinkToFit="1"/>
    </xf>
    <xf numFmtId="0" fontId="1" fillId="0" borderId="11" xfId="2" applyBorder="1">
      <alignment vertical="center"/>
    </xf>
    <xf numFmtId="0" fontId="12" fillId="0" borderId="17" xfId="2" applyFont="1" applyBorder="1">
      <alignment vertical="center"/>
    </xf>
    <xf numFmtId="0" fontId="1" fillId="0" borderId="0" xfId="1" applyFont="1" applyAlignment="1">
      <alignment horizontal="center" vertical="center"/>
    </xf>
    <xf numFmtId="0" fontId="12" fillId="0" borderId="5" xfId="2" applyFont="1" applyBorder="1" applyAlignment="1">
      <alignment vertical="center"/>
    </xf>
  </cellXfs>
  <cellStyles count="4">
    <cellStyle name="標準" xfId="0" builtinId="0"/>
    <cellStyle name="標準 2" xfId="1"/>
    <cellStyle name="標準_Ｒ２文字入力評価票_2" xfId="2"/>
    <cellStyle name="標準_Ｒ２文字入力評価票_Ｒ２文字入力評価票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image" Target="../media/image1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image" Target="../media/image9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7620</xdr:colOff>
      <xdr:row>2</xdr:row>
      <xdr:rowOff>25400</xdr:rowOff>
    </xdr:from>
    <xdr:to xmlns:xdr="http://schemas.openxmlformats.org/drawingml/2006/spreadsheetDrawing">
      <xdr:col>16</xdr:col>
      <xdr:colOff>781685</xdr:colOff>
      <xdr:row>30</xdr:row>
      <xdr:rowOff>137160</xdr:rowOff>
    </xdr:to>
    <xdr:pic macro="">
      <xdr:nvPicPr>
        <xdr:cNvPr id="2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8345" y="492125"/>
          <a:ext cx="3517265" cy="530923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793115</xdr:colOff>
      <xdr:row>2</xdr:row>
      <xdr:rowOff>111125</xdr:rowOff>
    </xdr:from>
    <xdr:to xmlns:xdr="http://schemas.openxmlformats.org/drawingml/2006/spreadsheetDrawing">
      <xdr:col>16</xdr:col>
      <xdr:colOff>793115</xdr:colOff>
      <xdr:row>3</xdr:row>
      <xdr:rowOff>24130</xdr:rowOff>
    </xdr:to>
    <xdr:sp macro="" textlink="">
      <xdr:nvSpPr>
        <xdr:cNvPr id="3" name="直線 2"/>
        <xdr:cNvSpPr/>
      </xdr:nvSpPr>
      <xdr:spPr>
        <a:xfrm>
          <a:off x="9337040" y="577850"/>
          <a:ext cx="0" cy="14160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709930</xdr:colOff>
      <xdr:row>2</xdr:row>
      <xdr:rowOff>67310</xdr:rowOff>
    </xdr:from>
    <xdr:to xmlns:xdr="http://schemas.openxmlformats.org/drawingml/2006/spreadsheetDrawing">
      <xdr:col>16</xdr:col>
      <xdr:colOff>986790</xdr:colOff>
      <xdr:row>4</xdr:row>
      <xdr:rowOff>84455</xdr:rowOff>
    </xdr:to>
    <xdr:sp macro="" textlink="">
      <xdr:nvSpPr>
        <xdr:cNvPr id="4" name="四角形 3"/>
        <xdr:cNvSpPr/>
      </xdr:nvSpPr>
      <xdr:spPr>
        <a:xfrm>
          <a:off x="9253855" y="534035"/>
          <a:ext cx="276860" cy="3409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642620</xdr:colOff>
      <xdr:row>1</xdr:row>
      <xdr:rowOff>173990</xdr:rowOff>
    </xdr:from>
    <xdr:to xmlns:xdr="http://schemas.openxmlformats.org/drawingml/2006/spreadsheetDrawing">
      <xdr:col>16</xdr:col>
      <xdr:colOff>916305</xdr:colOff>
      <xdr:row>3</xdr:row>
      <xdr:rowOff>12065</xdr:rowOff>
    </xdr:to>
    <xdr:sp macro="" textlink="">
      <xdr:nvSpPr>
        <xdr:cNvPr id="5" name="四角形 8"/>
        <xdr:cNvSpPr/>
      </xdr:nvSpPr>
      <xdr:spPr>
        <a:xfrm>
          <a:off x="9186545" y="412115"/>
          <a:ext cx="273685" cy="2952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30</xdr:row>
      <xdr:rowOff>217170</xdr:rowOff>
    </xdr:to>
    <xdr:sp macro="" textlink="">
      <xdr:nvSpPr>
        <xdr:cNvPr id="6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58718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795655</xdr:colOff>
      <xdr:row>4</xdr:row>
      <xdr:rowOff>90170</xdr:rowOff>
    </xdr:from>
    <xdr:to xmlns:xdr="http://schemas.openxmlformats.org/drawingml/2006/spreadsheetDrawing">
      <xdr:col>16</xdr:col>
      <xdr:colOff>798830</xdr:colOff>
      <xdr:row>6</xdr:row>
      <xdr:rowOff>25400</xdr:rowOff>
    </xdr:to>
    <xdr:sp macro="" textlink="">
      <xdr:nvSpPr>
        <xdr:cNvPr id="7" name="直線 2"/>
        <xdr:cNvSpPr/>
      </xdr:nvSpPr>
      <xdr:spPr>
        <a:xfrm flipH="1">
          <a:off x="9339580" y="880745"/>
          <a:ext cx="3175" cy="27813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636270</xdr:colOff>
      <xdr:row>2</xdr:row>
      <xdr:rowOff>212725</xdr:rowOff>
    </xdr:from>
    <xdr:to xmlns:xdr="http://schemas.openxmlformats.org/drawingml/2006/spreadsheetDrawing">
      <xdr:col>16</xdr:col>
      <xdr:colOff>909955</xdr:colOff>
      <xdr:row>5</xdr:row>
      <xdr:rowOff>88900</xdr:rowOff>
    </xdr:to>
    <xdr:sp macro="" textlink="">
      <xdr:nvSpPr>
        <xdr:cNvPr id="8" name="四角形 8"/>
        <xdr:cNvSpPr/>
      </xdr:nvSpPr>
      <xdr:spPr>
        <a:xfrm>
          <a:off x="9180195" y="679450"/>
          <a:ext cx="273685" cy="30480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586105</xdr:colOff>
      <xdr:row>6</xdr:row>
      <xdr:rowOff>13970</xdr:rowOff>
    </xdr:from>
    <xdr:to xmlns:xdr="http://schemas.openxmlformats.org/drawingml/2006/spreadsheetDrawing">
      <xdr:col>16</xdr:col>
      <xdr:colOff>774065</xdr:colOff>
      <xdr:row>6</xdr:row>
      <xdr:rowOff>22225</xdr:rowOff>
    </xdr:to>
    <xdr:sp macro="" textlink="">
      <xdr:nvSpPr>
        <xdr:cNvPr id="9" name="直線 5"/>
        <xdr:cNvSpPr/>
      </xdr:nvSpPr>
      <xdr:spPr>
        <a:xfrm flipV="1">
          <a:off x="8444230" y="1147445"/>
          <a:ext cx="873760" cy="8255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154940</xdr:colOff>
      <xdr:row>5</xdr:row>
      <xdr:rowOff>206375</xdr:rowOff>
    </xdr:from>
    <xdr:to xmlns:xdr="http://schemas.openxmlformats.org/drawingml/2006/spreadsheetDrawing">
      <xdr:col>16</xdr:col>
      <xdr:colOff>427990</xdr:colOff>
      <xdr:row>7</xdr:row>
      <xdr:rowOff>34290</xdr:rowOff>
    </xdr:to>
    <xdr:sp macro="" textlink="">
      <xdr:nvSpPr>
        <xdr:cNvPr id="10" name="四角形 8"/>
        <xdr:cNvSpPr/>
      </xdr:nvSpPr>
      <xdr:spPr>
        <a:xfrm>
          <a:off x="8698865" y="1101725"/>
          <a:ext cx="273050" cy="3041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614045</xdr:colOff>
      <xdr:row>7</xdr:row>
      <xdr:rowOff>29210</xdr:rowOff>
    </xdr:from>
    <xdr:to xmlns:xdr="http://schemas.openxmlformats.org/drawingml/2006/spreadsheetDrawing">
      <xdr:col>14</xdr:col>
      <xdr:colOff>650875</xdr:colOff>
      <xdr:row>7</xdr:row>
      <xdr:rowOff>31115</xdr:rowOff>
    </xdr:to>
    <xdr:sp macro="" textlink="">
      <xdr:nvSpPr>
        <xdr:cNvPr id="11" name="直線 2"/>
        <xdr:cNvSpPr/>
      </xdr:nvSpPr>
      <xdr:spPr>
        <a:xfrm flipV="1">
          <a:off x="7100570" y="1400810"/>
          <a:ext cx="722630" cy="190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19050</xdr:colOff>
      <xdr:row>6</xdr:row>
      <xdr:rowOff>131445</xdr:rowOff>
    </xdr:from>
    <xdr:to xmlns:xdr="http://schemas.openxmlformats.org/drawingml/2006/spreadsheetDrawing">
      <xdr:col>15</xdr:col>
      <xdr:colOff>292100</xdr:colOff>
      <xdr:row>7</xdr:row>
      <xdr:rowOff>200660</xdr:rowOff>
    </xdr:to>
    <xdr:sp macro="" textlink="">
      <xdr:nvSpPr>
        <xdr:cNvPr id="12" name="四角形 8"/>
        <xdr:cNvSpPr/>
      </xdr:nvSpPr>
      <xdr:spPr>
        <a:xfrm>
          <a:off x="7877175" y="1264920"/>
          <a:ext cx="273050" cy="3073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563245</xdr:colOff>
      <xdr:row>6</xdr:row>
      <xdr:rowOff>129540</xdr:rowOff>
    </xdr:from>
    <xdr:to xmlns:xdr="http://schemas.openxmlformats.org/drawingml/2006/spreadsheetDrawing">
      <xdr:col>15</xdr:col>
      <xdr:colOff>149860</xdr:colOff>
      <xdr:row>7</xdr:row>
      <xdr:rowOff>198755</xdr:rowOff>
    </xdr:to>
    <xdr:sp macro="" textlink="">
      <xdr:nvSpPr>
        <xdr:cNvPr id="13" name="四角形 8"/>
        <xdr:cNvSpPr/>
      </xdr:nvSpPr>
      <xdr:spPr>
        <a:xfrm>
          <a:off x="7735570" y="1263015"/>
          <a:ext cx="272415" cy="3073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270510</xdr:colOff>
      <xdr:row>11</xdr:row>
      <xdr:rowOff>174625</xdr:rowOff>
    </xdr:from>
    <xdr:to xmlns:xdr="http://schemas.openxmlformats.org/drawingml/2006/spreadsheetDrawing">
      <xdr:col>16</xdr:col>
      <xdr:colOff>544195</xdr:colOff>
      <xdr:row>13</xdr:row>
      <xdr:rowOff>6350</xdr:rowOff>
    </xdr:to>
    <xdr:sp macro="" textlink="">
      <xdr:nvSpPr>
        <xdr:cNvPr id="14" name="四角形 8"/>
        <xdr:cNvSpPr/>
      </xdr:nvSpPr>
      <xdr:spPr>
        <a:xfrm>
          <a:off x="8814435" y="2257425"/>
          <a:ext cx="273685" cy="307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457200</xdr:colOff>
      <xdr:row>12</xdr:row>
      <xdr:rowOff>55245</xdr:rowOff>
    </xdr:from>
    <xdr:to xmlns:xdr="http://schemas.openxmlformats.org/drawingml/2006/spreadsheetDrawing">
      <xdr:col>16</xdr:col>
      <xdr:colOff>354330</xdr:colOff>
      <xdr:row>12</xdr:row>
      <xdr:rowOff>161290</xdr:rowOff>
    </xdr:to>
    <xdr:cxnSp macro="">
      <xdr:nvCxnSpPr>
        <xdr:cNvPr id="15" name="直線矢印コネクタ 20"/>
        <xdr:cNvCxnSpPr/>
      </xdr:nvCxnSpPr>
      <xdr:spPr>
        <a:xfrm flipH="1">
          <a:off x="7629525" y="2376170"/>
          <a:ext cx="1268730" cy="10604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440690</xdr:colOff>
      <xdr:row>12</xdr:row>
      <xdr:rowOff>140970</xdr:rowOff>
    </xdr:from>
    <xdr:to xmlns:xdr="http://schemas.openxmlformats.org/drawingml/2006/spreadsheetDrawing">
      <xdr:col>16</xdr:col>
      <xdr:colOff>565150</xdr:colOff>
      <xdr:row>18</xdr:row>
      <xdr:rowOff>151130</xdr:rowOff>
    </xdr:to>
    <xdr:cxnSp macro="">
      <xdr:nvCxnSpPr>
        <xdr:cNvPr id="16" name="直線矢印コネクタ 22"/>
        <xdr:cNvCxnSpPr/>
      </xdr:nvCxnSpPr>
      <xdr:spPr>
        <a:xfrm>
          <a:off x="8984615" y="2461895"/>
          <a:ext cx="124460" cy="11404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180340</xdr:colOff>
      <xdr:row>13</xdr:row>
      <xdr:rowOff>133350</xdr:rowOff>
    </xdr:from>
    <xdr:to xmlns:xdr="http://schemas.openxmlformats.org/drawingml/2006/spreadsheetDrawing">
      <xdr:col>12</xdr:col>
      <xdr:colOff>183515</xdr:colOff>
      <xdr:row>17</xdr:row>
      <xdr:rowOff>47625</xdr:rowOff>
    </xdr:to>
    <xdr:sp macro="" textlink="">
      <xdr:nvSpPr>
        <xdr:cNvPr id="17" name="直線 2"/>
        <xdr:cNvSpPr/>
      </xdr:nvSpPr>
      <xdr:spPr>
        <a:xfrm>
          <a:off x="5981065" y="2692400"/>
          <a:ext cx="3175" cy="73025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240665</xdr:colOff>
      <xdr:row>12</xdr:row>
      <xdr:rowOff>142875</xdr:rowOff>
    </xdr:from>
    <xdr:to xmlns:xdr="http://schemas.openxmlformats.org/drawingml/2006/spreadsheetDrawing">
      <xdr:col>13</xdr:col>
      <xdr:colOff>111760</xdr:colOff>
      <xdr:row>13</xdr:row>
      <xdr:rowOff>205740</xdr:rowOff>
    </xdr:to>
    <xdr:cxnSp macro="">
      <xdr:nvCxnSpPr>
        <xdr:cNvPr id="18" name="直線矢印コネクタ 26"/>
        <xdr:cNvCxnSpPr/>
      </xdr:nvCxnSpPr>
      <xdr:spPr>
        <a:xfrm flipH="1">
          <a:off x="6041390" y="2463800"/>
          <a:ext cx="556895" cy="30099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219075</xdr:colOff>
      <xdr:row>12</xdr:row>
      <xdr:rowOff>158750</xdr:rowOff>
    </xdr:from>
    <xdr:to xmlns:xdr="http://schemas.openxmlformats.org/drawingml/2006/spreadsheetDrawing">
      <xdr:col>13</xdr:col>
      <xdr:colOff>125730</xdr:colOff>
      <xdr:row>15</xdr:row>
      <xdr:rowOff>14605</xdr:rowOff>
    </xdr:to>
    <xdr:cxnSp macro="">
      <xdr:nvCxnSpPr>
        <xdr:cNvPr id="19" name="直線矢印コネクタ 28"/>
        <xdr:cNvCxnSpPr/>
      </xdr:nvCxnSpPr>
      <xdr:spPr>
        <a:xfrm flipH="1">
          <a:off x="6019800" y="2479675"/>
          <a:ext cx="592455" cy="5702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233680</xdr:colOff>
      <xdr:row>12</xdr:row>
      <xdr:rowOff>145415</xdr:rowOff>
    </xdr:from>
    <xdr:to xmlns:xdr="http://schemas.openxmlformats.org/drawingml/2006/spreadsheetDrawing">
      <xdr:col>13</xdr:col>
      <xdr:colOff>154940</xdr:colOff>
      <xdr:row>15</xdr:row>
      <xdr:rowOff>260350</xdr:rowOff>
    </xdr:to>
    <xdr:cxnSp macro="">
      <xdr:nvCxnSpPr>
        <xdr:cNvPr id="20" name="直線矢印コネクタ 29"/>
        <xdr:cNvCxnSpPr/>
      </xdr:nvCxnSpPr>
      <xdr:spPr>
        <a:xfrm flipH="1">
          <a:off x="6034405" y="2466340"/>
          <a:ext cx="607060" cy="8293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666750</xdr:colOff>
      <xdr:row>11</xdr:row>
      <xdr:rowOff>180340</xdr:rowOff>
    </xdr:from>
    <xdr:to xmlns:xdr="http://schemas.openxmlformats.org/drawingml/2006/spreadsheetDrawing">
      <xdr:col>13</xdr:col>
      <xdr:colOff>254000</xdr:colOff>
      <xdr:row>13</xdr:row>
      <xdr:rowOff>11430</xdr:rowOff>
    </xdr:to>
    <xdr:sp macro="" textlink="">
      <xdr:nvSpPr>
        <xdr:cNvPr id="21" name="四角形 8"/>
        <xdr:cNvSpPr/>
      </xdr:nvSpPr>
      <xdr:spPr>
        <a:xfrm>
          <a:off x="6467475" y="2263140"/>
          <a:ext cx="273050" cy="3073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132715</xdr:colOff>
      <xdr:row>20</xdr:row>
      <xdr:rowOff>257175</xdr:rowOff>
    </xdr:from>
    <xdr:to xmlns:xdr="http://schemas.openxmlformats.org/drawingml/2006/spreadsheetDrawing">
      <xdr:col>15</xdr:col>
      <xdr:colOff>43815</xdr:colOff>
      <xdr:row>20</xdr:row>
      <xdr:rowOff>259080</xdr:rowOff>
    </xdr:to>
    <xdr:sp macro="" textlink="">
      <xdr:nvSpPr>
        <xdr:cNvPr id="22" name="直線 2"/>
        <xdr:cNvSpPr/>
      </xdr:nvSpPr>
      <xdr:spPr>
        <a:xfrm flipV="1">
          <a:off x="7305040" y="4184650"/>
          <a:ext cx="596900" cy="190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648970</xdr:colOff>
      <xdr:row>20</xdr:row>
      <xdr:rowOff>93980</xdr:rowOff>
    </xdr:from>
    <xdr:to xmlns:xdr="http://schemas.openxmlformats.org/drawingml/2006/spreadsheetDrawing">
      <xdr:col>15</xdr:col>
      <xdr:colOff>236220</xdr:colOff>
      <xdr:row>23</xdr:row>
      <xdr:rowOff>5715</xdr:rowOff>
    </xdr:to>
    <xdr:sp macro="" textlink="">
      <xdr:nvSpPr>
        <xdr:cNvPr id="23" name="四角形 8"/>
        <xdr:cNvSpPr/>
      </xdr:nvSpPr>
      <xdr:spPr>
        <a:xfrm>
          <a:off x="7821295" y="4021455"/>
          <a:ext cx="273050" cy="3276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153035</xdr:colOff>
      <xdr:row>28</xdr:row>
      <xdr:rowOff>6350</xdr:rowOff>
    </xdr:from>
    <xdr:to xmlns:xdr="http://schemas.openxmlformats.org/drawingml/2006/spreadsheetDrawing">
      <xdr:col>14</xdr:col>
      <xdr:colOff>329565</xdr:colOff>
      <xdr:row>28</xdr:row>
      <xdr:rowOff>8890</xdr:rowOff>
    </xdr:to>
    <xdr:sp macro="" textlink="">
      <xdr:nvSpPr>
        <xdr:cNvPr id="24" name="直線 2"/>
        <xdr:cNvSpPr/>
      </xdr:nvSpPr>
      <xdr:spPr>
        <a:xfrm flipV="1">
          <a:off x="5953760" y="5375275"/>
          <a:ext cx="1548130" cy="254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254635</xdr:colOff>
      <xdr:row>26</xdr:row>
      <xdr:rowOff>161290</xdr:rowOff>
    </xdr:from>
    <xdr:to xmlns:xdr="http://schemas.openxmlformats.org/drawingml/2006/spreadsheetDrawing">
      <xdr:col>14</xdr:col>
      <xdr:colOff>526415</xdr:colOff>
      <xdr:row>29</xdr:row>
      <xdr:rowOff>88265</xdr:rowOff>
    </xdr:to>
    <xdr:sp macro="" textlink="">
      <xdr:nvSpPr>
        <xdr:cNvPr id="25" name="四角形 8"/>
        <xdr:cNvSpPr/>
      </xdr:nvSpPr>
      <xdr:spPr>
        <a:xfrm>
          <a:off x="7426960" y="5219065"/>
          <a:ext cx="271780" cy="3143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429260</xdr:colOff>
      <xdr:row>26</xdr:row>
      <xdr:rowOff>160020</xdr:rowOff>
    </xdr:from>
    <xdr:to xmlns:xdr="http://schemas.openxmlformats.org/drawingml/2006/spreadsheetDrawing">
      <xdr:col>15</xdr:col>
      <xdr:colOff>18415</xdr:colOff>
      <xdr:row>29</xdr:row>
      <xdr:rowOff>85090</xdr:rowOff>
    </xdr:to>
    <xdr:sp macro="" textlink="">
      <xdr:nvSpPr>
        <xdr:cNvPr id="26" name="四角形 8"/>
        <xdr:cNvSpPr/>
      </xdr:nvSpPr>
      <xdr:spPr>
        <a:xfrm>
          <a:off x="7601585" y="5217795"/>
          <a:ext cx="274955" cy="31242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38100</xdr:colOff>
      <xdr:row>0</xdr:row>
      <xdr:rowOff>45720</xdr:rowOff>
    </xdr:from>
    <xdr:to xmlns:xdr="http://schemas.openxmlformats.org/drawingml/2006/spreadsheetDrawing">
      <xdr:col>0</xdr:col>
      <xdr:colOff>418465</xdr:colOff>
      <xdr:row>31</xdr:row>
      <xdr:rowOff>119380</xdr:rowOff>
    </xdr:to>
    <xdr:sp macro="" textlink="">
      <xdr:nvSpPr>
        <xdr:cNvPr id="27" name="テキスト ボックス 27"/>
        <xdr:cNvSpPr txBox="1">
          <a:spLocks noChangeArrowheads="1"/>
        </xdr:cNvSpPr>
      </xdr:nvSpPr>
      <xdr:spPr>
        <a:xfrm rot="5400000">
          <a:off x="38100" y="45720"/>
          <a:ext cx="380365" cy="5966460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ctr" anchorCtr="0" upright="1"/>
        <a:lstStyle/>
        <a:p>
          <a:pPr algn="ctr">
            <a:spcAft>
              <a:spcPts val="0"/>
            </a:spcAft>
          </a:pPr>
          <a:r>
            <a:rPr lang="ja-JP" sz="1100">
              <a:effectLst/>
              <a:latin typeface="ＭＳ 明朝"/>
              <a:ea typeface="ＭＳ ゴシック"/>
              <a:cs typeface="Times New Roman"/>
            </a:rPr>
            <a:t>３－１</a:t>
          </a:r>
          <a:r>
            <a:rPr lang="en-US" altLang="ja-JP" sz="1100">
              <a:effectLst/>
              <a:latin typeface="ＭＳ ゴシック"/>
              <a:ea typeface="ＭＳ ゴシック"/>
              <a:cs typeface="Times New Roman"/>
            </a:rPr>
            <a:t>8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11</xdr:col>
      <xdr:colOff>133350</xdr:colOff>
      <xdr:row>2</xdr:row>
      <xdr:rowOff>121285</xdr:rowOff>
    </xdr:from>
    <xdr:to xmlns:xdr="http://schemas.openxmlformats.org/drawingml/2006/spreadsheetDrawing">
      <xdr:col>16</xdr:col>
      <xdr:colOff>1010285</xdr:colOff>
      <xdr:row>31</xdr:row>
      <xdr:rowOff>173990</xdr:rowOff>
    </xdr:to>
    <xdr:pic macro="">
      <xdr:nvPicPr>
        <xdr:cNvPr id="2" name="図 13"/>
        <xdr:cNvPicPr>
          <a:picLocks noChangeAspect="1"/>
        </xdr:cNvPicPr>
      </xdr:nvPicPr>
      <xdr:blipFill>
        <a:blip xmlns:r="http://schemas.openxmlformats.org/officeDocument/2006/relationships" r:embed="rId1"/>
        <a:srcRect l="49332" t="21091" r="25613" b="13301"/>
        <a:stretch>
          <a:fillRect/>
        </a:stretch>
      </xdr:blipFill>
      <xdr:spPr>
        <a:xfrm>
          <a:off x="5734050" y="588010"/>
          <a:ext cx="3820160" cy="547878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640715</xdr:colOff>
      <xdr:row>2</xdr:row>
      <xdr:rowOff>81280</xdr:rowOff>
    </xdr:from>
    <xdr:to xmlns:xdr="http://schemas.openxmlformats.org/drawingml/2006/spreadsheetDrawing">
      <xdr:col>16</xdr:col>
      <xdr:colOff>917575</xdr:colOff>
      <xdr:row>4</xdr:row>
      <xdr:rowOff>29210</xdr:rowOff>
    </xdr:to>
    <xdr:grpSp>
      <xdr:nvGrpSpPr>
        <xdr:cNvPr id="4" name="グループ化 5"/>
        <xdr:cNvGrpSpPr/>
      </xdr:nvGrpSpPr>
      <xdr:grpSpPr>
        <a:xfrm>
          <a:off x="9184640" y="548005"/>
          <a:ext cx="276860" cy="405130"/>
          <a:chOff x="9259886" y="590533"/>
          <a:chExt cx="276860" cy="424124"/>
        </a:xfrm>
      </xdr:grpSpPr>
      <xdr:sp macro="" textlink="">
        <xdr:nvSpPr>
          <xdr:cNvPr id="5" name="直線 2"/>
          <xdr:cNvSpPr/>
        </xdr:nvSpPr>
        <xdr:spPr>
          <a:xfrm flipH="1">
            <a:off x="9415419" y="817065"/>
            <a:ext cx="1" cy="197592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6" name="四角形 3"/>
          <xdr:cNvSpPr/>
        </xdr:nvSpPr>
        <xdr:spPr>
          <a:xfrm>
            <a:off x="9259886" y="590533"/>
            <a:ext cx="276860" cy="350087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①</a:t>
            </a:r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16</xdr:col>
      <xdr:colOff>639445</xdr:colOff>
      <xdr:row>6</xdr:row>
      <xdr:rowOff>64135</xdr:rowOff>
    </xdr:from>
    <xdr:to xmlns:xdr="http://schemas.openxmlformats.org/drawingml/2006/spreadsheetDrawing">
      <xdr:col>16</xdr:col>
      <xdr:colOff>949960</xdr:colOff>
      <xdr:row>8</xdr:row>
      <xdr:rowOff>53975</xdr:rowOff>
    </xdr:to>
    <xdr:grpSp>
      <xdr:nvGrpSpPr>
        <xdr:cNvPr id="8" name="グループ化 28"/>
        <xdr:cNvGrpSpPr/>
      </xdr:nvGrpSpPr>
      <xdr:grpSpPr>
        <a:xfrm>
          <a:off x="9183370" y="1188085"/>
          <a:ext cx="310515" cy="466090"/>
          <a:chOff x="9233677" y="1223287"/>
          <a:chExt cx="309997" cy="470983"/>
        </a:xfrm>
      </xdr:grpSpPr>
      <xdr:sp macro="" textlink="">
        <xdr:nvSpPr>
          <xdr:cNvPr id="9" name="直線 6"/>
          <xdr:cNvSpPr/>
        </xdr:nvSpPr>
        <xdr:spPr>
          <a:xfrm>
            <a:off x="9393733" y="1442386"/>
            <a:ext cx="613" cy="251884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10" name="四角形 8"/>
          <xdr:cNvSpPr/>
        </xdr:nvSpPr>
        <xdr:spPr>
          <a:xfrm>
            <a:off x="9233677" y="1223287"/>
            <a:ext cx="309997" cy="28275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③</a:t>
            </a:r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15</xdr:col>
      <xdr:colOff>203200</xdr:colOff>
      <xdr:row>7</xdr:row>
      <xdr:rowOff>165100</xdr:rowOff>
    </xdr:from>
    <xdr:to xmlns:xdr="http://schemas.openxmlformats.org/drawingml/2006/spreadsheetDrawing">
      <xdr:col>16</xdr:col>
      <xdr:colOff>767080</xdr:colOff>
      <xdr:row>8</xdr:row>
      <xdr:rowOff>237490</xdr:rowOff>
    </xdr:to>
    <xdr:grpSp>
      <xdr:nvGrpSpPr>
        <xdr:cNvPr id="12" name="グループ化 30"/>
        <xdr:cNvGrpSpPr/>
      </xdr:nvGrpSpPr>
      <xdr:grpSpPr>
        <a:xfrm>
          <a:off x="8061325" y="1527175"/>
          <a:ext cx="1249680" cy="310515"/>
          <a:chOff x="8391925" y="1623739"/>
          <a:chExt cx="1251084" cy="311924"/>
        </a:xfrm>
      </xdr:grpSpPr>
      <xdr:sp macro="" textlink="">
        <xdr:nvSpPr>
          <xdr:cNvPr id="13" name="四角形 7"/>
          <xdr:cNvSpPr/>
        </xdr:nvSpPr>
        <xdr:spPr>
          <a:xfrm>
            <a:off x="8391925" y="1623739"/>
            <a:ext cx="277384" cy="31192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④</a:t>
            </a:r>
            <a:endParaRPr kumimoji="1" lang="ja-JP" altLang="en-US"/>
          </a:p>
        </xdr:txBody>
      </xdr:sp>
      <xdr:sp macro="" textlink="">
        <xdr:nvSpPr>
          <xdr:cNvPr id="14" name="直線 9"/>
          <xdr:cNvSpPr/>
        </xdr:nvSpPr>
        <xdr:spPr>
          <a:xfrm>
            <a:off x="8629154" y="1772296"/>
            <a:ext cx="1013855" cy="2052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12</xdr:col>
      <xdr:colOff>284480</xdr:colOff>
      <xdr:row>18</xdr:row>
      <xdr:rowOff>6350</xdr:rowOff>
    </xdr:from>
    <xdr:to xmlns:xdr="http://schemas.openxmlformats.org/drawingml/2006/spreadsheetDrawing">
      <xdr:col>12</xdr:col>
      <xdr:colOff>620395</xdr:colOff>
      <xdr:row>18</xdr:row>
      <xdr:rowOff>6350</xdr:rowOff>
    </xdr:to>
    <xdr:sp macro="" textlink="">
      <xdr:nvSpPr>
        <xdr:cNvPr id="15" name="直線 11"/>
        <xdr:cNvSpPr/>
      </xdr:nvSpPr>
      <xdr:spPr>
        <a:xfrm flipV="1">
          <a:off x="6085205" y="3609975"/>
          <a:ext cx="335915" cy="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620395</xdr:colOff>
      <xdr:row>18</xdr:row>
      <xdr:rowOff>17145</xdr:rowOff>
    </xdr:from>
    <xdr:to xmlns:xdr="http://schemas.openxmlformats.org/drawingml/2006/spreadsheetDrawing">
      <xdr:col>12</xdr:col>
      <xdr:colOff>620395</xdr:colOff>
      <xdr:row>24</xdr:row>
      <xdr:rowOff>89535</xdr:rowOff>
    </xdr:to>
    <xdr:sp macro="" textlink="">
      <xdr:nvSpPr>
        <xdr:cNvPr id="16" name="直線 12"/>
        <xdr:cNvSpPr/>
      </xdr:nvSpPr>
      <xdr:spPr>
        <a:xfrm flipH="1">
          <a:off x="6421120" y="3620770"/>
          <a:ext cx="0" cy="1040765"/>
        </a:xfrm>
        <a:prstGeom prst="line">
          <a:avLst/>
        </a:prstGeom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313690</xdr:colOff>
      <xdr:row>16</xdr:row>
      <xdr:rowOff>100330</xdr:rowOff>
    </xdr:from>
    <xdr:to xmlns:xdr="http://schemas.openxmlformats.org/drawingml/2006/spreadsheetDrawing">
      <xdr:col>16</xdr:col>
      <xdr:colOff>589280</xdr:colOff>
      <xdr:row>18</xdr:row>
      <xdr:rowOff>50165</xdr:rowOff>
    </xdr:to>
    <xdr:sp macro="" textlink="">
      <xdr:nvSpPr>
        <xdr:cNvPr id="17" name="四角形 15"/>
        <xdr:cNvSpPr/>
      </xdr:nvSpPr>
      <xdr:spPr>
        <a:xfrm>
          <a:off x="8857615" y="3364230"/>
          <a:ext cx="275590" cy="2895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454660</xdr:colOff>
      <xdr:row>24</xdr:row>
      <xdr:rowOff>41275</xdr:rowOff>
    </xdr:from>
    <xdr:to xmlns:xdr="http://schemas.openxmlformats.org/drawingml/2006/spreadsheetDrawing">
      <xdr:col>13</xdr:col>
      <xdr:colOff>44450</xdr:colOff>
      <xdr:row>25</xdr:row>
      <xdr:rowOff>101600</xdr:rowOff>
    </xdr:to>
    <xdr:sp macro="" textlink="">
      <xdr:nvSpPr>
        <xdr:cNvPr id="18" name="四角形 19"/>
        <xdr:cNvSpPr/>
      </xdr:nvSpPr>
      <xdr:spPr>
        <a:xfrm>
          <a:off x="6255385" y="4613275"/>
          <a:ext cx="275590" cy="2984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588010</xdr:colOff>
      <xdr:row>25</xdr:row>
      <xdr:rowOff>69850</xdr:rowOff>
    </xdr:from>
    <xdr:to xmlns:xdr="http://schemas.openxmlformats.org/drawingml/2006/spreadsheetDrawing">
      <xdr:col>16</xdr:col>
      <xdr:colOff>776605</xdr:colOff>
      <xdr:row>25</xdr:row>
      <xdr:rowOff>73025</xdr:rowOff>
    </xdr:to>
    <xdr:sp macro="" textlink="">
      <xdr:nvSpPr>
        <xdr:cNvPr id="19" name="直線 20"/>
        <xdr:cNvSpPr/>
      </xdr:nvSpPr>
      <xdr:spPr>
        <a:xfrm flipV="1">
          <a:off x="9131935" y="4879975"/>
          <a:ext cx="188595" cy="317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169545</xdr:colOff>
      <xdr:row>21</xdr:row>
      <xdr:rowOff>45720</xdr:rowOff>
    </xdr:from>
    <xdr:to xmlns:xdr="http://schemas.openxmlformats.org/drawingml/2006/spreadsheetDrawing">
      <xdr:col>12</xdr:col>
      <xdr:colOff>407035</xdr:colOff>
      <xdr:row>24</xdr:row>
      <xdr:rowOff>99060</xdr:rowOff>
    </xdr:to>
    <xdr:sp macro="" textlink="">
      <xdr:nvSpPr>
        <xdr:cNvPr id="20" name="直線 23"/>
        <xdr:cNvSpPr/>
      </xdr:nvSpPr>
      <xdr:spPr>
        <a:xfrm flipV="1">
          <a:off x="5970270" y="4201795"/>
          <a:ext cx="237490" cy="46926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172720</xdr:colOff>
      <xdr:row>18</xdr:row>
      <xdr:rowOff>19685</xdr:rowOff>
    </xdr:from>
    <xdr:to xmlns:xdr="http://schemas.openxmlformats.org/drawingml/2006/spreadsheetDrawing">
      <xdr:col>12</xdr:col>
      <xdr:colOff>281940</xdr:colOff>
      <xdr:row>24</xdr:row>
      <xdr:rowOff>95885</xdr:rowOff>
    </xdr:to>
    <xdr:sp macro="" textlink="">
      <xdr:nvSpPr>
        <xdr:cNvPr id="21" name="直線 24"/>
        <xdr:cNvSpPr/>
      </xdr:nvSpPr>
      <xdr:spPr>
        <a:xfrm flipV="1">
          <a:off x="5973445" y="3623310"/>
          <a:ext cx="109220" cy="104457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617855</xdr:colOff>
      <xdr:row>16</xdr:row>
      <xdr:rowOff>18415</xdr:rowOff>
    </xdr:from>
    <xdr:to xmlns:xdr="http://schemas.openxmlformats.org/drawingml/2006/spreadsheetDrawing">
      <xdr:col>16</xdr:col>
      <xdr:colOff>378460</xdr:colOff>
      <xdr:row>16</xdr:row>
      <xdr:rowOff>250825</xdr:rowOff>
    </xdr:to>
    <xdr:sp macro="" textlink="">
      <xdr:nvSpPr>
        <xdr:cNvPr id="22" name="直線 23"/>
        <xdr:cNvSpPr/>
      </xdr:nvSpPr>
      <xdr:spPr>
        <a:xfrm flipH="1" flipV="1">
          <a:off x="7790180" y="3282315"/>
          <a:ext cx="1132205" cy="23241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501650</xdr:colOff>
      <xdr:row>17</xdr:row>
      <xdr:rowOff>67310</xdr:rowOff>
    </xdr:from>
    <xdr:to xmlns:xdr="http://schemas.openxmlformats.org/drawingml/2006/spreadsheetDrawing">
      <xdr:col>16</xdr:col>
      <xdr:colOff>699770</xdr:colOff>
      <xdr:row>24</xdr:row>
      <xdr:rowOff>198120</xdr:rowOff>
    </xdr:to>
    <xdr:sp macro="" textlink="">
      <xdr:nvSpPr>
        <xdr:cNvPr id="23" name="直線 23"/>
        <xdr:cNvSpPr/>
      </xdr:nvSpPr>
      <xdr:spPr>
        <a:xfrm>
          <a:off x="9045575" y="3594735"/>
          <a:ext cx="198120" cy="117538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346710</xdr:colOff>
      <xdr:row>16</xdr:row>
      <xdr:rowOff>27940</xdr:rowOff>
    </xdr:from>
    <xdr:to xmlns:xdr="http://schemas.openxmlformats.org/drawingml/2006/spreadsheetDrawing">
      <xdr:col>14</xdr:col>
      <xdr:colOff>543560</xdr:colOff>
      <xdr:row>16</xdr:row>
      <xdr:rowOff>27940</xdr:rowOff>
    </xdr:to>
    <xdr:sp macro="" textlink="">
      <xdr:nvSpPr>
        <xdr:cNvPr id="24" name="直線 18"/>
        <xdr:cNvSpPr/>
      </xdr:nvSpPr>
      <xdr:spPr>
        <a:xfrm>
          <a:off x="7519035" y="3291840"/>
          <a:ext cx="19685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31</xdr:row>
      <xdr:rowOff>217170</xdr:rowOff>
    </xdr:to>
    <xdr:sp macro="" textlink="">
      <xdr:nvSpPr>
        <xdr:cNvPr id="25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61004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175895</xdr:colOff>
      <xdr:row>19</xdr:row>
      <xdr:rowOff>221615</xdr:rowOff>
    </xdr:from>
    <xdr:to xmlns:xdr="http://schemas.openxmlformats.org/drawingml/2006/spreadsheetDrawing">
      <xdr:col>12</xdr:col>
      <xdr:colOff>390525</xdr:colOff>
      <xdr:row>24</xdr:row>
      <xdr:rowOff>95885</xdr:rowOff>
    </xdr:to>
    <xdr:sp macro="" textlink="">
      <xdr:nvSpPr>
        <xdr:cNvPr id="26" name="直線 31"/>
        <xdr:cNvSpPr/>
      </xdr:nvSpPr>
      <xdr:spPr>
        <a:xfrm flipV="1">
          <a:off x="5976620" y="3901440"/>
          <a:ext cx="214630" cy="76644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365760</xdr:colOff>
      <xdr:row>3</xdr:row>
      <xdr:rowOff>109220</xdr:rowOff>
    </xdr:from>
    <xdr:to xmlns:xdr="http://schemas.openxmlformats.org/drawingml/2006/spreadsheetDrawing">
      <xdr:col>16</xdr:col>
      <xdr:colOff>767080</xdr:colOff>
      <xdr:row>5</xdr:row>
      <xdr:rowOff>80010</xdr:rowOff>
    </xdr:to>
    <xdr:grpSp>
      <xdr:nvGrpSpPr>
        <xdr:cNvPr id="28" name="グループ化 18"/>
        <xdr:cNvGrpSpPr/>
      </xdr:nvGrpSpPr>
      <xdr:grpSpPr>
        <a:xfrm>
          <a:off x="8223885" y="804545"/>
          <a:ext cx="1087120" cy="294640"/>
          <a:chOff x="8347989" y="939762"/>
          <a:chExt cx="1088504" cy="303454"/>
        </a:xfrm>
      </xdr:grpSpPr>
      <xdr:sp macro="" textlink="">
        <xdr:nvSpPr>
          <xdr:cNvPr id="29" name="四角形 4"/>
          <xdr:cNvSpPr/>
        </xdr:nvSpPr>
        <xdr:spPr>
          <a:xfrm>
            <a:off x="8347989" y="939762"/>
            <a:ext cx="276114" cy="30345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②</a:t>
            </a:r>
            <a:endParaRPr kumimoji="1" lang="ja-JP" altLang="en-US"/>
          </a:p>
        </xdr:txBody>
      </xdr:sp>
      <xdr:sp macro="" textlink="">
        <xdr:nvSpPr>
          <xdr:cNvPr id="30" name="直線 9"/>
          <xdr:cNvSpPr/>
        </xdr:nvSpPr>
        <xdr:spPr>
          <a:xfrm flipV="1">
            <a:off x="8595193" y="1104226"/>
            <a:ext cx="841300" cy="1734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12</xdr:col>
      <xdr:colOff>461645</xdr:colOff>
      <xdr:row>9</xdr:row>
      <xdr:rowOff>9525</xdr:rowOff>
    </xdr:from>
    <xdr:to xmlns:xdr="http://schemas.openxmlformats.org/drawingml/2006/spreadsheetDrawing">
      <xdr:col>16</xdr:col>
      <xdr:colOff>22225</xdr:colOff>
      <xdr:row>10</xdr:row>
      <xdr:rowOff>59055</xdr:rowOff>
    </xdr:to>
    <xdr:grpSp>
      <xdr:nvGrpSpPr>
        <xdr:cNvPr id="32" name="グループ化 43"/>
        <xdr:cNvGrpSpPr/>
      </xdr:nvGrpSpPr>
      <xdr:grpSpPr>
        <a:xfrm>
          <a:off x="6262370" y="1847850"/>
          <a:ext cx="2303780" cy="313055"/>
          <a:chOff x="6264035" y="1879614"/>
          <a:chExt cx="2301829" cy="298582"/>
        </a:xfrm>
      </xdr:grpSpPr>
      <xdr:sp macro="" textlink="">
        <xdr:nvSpPr>
          <xdr:cNvPr id="33" name="四角形 10"/>
          <xdr:cNvSpPr/>
        </xdr:nvSpPr>
        <xdr:spPr>
          <a:xfrm>
            <a:off x="6264035" y="1879614"/>
            <a:ext cx="277536" cy="28691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⑤</a:t>
            </a:r>
            <a:endParaRPr kumimoji="1" lang="ja-JP" altLang="en-US"/>
          </a:p>
        </xdr:txBody>
      </xdr:sp>
      <xdr:sp macro="" textlink="">
        <xdr:nvSpPr>
          <xdr:cNvPr id="34" name="四角形 16"/>
          <xdr:cNvSpPr/>
        </xdr:nvSpPr>
        <xdr:spPr>
          <a:xfrm>
            <a:off x="6430074" y="1884394"/>
            <a:ext cx="345030" cy="293802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⑥</a:t>
            </a:r>
            <a:endParaRPr kumimoji="1" lang="ja-JP" altLang="en-US"/>
          </a:p>
        </xdr:txBody>
      </xdr:sp>
      <xdr:sp macro="" textlink="">
        <xdr:nvSpPr>
          <xdr:cNvPr id="35" name="直線 9"/>
          <xdr:cNvSpPr/>
        </xdr:nvSpPr>
        <xdr:spPr>
          <a:xfrm>
            <a:off x="6680963" y="2030326"/>
            <a:ext cx="1884901" cy="4433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16</xdr:col>
      <xdr:colOff>304165</xdr:colOff>
      <xdr:row>16</xdr:row>
      <xdr:rowOff>111760</xdr:rowOff>
    </xdr:from>
    <xdr:to xmlns:xdr="http://schemas.openxmlformats.org/drawingml/2006/spreadsheetDrawing">
      <xdr:col>16</xdr:col>
      <xdr:colOff>581025</xdr:colOff>
      <xdr:row>18</xdr:row>
      <xdr:rowOff>57150</xdr:rowOff>
    </xdr:to>
    <xdr:sp macro="" textlink="">
      <xdr:nvSpPr>
        <xdr:cNvPr id="36" name="四角形 15"/>
        <xdr:cNvSpPr/>
      </xdr:nvSpPr>
      <xdr:spPr>
        <a:xfrm>
          <a:off x="8848090" y="3375660"/>
          <a:ext cx="276860" cy="28511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190500</xdr:colOff>
      <xdr:row>24</xdr:row>
      <xdr:rowOff>31750</xdr:rowOff>
    </xdr:from>
    <xdr:to xmlns:xdr="http://schemas.openxmlformats.org/drawingml/2006/spreadsheetDrawing">
      <xdr:col>12</xdr:col>
      <xdr:colOff>264160</xdr:colOff>
      <xdr:row>25</xdr:row>
      <xdr:rowOff>95885</xdr:rowOff>
    </xdr:to>
    <xdr:sp macro="" textlink="">
      <xdr:nvSpPr>
        <xdr:cNvPr id="37" name="四角形 17"/>
        <xdr:cNvSpPr/>
      </xdr:nvSpPr>
      <xdr:spPr>
        <a:xfrm>
          <a:off x="5791200" y="4603750"/>
          <a:ext cx="273685" cy="3022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278765</xdr:colOff>
      <xdr:row>23</xdr:row>
      <xdr:rowOff>12700</xdr:rowOff>
    </xdr:from>
    <xdr:to xmlns:xdr="http://schemas.openxmlformats.org/drawingml/2006/spreadsheetDrawing">
      <xdr:col>12</xdr:col>
      <xdr:colOff>614680</xdr:colOff>
      <xdr:row>23</xdr:row>
      <xdr:rowOff>12700</xdr:rowOff>
    </xdr:to>
    <xdr:sp macro="" textlink="">
      <xdr:nvSpPr>
        <xdr:cNvPr id="38" name="直線 11"/>
        <xdr:cNvSpPr/>
      </xdr:nvSpPr>
      <xdr:spPr>
        <a:xfrm flipV="1">
          <a:off x="6079490" y="4508500"/>
          <a:ext cx="335915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274955</xdr:colOff>
      <xdr:row>21</xdr:row>
      <xdr:rowOff>44450</xdr:rowOff>
    </xdr:from>
    <xdr:to xmlns:xdr="http://schemas.openxmlformats.org/drawingml/2006/spreadsheetDrawing">
      <xdr:col>12</xdr:col>
      <xdr:colOff>610235</xdr:colOff>
      <xdr:row>21</xdr:row>
      <xdr:rowOff>44450</xdr:rowOff>
    </xdr:to>
    <xdr:sp macro="" textlink="">
      <xdr:nvSpPr>
        <xdr:cNvPr id="39" name="直線 11"/>
        <xdr:cNvSpPr/>
      </xdr:nvSpPr>
      <xdr:spPr>
        <a:xfrm flipV="1">
          <a:off x="6075680" y="4200525"/>
          <a:ext cx="335280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273685</xdr:colOff>
      <xdr:row>19</xdr:row>
      <xdr:rowOff>226060</xdr:rowOff>
    </xdr:from>
    <xdr:to xmlns:xdr="http://schemas.openxmlformats.org/drawingml/2006/spreadsheetDrawing">
      <xdr:col>12</xdr:col>
      <xdr:colOff>609600</xdr:colOff>
      <xdr:row>19</xdr:row>
      <xdr:rowOff>226060</xdr:rowOff>
    </xdr:to>
    <xdr:sp macro="" textlink="">
      <xdr:nvSpPr>
        <xdr:cNvPr id="40" name="直線 11"/>
        <xdr:cNvSpPr/>
      </xdr:nvSpPr>
      <xdr:spPr>
        <a:xfrm flipV="1">
          <a:off x="6074410" y="3905885"/>
          <a:ext cx="335915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179070</xdr:colOff>
      <xdr:row>23</xdr:row>
      <xdr:rowOff>9525</xdr:rowOff>
    </xdr:from>
    <xdr:to xmlns:xdr="http://schemas.openxmlformats.org/drawingml/2006/spreadsheetDrawing">
      <xdr:col>12</xdr:col>
      <xdr:colOff>468630</xdr:colOff>
      <xdr:row>24</xdr:row>
      <xdr:rowOff>92710</xdr:rowOff>
    </xdr:to>
    <xdr:sp macro="" textlink="">
      <xdr:nvSpPr>
        <xdr:cNvPr id="41" name="直線 23"/>
        <xdr:cNvSpPr/>
      </xdr:nvSpPr>
      <xdr:spPr>
        <a:xfrm flipV="1">
          <a:off x="5979795" y="4505325"/>
          <a:ext cx="289560" cy="15938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199390</xdr:colOff>
      <xdr:row>20</xdr:row>
      <xdr:rowOff>231775</xdr:rowOff>
    </xdr:from>
    <xdr:to xmlns:xdr="http://schemas.openxmlformats.org/drawingml/2006/spreadsheetDrawing">
      <xdr:col>16</xdr:col>
      <xdr:colOff>76835</xdr:colOff>
      <xdr:row>22</xdr:row>
      <xdr:rowOff>25400</xdr:rowOff>
    </xdr:to>
    <xdr:grpSp>
      <xdr:nvGrpSpPr>
        <xdr:cNvPr id="43" name="グループ化 45"/>
        <xdr:cNvGrpSpPr/>
      </xdr:nvGrpSpPr>
      <xdr:grpSpPr>
        <a:xfrm>
          <a:off x="7371715" y="4149725"/>
          <a:ext cx="1249045" cy="295275"/>
          <a:chOff x="7372156" y="4158656"/>
          <a:chExt cx="1248111" cy="279624"/>
        </a:xfrm>
      </xdr:grpSpPr>
      <xdr:sp macro="" textlink="">
        <xdr:nvSpPr>
          <xdr:cNvPr id="44" name="四角形 21"/>
          <xdr:cNvSpPr/>
        </xdr:nvSpPr>
        <xdr:spPr>
          <a:xfrm>
            <a:off x="8362860" y="4158656"/>
            <a:ext cx="257407" cy="27962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⑩</a:t>
            </a:r>
            <a:endParaRPr kumimoji="1" lang="ja-JP" altLang="en-US"/>
          </a:p>
        </xdr:txBody>
      </xdr:sp>
      <xdr:sp macro="" textlink="">
        <xdr:nvSpPr>
          <xdr:cNvPr id="45" name="直線 9"/>
          <xdr:cNvSpPr/>
        </xdr:nvSpPr>
        <xdr:spPr>
          <a:xfrm>
            <a:off x="7372156" y="4344566"/>
            <a:ext cx="1059907" cy="590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76200</xdr:colOff>
      <xdr:row>2</xdr:row>
      <xdr:rowOff>82550</xdr:rowOff>
    </xdr:from>
    <xdr:to xmlns:xdr="http://schemas.openxmlformats.org/drawingml/2006/spreadsheetDrawing">
      <xdr:col>16</xdr:col>
      <xdr:colOff>917575</xdr:colOff>
      <xdr:row>30</xdr:row>
      <xdr:rowOff>209550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549275"/>
          <a:ext cx="3584575" cy="53340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640715</xdr:colOff>
      <xdr:row>2</xdr:row>
      <xdr:rowOff>81280</xdr:rowOff>
    </xdr:from>
    <xdr:to xmlns:xdr="http://schemas.openxmlformats.org/drawingml/2006/spreadsheetDrawing">
      <xdr:col>16</xdr:col>
      <xdr:colOff>917575</xdr:colOff>
      <xdr:row>4</xdr:row>
      <xdr:rowOff>29210</xdr:rowOff>
    </xdr:to>
    <xdr:grpSp>
      <xdr:nvGrpSpPr>
        <xdr:cNvPr id="6" name="グループ化 5"/>
        <xdr:cNvGrpSpPr/>
      </xdr:nvGrpSpPr>
      <xdr:grpSpPr>
        <a:xfrm>
          <a:off x="9184640" y="548005"/>
          <a:ext cx="276860" cy="405130"/>
          <a:chOff x="9259886" y="590533"/>
          <a:chExt cx="276860" cy="424124"/>
        </a:xfrm>
      </xdr:grpSpPr>
      <xdr:sp macro="" textlink="">
        <xdr:nvSpPr>
          <xdr:cNvPr id="3" name="直線 2"/>
          <xdr:cNvSpPr/>
        </xdr:nvSpPr>
        <xdr:spPr>
          <a:xfrm flipH="1">
            <a:off x="9415419" y="817065"/>
            <a:ext cx="1" cy="197592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4" name="四角形 3"/>
          <xdr:cNvSpPr/>
        </xdr:nvSpPr>
        <xdr:spPr>
          <a:xfrm>
            <a:off x="9259886" y="590533"/>
            <a:ext cx="276860" cy="350087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①</a:t>
            </a:r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16</xdr:col>
      <xdr:colOff>639445</xdr:colOff>
      <xdr:row>6</xdr:row>
      <xdr:rowOff>64135</xdr:rowOff>
    </xdr:from>
    <xdr:to xmlns:xdr="http://schemas.openxmlformats.org/drawingml/2006/spreadsheetDrawing">
      <xdr:col>16</xdr:col>
      <xdr:colOff>949960</xdr:colOff>
      <xdr:row>8</xdr:row>
      <xdr:rowOff>53975</xdr:rowOff>
    </xdr:to>
    <xdr:grpSp>
      <xdr:nvGrpSpPr>
        <xdr:cNvPr id="29" name="グループ化 28"/>
        <xdr:cNvGrpSpPr/>
      </xdr:nvGrpSpPr>
      <xdr:grpSpPr>
        <a:xfrm>
          <a:off x="9183370" y="1188085"/>
          <a:ext cx="310515" cy="466090"/>
          <a:chOff x="9233677" y="1223287"/>
          <a:chExt cx="309997" cy="470983"/>
        </a:xfrm>
      </xdr:grpSpPr>
      <xdr:sp macro="" textlink="">
        <xdr:nvSpPr>
          <xdr:cNvPr id="7" name="直線 6"/>
          <xdr:cNvSpPr/>
        </xdr:nvSpPr>
        <xdr:spPr>
          <a:xfrm>
            <a:off x="9393733" y="1442386"/>
            <a:ext cx="613" cy="251884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9" name="四角形 8"/>
          <xdr:cNvSpPr/>
        </xdr:nvSpPr>
        <xdr:spPr>
          <a:xfrm>
            <a:off x="9233677" y="1223287"/>
            <a:ext cx="309997" cy="28275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③</a:t>
            </a:r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15</xdr:col>
      <xdr:colOff>203200</xdr:colOff>
      <xdr:row>7</xdr:row>
      <xdr:rowOff>165100</xdr:rowOff>
    </xdr:from>
    <xdr:to xmlns:xdr="http://schemas.openxmlformats.org/drawingml/2006/spreadsheetDrawing">
      <xdr:col>16</xdr:col>
      <xdr:colOff>767080</xdr:colOff>
      <xdr:row>8</xdr:row>
      <xdr:rowOff>237490</xdr:rowOff>
    </xdr:to>
    <xdr:grpSp>
      <xdr:nvGrpSpPr>
        <xdr:cNvPr id="31" name="グループ化 30"/>
        <xdr:cNvGrpSpPr/>
      </xdr:nvGrpSpPr>
      <xdr:grpSpPr>
        <a:xfrm>
          <a:off x="8061325" y="1527175"/>
          <a:ext cx="1249680" cy="310515"/>
          <a:chOff x="8391925" y="1623739"/>
          <a:chExt cx="1251084" cy="311924"/>
        </a:xfrm>
      </xdr:grpSpPr>
      <xdr:sp macro="" textlink="">
        <xdr:nvSpPr>
          <xdr:cNvPr id="8" name="四角形 7"/>
          <xdr:cNvSpPr/>
        </xdr:nvSpPr>
        <xdr:spPr>
          <a:xfrm>
            <a:off x="8391925" y="1623739"/>
            <a:ext cx="277384" cy="31192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④</a:t>
            </a:r>
            <a:endParaRPr kumimoji="1" lang="ja-JP" altLang="en-US"/>
          </a:p>
        </xdr:txBody>
      </xdr:sp>
      <xdr:sp macro="" textlink="">
        <xdr:nvSpPr>
          <xdr:cNvPr id="10" name="直線 9"/>
          <xdr:cNvSpPr/>
        </xdr:nvSpPr>
        <xdr:spPr>
          <a:xfrm>
            <a:off x="8629154" y="1772296"/>
            <a:ext cx="1013855" cy="2052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12</xdr:col>
      <xdr:colOff>365125</xdr:colOff>
      <xdr:row>16</xdr:row>
      <xdr:rowOff>222250</xdr:rowOff>
    </xdr:from>
    <xdr:to xmlns:xdr="http://schemas.openxmlformats.org/drawingml/2006/spreadsheetDrawing">
      <xdr:col>13</xdr:col>
      <xdr:colOff>15240</xdr:colOff>
      <xdr:row>16</xdr:row>
      <xdr:rowOff>222250</xdr:rowOff>
    </xdr:to>
    <xdr:sp macro="" textlink="">
      <xdr:nvSpPr>
        <xdr:cNvPr id="12" name="直線 11"/>
        <xdr:cNvSpPr/>
      </xdr:nvSpPr>
      <xdr:spPr>
        <a:xfrm flipV="1">
          <a:off x="6165850" y="3486150"/>
          <a:ext cx="335915" cy="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13335</xdr:colOff>
      <xdr:row>16</xdr:row>
      <xdr:rowOff>226060</xdr:rowOff>
    </xdr:from>
    <xdr:to xmlns:xdr="http://schemas.openxmlformats.org/drawingml/2006/spreadsheetDrawing">
      <xdr:col>13</xdr:col>
      <xdr:colOff>13970</xdr:colOff>
      <xdr:row>23</xdr:row>
      <xdr:rowOff>39370</xdr:rowOff>
    </xdr:to>
    <xdr:sp macro="" textlink="">
      <xdr:nvSpPr>
        <xdr:cNvPr id="13" name="直線 12"/>
        <xdr:cNvSpPr/>
      </xdr:nvSpPr>
      <xdr:spPr>
        <a:xfrm flipH="1">
          <a:off x="6499860" y="3489960"/>
          <a:ext cx="635" cy="1045210"/>
        </a:xfrm>
        <a:prstGeom prst="line">
          <a:avLst/>
        </a:prstGeom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313690</xdr:colOff>
      <xdr:row>16</xdr:row>
      <xdr:rowOff>100330</xdr:rowOff>
    </xdr:from>
    <xdr:to xmlns:xdr="http://schemas.openxmlformats.org/drawingml/2006/spreadsheetDrawing">
      <xdr:col>16</xdr:col>
      <xdr:colOff>589280</xdr:colOff>
      <xdr:row>18</xdr:row>
      <xdr:rowOff>50165</xdr:rowOff>
    </xdr:to>
    <xdr:sp macro="" textlink="">
      <xdr:nvSpPr>
        <xdr:cNvPr id="16" name="四角形 15"/>
        <xdr:cNvSpPr/>
      </xdr:nvSpPr>
      <xdr:spPr>
        <a:xfrm>
          <a:off x="8857615" y="3364230"/>
          <a:ext cx="275590" cy="2895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549910</xdr:colOff>
      <xdr:row>22</xdr:row>
      <xdr:rowOff>55245</xdr:rowOff>
    </xdr:from>
    <xdr:to xmlns:xdr="http://schemas.openxmlformats.org/drawingml/2006/spreadsheetDrawing">
      <xdr:col>13</xdr:col>
      <xdr:colOff>139700</xdr:colOff>
      <xdr:row>24</xdr:row>
      <xdr:rowOff>207010</xdr:rowOff>
    </xdr:to>
    <xdr:sp macro="" textlink="">
      <xdr:nvSpPr>
        <xdr:cNvPr id="20" name="四角形 19"/>
        <xdr:cNvSpPr/>
      </xdr:nvSpPr>
      <xdr:spPr>
        <a:xfrm>
          <a:off x="6350635" y="4474845"/>
          <a:ext cx="275590" cy="3041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584200</xdr:colOff>
      <xdr:row>24</xdr:row>
      <xdr:rowOff>194945</xdr:rowOff>
    </xdr:from>
    <xdr:to xmlns:xdr="http://schemas.openxmlformats.org/drawingml/2006/spreadsheetDrawing">
      <xdr:col>16</xdr:col>
      <xdr:colOff>771525</xdr:colOff>
      <xdr:row>24</xdr:row>
      <xdr:rowOff>198120</xdr:rowOff>
    </xdr:to>
    <xdr:sp macro="" textlink="">
      <xdr:nvSpPr>
        <xdr:cNvPr id="21" name="直線 20"/>
        <xdr:cNvSpPr/>
      </xdr:nvSpPr>
      <xdr:spPr>
        <a:xfrm flipV="1">
          <a:off x="9128125" y="4766945"/>
          <a:ext cx="187325" cy="317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169545</xdr:colOff>
      <xdr:row>20</xdr:row>
      <xdr:rowOff>148590</xdr:rowOff>
    </xdr:from>
    <xdr:to xmlns:xdr="http://schemas.openxmlformats.org/drawingml/2006/spreadsheetDrawing">
      <xdr:col>12</xdr:col>
      <xdr:colOff>403860</xdr:colOff>
      <xdr:row>24</xdr:row>
      <xdr:rowOff>99060</xdr:rowOff>
    </xdr:to>
    <xdr:sp macro="" textlink="">
      <xdr:nvSpPr>
        <xdr:cNvPr id="23" name="直線 23"/>
        <xdr:cNvSpPr/>
      </xdr:nvSpPr>
      <xdr:spPr>
        <a:xfrm flipV="1">
          <a:off x="5970270" y="4066540"/>
          <a:ext cx="234315" cy="60452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172720</xdr:colOff>
      <xdr:row>16</xdr:row>
      <xdr:rowOff>243840</xdr:rowOff>
    </xdr:from>
    <xdr:to xmlns:xdr="http://schemas.openxmlformats.org/drawingml/2006/spreadsheetDrawing">
      <xdr:col>12</xdr:col>
      <xdr:colOff>410210</xdr:colOff>
      <xdr:row>24</xdr:row>
      <xdr:rowOff>95885</xdr:rowOff>
    </xdr:to>
    <xdr:sp macro="" textlink="">
      <xdr:nvSpPr>
        <xdr:cNvPr id="24" name="直線 24"/>
        <xdr:cNvSpPr/>
      </xdr:nvSpPr>
      <xdr:spPr>
        <a:xfrm flipV="1">
          <a:off x="5973445" y="3507740"/>
          <a:ext cx="237490" cy="116014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567690</xdr:colOff>
      <xdr:row>14</xdr:row>
      <xdr:rowOff>220345</xdr:rowOff>
    </xdr:from>
    <xdr:to xmlns:xdr="http://schemas.openxmlformats.org/drawingml/2006/spreadsheetDrawing">
      <xdr:col>16</xdr:col>
      <xdr:colOff>351155</xdr:colOff>
      <xdr:row>15</xdr:row>
      <xdr:rowOff>113030</xdr:rowOff>
    </xdr:to>
    <xdr:sp macro="" textlink="">
      <xdr:nvSpPr>
        <xdr:cNvPr id="25" name="直線 23"/>
        <xdr:cNvSpPr/>
      </xdr:nvSpPr>
      <xdr:spPr>
        <a:xfrm flipH="1">
          <a:off x="7740015" y="3007995"/>
          <a:ext cx="1155065" cy="13081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531495</xdr:colOff>
      <xdr:row>15</xdr:row>
      <xdr:rowOff>40005</xdr:rowOff>
    </xdr:from>
    <xdr:to xmlns:xdr="http://schemas.openxmlformats.org/drawingml/2006/spreadsheetDrawing">
      <xdr:col>16</xdr:col>
      <xdr:colOff>679450</xdr:colOff>
      <xdr:row>24</xdr:row>
      <xdr:rowOff>47625</xdr:rowOff>
    </xdr:to>
    <xdr:sp macro="" textlink="">
      <xdr:nvSpPr>
        <xdr:cNvPr id="26" name="直線 23"/>
        <xdr:cNvSpPr/>
      </xdr:nvSpPr>
      <xdr:spPr>
        <a:xfrm>
          <a:off x="9075420" y="3065780"/>
          <a:ext cx="147955" cy="155384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417195</xdr:colOff>
      <xdr:row>15</xdr:row>
      <xdr:rowOff>177165</xdr:rowOff>
    </xdr:from>
    <xdr:to xmlns:xdr="http://schemas.openxmlformats.org/drawingml/2006/spreadsheetDrawing">
      <xdr:col>14</xdr:col>
      <xdr:colOff>614045</xdr:colOff>
      <xdr:row>15</xdr:row>
      <xdr:rowOff>177165</xdr:rowOff>
    </xdr:to>
    <xdr:sp macro="" textlink="">
      <xdr:nvSpPr>
        <xdr:cNvPr id="27" name="直線 18"/>
        <xdr:cNvSpPr/>
      </xdr:nvSpPr>
      <xdr:spPr>
        <a:xfrm>
          <a:off x="7589520" y="3202940"/>
          <a:ext cx="19685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31</xdr:row>
      <xdr:rowOff>217170</xdr:rowOff>
    </xdr:to>
    <xdr:sp macro="" textlink="">
      <xdr:nvSpPr>
        <xdr:cNvPr id="28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61004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175895</xdr:colOff>
      <xdr:row>19</xdr:row>
      <xdr:rowOff>126365</xdr:rowOff>
    </xdr:from>
    <xdr:to xmlns:xdr="http://schemas.openxmlformats.org/drawingml/2006/spreadsheetDrawing">
      <xdr:col>12</xdr:col>
      <xdr:colOff>400685</xdr:colOff>
      <xdr:row>24</xdr:row>
      <xdr:rowOff>95885</xdr:rowOff>
    </xdr:to>
    <xdr:sp macro="" textlink="">
      <xdr:nvSpPr>
        <xdr:cNvPr id="32" name="直線 31"/>
        <xdr:cNvSpPr/>
      </xdr:nvSpPr>
      <xdr:spPr>
        <a:xfrm flipV="1">
          <a:off x="5976620" y="3806190"/>
          <a:ext cx="224790" cy="86169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365760</xdr:colOff>
      <xdr:row>3</xdr:row>
      <xdr:rowOff>109220</xdr:rowOff>
    </xdr:from>
    <xdr:to xmlns:xdr="http://schemas.openxmlformats.org/drawingml/2006/spreadsheetDrawing">
      <xdr:col>16</xdr:col>
      <xdr:colOff>767080</xdr:colOff>
      <xdr:row>5</xdr:row>
      <xdr:rowOff>80010</xdr:rowOff>
    </xdr:to>
    <xdr:grpSp>
      <xdr:nvGrpSpPr>
        <xdr:cNvPr id="19" name="グループ化 18"/>
        <xdr:cNvGrpSpPr/>
      </xdr:nvGrpSpPr>
      <xdr:grpSpPr>
        <a:xfrm>
          <a:off x="8223885" y="804545"/>
          <a:ext cx="1087120" cy="294640"/>
          <a:chOff x="8347989" y="939762"/>
          <a:chExt cx="1088504" cy="303454"/>
        </a:xfrm>
      </xdr:grpSpPr>
      <xdr:sp macro="" textlink="">
        <xdr:nvSpPr>
          <xdr:cNvPr id="5" name="四角形 4"/>
          <xdr:cNvSpPr/>
        </xdr:nvSpPr>
        <xdr:spPr>
          <a:xfrm>
            <a:off x="8347989" y="939762"/>
            <a:ext cx="276114" cy="30345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②</a:t>
            </a:r>
            <a:endParaRPr kumimoji="1" lang="ja-JP" altLang="en-US"/>
          </a:p>
        </xdr:txBody>
      </xdr:sp>
      <xdr:sp macro="" textlink="">
        <xdr:nvSpPr>
          <xdr:cNvPr id="33" name="直線 9"/>
          <xdr:cNvSpPr/>
        </xdr:nvSpPr>
        <xdr:spPr>
          <a:xfrm flipV="1">
            <a:off x="8595193" y="1104226"/>
            <a:ext cx="841300" cy="1734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12</xdr:col>
      <xdr:colOff>356235</xdr:colOff>
      <xdr:row>8</xdr:row>
      <xdr:rowOff>200025</xdr:rowOff>
    </xdr:from>
    <xdr:to xmlns:xdr="http://schemas.openxmlformats.org/drawingml/2006/spreadsheetDrawing">
      <xdr:col>16</xdr:col>
      <xdr:colOff>265430</xdr:colOff>
      <xdr:row>10</xdr:row>
      <xdr:rowOff>9525</xdr:rowOff>
    </xdr:to>
    <xdr:grpSp>
      <xdr:nvGrpSpPr>
        <xdr:cNvPr id="44" name="グループ化 43"/>
        <xdr:cNvGrpSpPr/>
      </xdr:nvGrpSpPr>
      <xdr:grpSpPr>
        <a:xfrm>
          <a:off x="6156960" y="1800225"/>
          <a:ext cx="2652395" cy="311150"/>
          <a:chOff x="6264035" y="1879614"/>
          <a:chExt cx="2649323" cy="298582"/>
        </a:xfrm>
      </xdr:grpSpPr>
      <xdr:sp macro="" textlink="">
        <xdr:nvSpPr>
          <xdr:cNvPr id="11" name="四角形 10"/>
          <xdr:cNvSpPr/>
        </xdr:nvSpPr>
        <xdr:spPr>
          <a:xfrm>
            <a:off x="6264035" y="1879614"/>
            <a:ext cx="277536" cy="28691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⑤</a:t>
            </a:r>
            <a:endParaRPr kumimoji="1" lang="ja-JP" altLang="en-US"/>
          </a:p>
        </xdr:txBody>
      </xdr:sp>
      <xdr:sp macro="" textlink="">
        <xdr:nvSpPr>
          <xdr:cNvPr id="17" name="四角形 16"/>
          <xdr:cNvSpPr/>
        </xdr:nvSpPr>
        <xdr:spPr>
          <a:xfrm>
            <a:off x="6430074" y="1884394"/>
            <a:ext cx="345030" cy="293802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⑥</a:t>
            </a:r>
            <a:endParaRPr kumimoji="1" lang="ja-JP" altLang="en-US"/>
          </a:p>
        </xdr:txBody>
      </xdr:sp>
      <xdr:sp macro="" textlink="">
        <xdr:nvSpPr>
          <xdr:cNvPr id="34" name="直線 9"/>
          <xdr:cNvSpPr/>
        </xdr:nvSpPr>
        <xdr:spPr>
          <a:xfrm flipV="1">
            <a:off x="6680963" y="2022430"/>
            <a:ext cx="2232395" cy="7896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16</xdr:col>
      <xdr:colOff>299085</xdr:colOff>
      <xdr:row>14</xdr:row>
      <xdr:rowOff>79375</xdr:rowOff>
    </xdr:from>
    <xdr:to xmlns:xdr="http://schemas.openxmlformats.org/drawingml/2006/spreadsheetDrawing">
      <xdr:col>16</xdr:col>
      <xdr:colOff>575310</xdr:colOff>
      <xdr:row>15</xdr:row>
      <xdr:rowOff>111760</xdr:rowOff>
    </xdr:to>
    <xdr:sp macro="" textlink="">
      <xdr:nvSpPr>
        <xdr:cNvPr id="36" name="四角形 15"/>
        <xdr:cNvSpPr/>
      </xdr:nvSpPr>
      <xdr:spPr>
        <a:xfrm>
          <a:off x="8843010" y="2867025"/>
          <a:ext cx="276225" cy="2705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190500</xdr:colOff>
      <xdr:row>24</xdr:row>
      <xdr:rowOff>31750</xdr:rowOff>
    </xdr:from>
    <xdr:to xmlns:xdr="http://schemas.openxmlformats.org/drawingml/2006/spreadsheetDrawing">
      <xdr:col>12</xdr:col>
      <xdr:colOff>264160</xdr:colOff>
      <xdr:row>25</xdr:row>
      <xdr:rowOff>95885</xdr:rowOff>
    </xdr:to>
    <xdr:sp macro="" textlink="">
      <xdr:nvSpPr>
        <xdr:cNvPr id="38" name="四角形 17"/>
        <xdr:cNvSpPr/>
      </xdr:nvSpPr>
      <xdr:spPr>
        <a:xfrm>
          <a:off x="5791200" y="4603750"/>
          <a:ext cx="273685" cy="3022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366395</xdr:colOff>
      <xdr:row>21</xdr:row>
      <xdr:rowOff>186055</xdr:rowOff>
    </xdr:from>
    <xdr:to xmlns:xdr="http://schemas.openxmlformats.org/drawingml/2006/spreadsheetDrawing">
      <xdr:col>13</xdr:col>
      <xdr:colOff>16510</xdr:colOff>
      <xdr:row>21</xdr:row>
      <xdr:rowOff>186055</xdr:rowOff>
    </xdr:to>
    <xdr:sp macro="" textlink="">
      <xdr:nvSpPr>
        <xdr:cNvPr id="39" name="直線 11"/>
        <xdr:cNvSpPr/>
      </xdr:nvSpPr>
      <xdr:spPr>
        <a:xfrm flipV="1">
          <a:off x="6167120" y="4342130"/>
          <a:ext cx="335915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365125</xdr:colOff>
      <xdr:row>20</xdr:row>
      <xdr:rowOff>129540</xdr:rowOff>
    </xdr:from>
    <xdr:to xmlns:xdr="http://schemas.openxmlformats.org/drawingml/2006/spreadsheetDrawing">
      <xdr:col>13</xdr:col>
      <xdr:colOff>15240</xdr:colOff>
      <xdr:row>20</xdr:row>
      <xdr:rowOff>129540</xdr:rowOff>
    </xdr:to>
    <xdr:sp macro="" textlink="">
      <xdr:nvSpPr>
        <xdr:cNvPr id="40" name="直線 11"/>
        <xdr:cNvSpPr/>
      </xdr:nvSpPr>
      <xdr:spPr>
        <a:xfrm flipV="1">
          <a:off x="6165850" y="4047490"/>
          <a:ext cx="335915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357505</xdr:colOff>
      <xdr:row>19</xdr:row>
      <xdr:rowOff>92710</xdr:rowOff>
    </xdr:from>
    <xdr:to xmlns:xdr="http://schemas.openxmlformats.org/drawingml/2006/spreadsheetDrawing">
      <xdr:col>13</xdr:col>
      <xdr:colOff>6985</xdr:colOff>
      <xdr:row>19</xdr:row>
      <xdr:rowOff>92710</xdr:rowOff>
    </xdr:to>
    <xdr:sp macro="" textlink="">
      <xdr:nvSpPr>
        <xdr:cNvPr id="41" name="直線 11"/>
        <xdr:cNvSpPr/>
      </xdr:nvSpPr>
      <xdr:spPr>
        <a:xfrm flipV="1">
          <a:off x="6158230" y="3772535"/>
          <a:ext cx="335280" cy="0"/>
        </a:xfrm>
        <a:prstGeom prst="line">
          <a:avLst/>
        </a:prstGeom>
        <a:noFill/>
        <a:ln w="1270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179070</xdr:colOff>
      <xdr:row>21</xdr:row>
      <xdr:rowOff>220345</xdr:rowOff>
    </xdr:from>
    <xdr:to xmlns:xdr="http://schemas.openxmlformats.org/drawingml/2006/spreadsheetDrawing">
      <xdr:col>12</xdr:col>
      <xdr:colOff>387350</xdr:colOff>
      <xdr:row>24</xdr:row>
      <xdr:rowOff>92710</xdr:rowOff>
    </xdr:to>
    <xdr:sp macro="" textlink="">
      <xdr:nvSpPr>
        <xdr:cNvPr id="42" name="直線 23"/>
        <xdr:cNvSpPr/>
      </xdr:nvSpPr>
      <xdr:spPr>
        <a:xfrm flipV="1">
          <a:off x="5979795" y="4376420"/>
          <a:ext cx="208280" cy="28829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320675</xdr:colOff>
      <xdr:row>25</xdr:row>
      <xdr:rowOff>161290</xdr:rowOff>
    </xdr:from>
    <xdr:to xmlns:xdr="http://schemas.openxmlformats.org/drawingml/2006/spreadsheetDrawing">
      <xdr:col>15</xdr:col>
      <xdr:colOff>111760</xdr:colOff>
      <xdr:row>26</xdr:row>
      <xdr:rowOff>201930</xdr:rowOff>
    </xdr:to>
    <xdr:grpSp>
      <xdr:nvGrpSpPr>
        <xdr:cNvPr id="46" name="グループ化 45"/>
        <xdr:cNvGrpSpPr/>
      </xdr:nvGrpSpPr>
      <xdr:grpSpPr>
        <a:xfrm>
          <a:off x="7493000" y="4971415"/>
          <a:ext cx="476885" cy="278765"/>
          <a:chOff x="8143492" y="4158656"/>
          <a:chExt cx="476775" cy="279624"/>
        </a:xfrm>
      </xdr:grpSpPr>
      <xdr:sp macro="" textlink="">
        <xdr:nvSpPr>
          <xdr:cNvPr id="22" name="四角形 21"/>
          <xdr:cNvSpPr/>
        </xdr:nvSpPr>
        <xdr:spPr>
          <a:xfrm>
            <a:off x="8362860" y="4158656"/>
            <a:ext cx="257407" cy="279624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>
                <a:solidFill>
                  <a:srgbClr val="FF0000"/>
                </a:solidFill>
                <a:latin typeface="UD デジタル 教科書体 NP-B"/>
                <a:ea typeface="UD デジタル 教科書体 NP-B"/>
              </a:rPr>
              <a:t>⑩</a:t>
            </a:r>
            <a:endParaRPr kumimoji="1" lang="ja-JP" altLang="en-US"/>
          </a:p>
        </xdr:txBody>
      </xdr:sp>
      <xdr:sp macro="" textlink="">
        <xdr:nvSpPr>
          <xdr:cNvPr id="45" name="直線 9"/>
          <xdr:cNvSpPr/>
        </xdr:nvSpPr>
        <xdr:spPr>
          <a:xfrm flipV="1">
            <a:off x="8143492" y="4345155"/>
            <a:ext cx="288572" cy="2374"/>
          </a:xfrm>
          <a:prstGeom prst="line">
            <a:avLst/>
          </a:prstGeom>
          <a:noFill/>
          <a:ln w="19050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36830</xdr:colOff>
      <xdr:row>2</xdr:row>
      <xdr:rowOff>56515</xdr:rowOff>
    </xdr:from>
    <xdr:to xmlns:xdr="http://schemas.openxmlformats.org/drawingml/2006/spreadsheetDrawing">
      <xdr:col>16</xdr:col>
      <xdr:colOff>913130</xdr:colOff>
      <xdr:row>30</xdr:row>
      <xdr:rowOff>217805</xdr:rowOff>
    </xdr:to>
    <xdr:pic macro=""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7555" y="523240"/>
          <a:ext cx="3619500" cy="535876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777240</xdr:colOff>
      <xdr:row>2</xdr:row>
      <xdr:rowOff>172085</xdr:rowOff>
    </xdr:from>
    <xdr:to xmlns:xdr="http://schemas.openxmlformats.org/drawingml/2006/spreadsheetDrawing">
      <xdr:col>16</xdr:col>
      <xdr:colOff>778510</xdr:colOff>
      <xdr:row>5</xdr:row>
      <xdr:rowOff>2540</xdr:rowOff>
    </xdr:to>
    <xdr:sp macro="" textlink="">
      <xdr:nvSpPr>
        <xdr:cNvPr id="3" name="直線 2"/>
        <xdr:cNvSpPr/>
      </xdr:nvSpPr>
      <xdr:spPr>
        <a:xfrm>
          <a:off x="9321165" y="638810"/>
          <a:ext cx="1270" cy="25908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709930</xdr:colOff>
      <xdr:row>2</xdr:row>
      <xdr:rowOff>67310</xdr:rowOff>
    </xdr:from>
    <xdr:to xmlns:xdr="http://schemas.openxmlformats.org/drawingml/2006/spreadsheetDrawing">
      <xdr:col>16</xdr:col>
      <xdr:colOff>986790</xdr:colOff>
      <xdr:row>4</xdr:row>
      <xdr:rowOff>84455</xdr:rowOff>
    </xdr:to>
    <xdr:sp macro="" textlink="">
      <xdr:nvSpPr>
        <xdr:cNvPr id="4" name="四角形 3"/>
        <xdr:cNvSpPr/>
      </xdr:nvSpPr>
      <xdr:spPr>
        <a:xfrm>
          <a:off x="9253855" y="534035"/>
          <a:ext cx="276860" cy="3409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624840</xdr:colOff>
      <xdr:row>1</xdr:row>
      <xdr:rowOff>202565</xdr:rowOff>
    </xdr:from>
    <xdr:to xmlns:xdr="http://schemas.openxmlformats.org/drawingml/2006/spreadsheetDrawing">
      <xdr:col>16</xdr:col>
      <xdr:colOff>898525</xdr:colOff>
      <xdr:row>3</xdr:row>
      <xdr:rowOff>42545</xdr:rowOff>
    </xdr:to>
    <xdr:sp macro="" textlink="">
      <xdr:nvSpPr>
        <xdr:cNvPr id="5" name="四角形 8"/>
        <xdr:cNvSpPr/>
      </xdr:nvSpPr>
      <xdr:spPr>
        <a:xfrm>
          <a:off x="9168765" y="440690"/>
          <a:ext cx="273685" cy="2971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30</xdr:row>
      <xdr:rowOff>217170</xdr:rowOff>
    </xdr:to>
    <xdr:sp macro="" textlink="">
      <xdr:nvSpPr>
        <xdr:cNvPr id="6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58718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ＭＳ ゴシック"/>
              <a:ea typeface="ＭＳ ゴシック"/>
              <a:cs typeface="Times New Roman"/>
            </a:rPr>
            <a:t>３－２０</a:t>
          </a:r>
          <a:endParaRPr lang="ja-JP" sz="1050" kern="100">
            <a:effectLst/>
            <a:latin typeface="ＭＳ ゴシック"/>
            <a:ea typeface="ＭＳ ゴシック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773430</xdr:colOff>
      <xdr:row>7</xdr:row>
      <xdr:rowOff>1905</xdr:rowOff>
    </xdr:from>
    <xdr:to xmlns:xdr="http://schemas.openxmlformats.org/drawingml/2006/spreadsheetDrawing">
      <xdr:col>16</xdr:col>
      <xdr:colOff>774065</xdr:colOff>
      <xdr:row>8</xdr:row>
      <xdr:rowOff>53975</xdr:rowOff>
    </xdr:to>
    <xdr:sp macro="" textlink="">
      <xdr:nvSpPr>
        <xdr:cNvPr id="7" name="直線 2"/>
        <xdr:cNvSpPr/>
      </xdr:nvSpPr>
      <xdr:spPr>
        <a:xfrm flipH="1">
          <a:off x="9317355" y="1373505"/>
          <a:ext cx="635" cy="29019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615315</xdr:colOff>
      <xdr:row>6</xdr:row>
      <xdr:rowOff>25400</xdr:rowOff>
    </xdr:from>
    <xdr:to xmlns:xdr="http://schemas.openxmlformats.org/drawingml/2006/spreadsheetDrawing">
      <xdr:col>16</xdr:col>
      <xdr:colOff>889000</xdr:colOff>
      <xdr:row>7</xdr:row>
      <xdr:rowOff>95250</xdr:rowOff>
    </xdr:to>
    <xdr:sp macro="" textlink="">
      <xdr:nvSpPr>
        <xdr:cNvPr id="8" name="四角形 8"/>
        <xdr:cNvSpPr/>
      </xdr:nvSpPr>
      <xdr:spPr>
        <a:xfrm>
          <a:off x="9159240" y="1158875"/>
          <a:ext cx="273685" cy="307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600710</xdr:colOff>
      <xdr:row>8</xdr:row>
      <xdr:rowOff>207645</xdr:rowOff>
    </xdr:from>
    <xdr:to xmlns:xdr="http://schemas.openxmlformats.org/drawingml/2006/spreadsheetDrawing">
      <xdr:col>16</xdr:col>
      <xdr:colOff>187325</xdr:colOff>
      <xdr:row>11</xdr:row>
      <xdr:rowOff>51435</xdr:rowOff>
    </xdr:to>
    <xdr:sp macro="" textlink="">
      <xdr:nvSpPr>
        <xdr:cNvPr id="9" name="四角形 8"/>
        <xdr:cNvSpPr/>
      </xdr:nvSpPr>
      <xdr:spPr>
        <a:xfrm>
          <a:off x="8458835" y="1817370"/>
          <a:ext cx="272415" cy="3168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184785</xdr:colOff>
      <xdr:row>10</xdr:row>
      <xdr:rowOff>1270</xdr:rowOff>
    </xdr:from>
    <xdr:to xmlns:xdr="http://schemas.openxmlformats.org/drawingml/2006/spreadsheetDrawing">
      <xdr:col>16</xdr:col>
      <xdr:colOff>3175</xdr:colOff>
      <xdr:row>10</xdr:row>
      <xdr:rowOff>4445</xdr:rowOff>
    </xdr:to>
    <xdr:sp macro="" textlink="">
      <xdr:nvSpPr>
        <xdr:cNvPr id="10" name="直線 2"/>
        <xdr:cNvSpPr/>
      </xdr:nvSpPr>
      <xdr:spPr>
        <a:xfrm flipV="1">
          <a:off x="6671310" y="1979295"/>
          <a:ext cx="1875790" cy="317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151765</xdr:colOff>
      <xdr:row>13</xdr:row>
      <xdr:rowOff>27940</xdr:rowOff>
    </xdr:from>
    <xdr:to xmlns:xdr="http://schemas.openxmlformats.org/drawingml/2006/spreadsheetDrawing">
      <xdr:col>16</xdr:col>
      <xdr:colOff>424180</xdr:colOff>
      <xdr:row>14</xdr:row>
      <xdr:rowOff>97155</xdr:rowOff>
    </xdr:to>
    <xdr:sp macro="" textlink="">
      <xdr:nvSpPr>
        <xdr:cNvPr id="11" name="四角形 8"/>
        <xdr:cNvSpPr/>
      </xdr:nvSpPr>
      <xdr:spPr>
        <a:xfrm>
          <a:off x="8695690" y="2586990"/>
          <a:ext cx="272415" cy="3073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35560</xdr:colOff>
      <xdr:row>8</xdr:row>
      <xdr:rowOff>208915</xdr:rowOff>
    </xdr:from>
    <xdr:to xmlns:xdr="http://schemas.openxmlformats.org/drawingml/2006/spreadsheetDrawing">
      <xdr:col>16</xdr:col>
      <xdr:colOff>310515</xdr:colOff>
      <xdr:row>11</xdr:row>
      <xdr:rowOff>47625</xdr:rowOff>
    </xdr:to>
    <xdr:sp macro="" textlink="">
      <xdr:nvSpPr>
        <xdr:cNvPr id="12" name="四角形 8"/>
        <xdr:cNvSpPr/>
      </xdr:nvSpPr>
      <xdr:spPr>
        <a:xfrm>
          <a:off x="8579485" y="1818640"/>
          <a:ext cx="274955" cy="3117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206375</xdr:colOff>
      <xdr:row>14</xdr:row>
      <xdr:rowOff>2540</xdr:rowOff>
    </xdr:from>
    <xdr:to xmlns:xdr="http://schemas.openxmlformats.org/drawingml/2006/spreadsheetDrawing">
      <xdr:col>13</xdr:col>
      <xdr:colOff>480060</xdr:colOff>
      <xdr:row>15</xdr:row>
      <xdr:rowOff>80645</xdr:rowOff>
    </xdr:to>
    <xdr:sp macro="" textlink="">
      <xdr:nvSpPr>
        <xdr:cNvPr id="13" name="四角形 8"/>
        <xdr:cNvSpPr/>
      </xdr:nvSpPr>
      <xdr:spPr>
        <a:xfrm>
          <a:off x="6692900" y="2799715"/>
          <a:ext cx="273685" cy="3162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488315</xdr:colOff>
      <xdr:row>14</xdr:row>
      <xdr:rowOff>29845</xdr:rowOff>
    </xdr:from>
    <xdr:to xmlns:xdr="http://schemas.openxmlformats.org/drawingml/2006/spreadsheetDrawing">
      <xdr:col>16</xdr:col>
      <xdr:colOff>222885</xdr:colOff>
      <xdr:row>14</xdr:row>
      <xdr:rowOff>159385</xdr:rowOff>
    </xdr:to>
    <xdr:cxnSp macro="">
      <xdr:nvCxnSpPr>
        <xdr:cNvPr id="14" name="直線矢印コネクタ 20"/>
        <xdr:cNvCxnSpPr/>
      </xdr:nvCxnSpPr>
      <xdr:spPr>
        <a:xfrm flipH="1">
          <a:off x="7660640" y="2827020"/>
          <a:ext cx="1106170" cy="1295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375920</xdr:colOff>
      <xdr:row>13</xdr:row>
      <xdr:rowOff>235585</xdr:rowOff>
    </xdr:from>
    <xdr:to xmlns:xdr="http://schemas.openxmlformats.org/drawingml/2006/spreadsheetDrawing">
      <xdr:col>16</xdr:col>
      <xdr:colOff>614680</xdr:colOff>
      <xdr:row>23</xdr:row>
      <xdr:rowOff>142875</xdr:rowOff>
    </xdr:to>
    <xdr:cxnSp macro="">
      <xdr:nvCxnSpPr>
        <xdr:cNvPr id="15" name="直線矢印コネクタ 22"/>
        <xdr:cNvCxnSpPr/>
      </xdr:nvCxnSpPr>
      <xdr:spPr>
        <a:xfrm>
          <a:off x="8919845" y="2794635"/>
          <a:ext cx="238760" cy="16916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494030</xdr:colOff>
      <xdr:row>16</xdr:row>
      <xdr:rowOff>66675</xdr:rowOff>
    </xdr:from>
    <xdr:to xmlns:xdr="http://schemas.openxmlformats.org/drawingml/2006/spreadsheetDrawing">
      <xdr:col>12</xdr:col>
      <xdr:colOff>497205</xdr:colOff>
      <xdr:row>20</xdr:row>
      <xdr:rowOff>161290</xdr:rowOff>
    </xdr:to>
    <xdr:sp macro="" textlink="">
      <xdr:nvSpPr>
        <xdr:cNvPr id="16" name="直線 2"/>
        <xdr:cNvSpPr/>
      </xdr:nvSpPr>
      <xdr:spPr>
        <a:xfrm>
          <a:off x="6294755" y="3365500"/>
          <a:ext cx="3175" cy="72326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462280</xdr:colOff>
      <xdr:row>14</xdr:row>
      <xdr:rowOff>67310</xdr:rowOff>
    </xdr:from>
    <xdr:to xmlns:xdr="http://schemas.openxmlformats.org/drawingml/2006/spreadsheetDrawing">
      <xdr:col>14</xdr:col>
      <xdr:colOff>50165</xdr:colOff>
      <xdr:row>15</xdr:row>
      <xdr:rowOff>145415</xdr:rowOff>
    </xdr:to>
    <xdr:sp macro="" textlink="">
      <xdr:nvSpPr>
        <xdr:cNvPr id="17" name="四角形 8"/>
        <xdr:cNvSpPr/>
      </xdr:nvSpPr>
      <xdr:spPr>
        <a:xfrm>
          <a:off x="6948805" y="2864485"/>
          <a:ext cx="273685" cy="3162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236855</xdr:colOff>
      <xdr:row>22</xdr:row>
      <xdr:rowOff>76200</xdr:rowOff>
    </xdr:from>
    <xdr:to xmlns:xdr="http://schemas.openxmlformats.org/drawingml/2006/spreadsheetDrawing">
      <xdr:col>16</xdr:col>
      <xdr:colOff>722630</xdr:colOff>
      <xdr:row>22</xdr:row>
      <xdr:rowOff>76200</xdr:rowOff>
    </xdr:to>
    <xdr:sp macro="" textlink="">
      <xdr:nvSpPr>
        <xdr:cNvPr id="18" name="直線 2"/>
        <xdr:cNvSpPr/>
      </xdr:nvSpPr>
      <xdr:spPr>
        <a:xfrm flipV="1">
          <a:off x="8780780" y="4343400"/>
          <a:ext cx="485775" cy="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177165</xdr:colOff>
      <xdr:row>23</xdr:row>
      <xdr:rowOff>38100</xdr:rowOff>
    </xdr:from>
    <xdr:to xmlns:xdr="http://schemas.openxmlformats.org/drawingml/2006/spreadsheetDrawing">
      <xdr:col>13</xdr:col>
      <xdr:colOff>450215</xdr:colOff>
      <xdr:row>24</xdr:row>
      <xdr:rowOff>120650</xdr:rowOff>
    </xdr:to>
    <xdr:sp macro="" textlink="">
      <xdr:nvSpPr>
        <xdr:cNvPr id="19" name="四角形 8"/>
        <xdr:cNvSpPr/>
      </xdr:nvSpPr>
      <xdr:spPr>
        <a:xfrm>
          <a:off x="6663690" y="4381500"/>
          <a:ext cx="273050" cy="3206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499745</xdr:colOff>
      <xdr:row>24</xdr:row>
      <xdr:rowOff>184150</xdr:rowOff>
    </xdr:from>
    <xdr:to xmlns:xdr="http://schemas.openxmlformats.org/drawingml/2006/spreadsheetDrawing">
      <xdr:col>15</xdr:col>
      <xdr:colOff>86995</xdr:colOff>
      <xdr:row>26</xdr:row>
      <xdr:rowOff>16510</xdr:rowOff>
    </xdr:to>
    <xdr:sp macro="" textlink="">
      <xdr:nvSpPr>
        <xdr:cNvPr id="20" name="四角形 8"/>
        <xdr:cNvSpPr/>
      </xdr:nvSpPr>
      <xdr:spPr>
        <a:xfrm>
          <a:off x="7672070" y="4765675"/>
          <a:ext cx="273050" cy="3086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635635</xdr:colOff>
      <xdr:row>24</xdr:row>
      <xdr:rowOff>180975</xdr:rowOff>
    </xdr:from>
    <xdr:to xmlns:xdr="http://schemas.openxmlformats.org/drawingml/2006/spreadsheetDrawing">
      <xdr:col>15</xdr:col>
      <xdr:colOff>226060</xdr:colOff>
      <xdr:row>26</xdr:row>
      <xdr:rowOff>11430</xdr:rowOff>
    </xdr:to>
    <xdr:sp macro="" textlink="">
      <xdr:nvSpPr>
        <xdr:cNvPr id="21" name="四角形 8"/>
        <xdr:cNvSpPr/>
      </xdr:nvSpPr>
      <xdr:spPr>
        <a:xfrm>
          <a:off x="7807960" y="4762500"/>
          <a:ext cx="276225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128270</xdr:colOff>
      <xdr:row>23</xdr:row>
      <xdr:rowOff>164465</xdr:rowOff>
    </xdr:from>
    <xdr:to xmlns:xdr="http://schemas.openxmlformats.org/drawingml/2006/spreadsheetDrawing">
      <xdr:col>13</xdr:col>
      <xdr:colOff>259080</xdr:colOff>
      <xdr:row>23</xdr:row>
      <xdr:rowOff>165100</xdr:rowOff>
    </xdr:to>
    <xdr:sp macro="" textlink="">
      <xdr:nvSpPr>
        <xdr:cNvPr id="22" name="直線 2"/>
        <xdr:cNvSpPr/>
      </xdr:nvSpPr>
      <xdr:spPr>
        <a:xfrm flipV="1">
          <a:off x="6614795" y="4507865"/>
          <a:ext cx="130810" cy="63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506095</xdr:colOff>
      <xdr:row>14</xdr:row>
      <xdr:rowOff>180975</xdr:rowOff>
    </xdr:from>
    <xdr:to xmlns:xdr="http://schemas.openxmlformats.org/drawingml/2006/spreadsheetDrawing">
      <xdr:col>13</xdr:col>
      <xdr:colOff>298450</xdr:colOff>
      <xdr:row>17</xdr:row>
      <xdr:rowOff>40640</xdr:rowOff>
    </xdr:to>
    <xdr:cxnSp macro="">
      <xdr:nvCxnSpPr>
        <xdr:cNvPr id="23" name="直線矢印コネクタ 32"/>
        <xdr:cNvCxnSpPr/>
      </xdr:nvCxnSpPr>
      <xdr:spPr>
        <a:xfrm flipH="1">
          <a:off x="6306820" y="2978150"/>
          <a:ext cx="478155" cy="43751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355600</xdr:colOff>
      <xdr:row>15</xdr:row>
      <xdr:rowOff>161290</xdr:rowOff>
    </xdr:from>
    <xdr:to xmlns:xdr="http://schemas.openxmlformats.org/drawingml/2006/spreadsheetDrawing">
      <xdr:col>13</xdr:col>
      <xdr:colOff>280670</xdr:colOff>
      <xdr:row>19</xdr:row>
      <xdr:rowOff>222885</xdr:rowOff>
    </xdr:to>
    <xdr:sp macro="" textlink="">
      <xdr:nvSpPr>
        <xdr:cNvPr id="24" name="正方形/長方形 12"/>
        <xdr:cNvSpPr/>
      </xdr:nvSpPr>
      <xdr:spPr>
        <a:xfrm>
          <a:off x="6156325" y="3196590"/>
          <a:ext cx="610870" cy="71564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316230</xdr:colOff>
      <xdr:row>14</xdr:row>
      <xdr:rowOff>238125</xdr:rowOff>
    </xdr:from>
    <xdr:to xmlns:xdr="http://schemas.openxmlformats.org/drawingml/2006/spreadsheetDrawing">
      <xdr:col>13</xdr:col>
      <xdr:colOff>551180</xdr:colOff>
      <xdr:row>15</xdr:row>
      <xdr:rowOff>151765</xdr:rowOff>
    </xdr:to>
    <xdr:cxnSp macro="">
      <xdr:nvCxnSpPr>
        <xdr:cNvPr id="25" name="直線矢印コネクタ 38"/>
        <xdr:cNvCxnSpPr/>
      </xdr:nvCxnSpPr>
      <xdr:spPr>
        <a:xfrm flipH="1">
          <a:off x="6802755" y="3035300"/>
          <a:ext cx="234950" cy="1517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290195</xdr:colOff>
      <xdr:row>25</xdr:row>
      <xdr:rowOff>95250</xdr:rowOff>
    </xdr:from>
    <xdr:to xmlns:xdr="http://schemas.openxmlformats.org/drawingml/2006/spreadsheetDrawing">
      <xdr:col>14</xdr:col>
      <xdr:colOff>591820</xdr:colOff>
      <xdr:row>25</xdr:row>
      <xdr:rowOff>95885</xdr:rowOff>
    </xdr:to>
    <xdr:sp macro="" textlink="">
      <xdr:nvSpPr>
        <xdr:cNvPr id="26" name="直線 2"/>
        <xdr:cNvSpPr/>
      </xdr:nvSpPr>
      <xdr:spPr>
        <a:xfrm flipV="1">
          <a:off x="7462520" y="4914900"/>
          <a:ext cx="301625" cy="63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850900</xdr:colOff>
      <xdr:row>2</xdr:row>
      <xdr:rowOff>8255</xdr:rowOff>
    </xdr:from>
    <xdr:to xmlns:xdr="http://schemas.openxmlformats.org/drawingml/2006/spreadsheetDrawing">
      <xdr:col>17</xdr:col>
      <xdr:colOff>12700</xdr:colOff>
      <xdr:row>31</xdr:row>
      <xdr:rowOff>193675</xdr:rowOff>
    </xdr:to>
    <xdr:pic macro="">
      <xdr:nvPicPr>
        <xdr:cNvPr id="2" name="図 26"/>
        <xdr:cNvPicPr>
          <a:picLocks noChangeAspect="1"/>
        </xdr:cNvPicPr>
      </xdr:nvPicPr>
      <xdr:blipFill>
        <a:blip xmlns:r="http://schemas.openxmlformats.org/officeDocument/2006/relationships" r:embed="rId1"/>
        <a:srcRect l="35944" t="14915" r="36703" b="14409"/>
        <a:stretch>
          <a:fillRect/>
        </a:stretch>
      </xdr:blipFill>
      <xdr:spPr>
        <a:xfrm>
          <a:off x="5422900" y="484505"/>
          <a:ext cx="4067175" cy="561149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909320</xdr:colOff>
      <xdr:row>2</xdr:row>
      <xdr:rowOff>96520</xdr:rowOff>
    </xdr:from>
    <xdr:to xmlns:xdr="http://schemas.openxmlformats.org/drawingml/2006/spreadsheetDrawing">
      <xdr:col>16</xdr:col>
      <xdr:colOff>913130</xdr:colOff>
      <xdr:row>3</xdr:row>
      <xdr:rowOff>81280</xdr:rowOff>
    </xdr:to>
    <xdr:sp macro="" textlink="">
      <xdr:nvSpPr>
        <xdr:cNvPr id="3" name="直線 2"/>
        <xdr:cNvSpPr/>
      </xdr:nvSpPr>
      <xdr:spPr>
        <a:xfrm flipH="1">
          <a:off x="9310370" y="572770"/>
          <a:ext cx="3810" cy="21336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753110</xdr:colOff>
      <xdr:row>2</xdr:row>
      <xdr:rowOff>223520</xdr:rowOff>
    </xdr:from>
    <xdr:to xmlns:xdr="http://schemas.openxmlformats.org/drawingml/2006/spreadsheetDrawing">
      <xdr:col>16</xdr:col>
      <xdr:colOff>1071245</xdr:colOff>
      <xdr:row>5</xdr:row>
      <xdr:rowOff>85725</xdr:rowOff>
    </xdr:to>
    <xdr:sp macro="" textlink="">
      <xdr:nvSpPr>
        <xdr:cNvPr id="4" name="四角形 3"/>
        <xdr:cNvSpPr/>
      </xdr:nvSpPr>
      <xdr:spPr>
        <a:xfrm>
          <a:off x="9154160" y="699770"/>
          <a:ext cx="318135" cy="2908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739775</xdr:colOff>
      <xdr:row>6</xdr:row>
      <xdr:rowOff>46990</xdr:rowOff>
    </xdr:from>
    <xdr:to xmlns:xdr="http://schemas.openxmlformats.org/drawingml/2006/spreadsheetDrawing">
      <xdr:col>16</xdr:col>
      <xdr:colOff>1012190</xdr:colOff>
      <xdr:row>7</xdr:row>
      <xdr:rowOff>108585</xdr:rowOff>
    </xdr:to>
    <xdr:sp macro="" textlink="">
      <xdr:nvSpPr>
        <xdr:cNvPr id="5" name="四角形 4"/>
        <xdr:cNvSpPr/>
      </xdr:nvSpPr>
      <xdr:spPr>
        <a:xfrm>
          <a:off x="9140825" y="1189990"/>
          <a:ext cx="272415" cy="29972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683260</xdr:colOff>
      <xdr:row>6</xdr:row>
      <xdr:rowOff>137160</xdr:rowOff>
    </xdr:from>
    <xdr:to xmlns:xdr="http://schemas.openxmlformats.org/drawingml/2006/spreadsheetDrawing">
      <xdr:col>16</xdr:col>
      <xdr:colOff>765810</xdr:colOff>
      <xdr:row>6</xdr:row>
      <xdr:rowOff>137160</xdr:rowOff>
    </xdr:to>
    <xdr:sp macro="" textlink="">
      <xdr:nvSpPr>
        <xdr:cNvPr id="6" name="直線 5"/>
        <xdr:cNvSpPr/>
      </xdr:nvSpPr>
      <xdr:spPr>
        <a:xfrm>
          <a:off x="8398510" y="1280160"/>
          <a:ext cx="768350" cy="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896620</xdr:colOff>
      <xdr:row>5</xdr:row>
      <xdr:rowOff>7620</xdr:rowOff>
    </xdr:from>
    <xdr:to xmlns:xdr="http://schemas.openxmlformats.org/drawingml/2006/spreadsheetDrawing">
      <xdr:col>16</xdr:col>
      <xdr:colOff>896620</xdr:colOff>
      <xdr:row>6</xdr:row>
      <xdr:rowOff>111760</xdr:rowOff>
    </xdr:to>
    <xdr:sp macro="" textlink="">
      <xdr:nvSpPr>
        <xdr:cNvPr id="7" name="直線 6"/>
        <xdr:cNvSpPr/>
      </xdr:nvSpPr>
      <xdr:spPr>
        <a:xfrm flipH="1">
          <a:off x="9297670" y="912495"/>
          <a:ext cx="0" cy="34226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20320</xdr:colOff>
      <xdr:row>3</xdr:row>
      <xdr:rowOff>43180</xdr:rowOff>
    </xdr:from>
    <xdr:to xmlns:xdr="http://schemas.openxmlformats.org/drawingml/2006/spreadsheetDrawing">
      <xdr:col>13</xdr:col>
      <xdr:colOff>292735</xdr:colOff>
      <xdr:row>5</xdr:row>
      <xdr:rowOff>136525</xdr:rowOff>
    </xdr:to>
    <xdr:sp macro="" textlink="">
      <xdr:nvSpPr>
        <xdr:cNvPr id="8" name="四角形 7"/>
        <xdr:cNvSpPr/>
      </xdr:nvSpPr>
      <xdr:spPr>
        <a:xfrm>
          <a:off x="6363970" y="748030"/>
          <a:ext cx="272415" cy="29337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547370</xdr:colOff>
      <xdr:row>6</xdr:row>
      <xdr:rowOff>116840</xdr:rowOff>
    </xdr:from>
    <xdr:to xmlns:xdr="http://schemas.openxmlformats.org/drawingml/2006/spreadsheetDrawing">
      <xdr:col>16</xdr:col>
      <xdr:colOff>821690</xdr:colOff>
      <xdr:row>7</xdr:row>
      <xdr:rowOff>177165</xdr:rowOff>
    </xdr:to>
    <xdr:sp macro="" textlink="">
      <xdr:nvSpPr>
        <xdr:cNvPr id="9" name="四角形 8"/>
        <xdr:cNvSpPr/>
      </xdr:nvSpPr>
      <xdr:spPr>
        <a:xfrm>
          <a:off x="8948420" y="1259840"/>
          <a:ext cx="274320" cy="2984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553720</xdr:colOff>
      <xdr:row>7</xdr:row>
      <xdr:rowOff>161290</xdr:rowOff>
    </xdr:from>
    <xdr:to xmlns:xdr="http://schemas.openxmlformats.org/drawingml/2006/spreadsheetDrawing">
      <xdr:col>15</xdr:col>
      <xdr:colOff>267335</xdr:colOff>
      <xdr:row>7</xdr:row>
      <xdr:rowOff>161290</xdr:rowOff>
    </xdr:to>
    <xdr:sp macro="" textlink="">
      <xdr:nvSpPr>
        <xdr:cNvPr id="10" name="直線 9"/>
        <xdr:cNvSpPr/>
      </xdr:nvSpPr>
      <xdr:spPr>
        <a:xfrm flipV="1">
          <a:off x="6897370" y="1542415"/>
          <a:ext cx="1085215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160655</xdr:colOff>
      <xdr:row>6</xdr:row>
      <xdr:rowOff>238125</xdr:rowOff>
    </xdr:from>
    <xdr:to xmlns:xdr="http://schemas.openxmlformats.org/drawingml/2006/spreadsheetDrawing">
      <xdr:col>15</xdr:col>
      <xdr:colOff>437515</xdr:colOff>
      <xdr:row>8</xdr:row>
      <xdr:rowOff>62230</xdr:rowOff>
    </xdr:to>
    <xdr:sp macro="" textlink="">
      <xdr:nvSpPr>
        <xdr:cNvPr id="11" name="四角形 10"/>
        <xdr:cNvSpPr/>
      </xdr:nvSpPr>
      <xdr:spPr>
        <a:xfrm>
          <a:off x="7875905" y="1381125"/>
          <a:ext cx="276860" cy="30035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350520</xdr:colOff>
      <xdr:row>19</xdr:row>
      <xdr:rowOff>97790</xdr:rowOff>
    </xdr:from>
    <xdr:to xmlns:xdr="http://schemas.openxmlformats.org/drawingml/2006/spreadsheetDrawing">
      <xdr:col>12</xdr:col>
      <xdr:colOff>351790</xdr:colOff>
      <xdr:row>23</xdr:row>
      <xdr:rowOff>203835</xdr:rowOff>
    </xdr:to>
    <xdr:sp macro="" textlink="">
      <xdr:nvSpPr>
        <xdr:cNvPr id="12" name="直線 12"/>
        <xdr:cNvSpPr/>
      </xdr:nvSpPr>
      <xdr:spPr>
        <a:xfrm flipH="1">
          <a:off x="6008370" y="3796665"/>
          <a:ext cx="1270" cy="76009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478790</xdr:colOff>
      <xdr:row>10</xdr:row>
      <xdr:rowOff>36195</xdr:rowOff>
    </xdr:from>
    <xdr:to xmlns:xdr="http://schemas.openxmlformats.org/drawingml/2006/spreadsheetDrawing">
      <xdr:col>16</xdr:col>
      <xdr:colOff>755650</xdr:colOff>
      <xdr:row>11</xdr:row>
      <xdr:rowOff>238125</xdr:rowOff>
    </xdr:to>
    <xdr:sp macro="" textlink="">
      <xdr:nvSpPr>
        <xdr:cNvPr id="13" name="四角形 15"/>
        <xdr:cNvSpPr/>
      </xdr:nvSpPr>
      <xdr:spPr>
        <a:xfrm>
          <a:off x="8879840" y="2023745"/>
          <a:ext cx="276860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279400</xdr:colOff>
      <xdr:row>6</xdr:row>
      <xdr:rowOff>238125</xdr:rowOff>
    </xdr:from>
    <xdr:to xmlns:xdr="http://schemas.openxmlformats.org/drawingml/2006/spreadsheetDrawing">
      <xdr:col>15</xdr:col>
      <xdr:colOff>624205</xdr:colOff>
      <xdr:row>8</xdr:row>
      <xdr:rowOff>71120</xdr:rowOff>
    </xdr:to>
    <xdr:sp macro="" textlink="">
      <xdr:nvSpPr>
        <xdr:cNvPr id="14" name="四角形 16"/>
        <xdr:cNvSpPr/>
      </xdr:nvSpPr>
      <xdr:spPr>
        <a:xfrm>
          <a:off x="7994650" y="1381125"/>
          <a:ext cx="344805" cy="3092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469900</xdr:colOff>
      <xdr:row>13</xdr:row>
      <xdr:rowOff>235585</xdr:rowOff>
    </xdr:from>
    <xdr:to xmlns:xdr="http://schemas.openxmlformats.org/drawingml/2006/spreadsheetDrawing">
      <xdr:col>16</xdr:col>
      <xdr:colOff>59690</xdr:colOff>
      <xdr:row>15</xdr:row>
      <xdr:rowOff>66040</xdr:rowOff>
    </xdr:to>
    <xdr:sp macro="" textlink="">
      <xdr:nvSpPr>
        <xdr:cNvPr id="15" name="四角形 17"/>
        <xdr:cNvSpPr/>
      </xdr:nvSpPr>
      <xdr:spPr>
        <a:xfrm>
          <a:off x="8185150" y="2804160"/>
          <a:ext cx="275590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172720</xdr:colOff>
      <xdr:row>23</xdr:row>
      <xdr:rowOff>142875</xdr:rowOff>
    </xdr:from>
    <xdr:to xmlns:xdr="http://schemas.openxmlformats.org/drawingml/2006/spreadsheetDrawing">
      <xdr:col>12</xdr:col>
      <xdr:colOff>446405</xdr:colOff>
      <xdr:row>24</xdr:row>
      <xdr:rowOff>203835</xdr:rowOff>
    </xdr:to>
    <xdr:sp macro="" textlink="">
      <xdr:nvSpPr>
        <xdr:cNvPr id="16" name="四角形 19"/>
        <xdr:cNvSpPr/>
      </xdr:nvSpPr>
      <xdr:spPr>
        <a:xfrm>
          <a:off x="5830570" y="4495800"/>
          <a:ext cx="273685" cy="2990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450215</xdr:colOff>
      <xdr:row>20</xdr:row>
      <xdr:rowOff>13335</xdr:rowOff>
    </xdr:from>
    <xdr:to xmlns:xdr="http://schemas.openxmlformats.org/drawingml/2006/spreadsheetDrawing">
      <xdr:col>16</xdr:col>
      <xdr:colOff>725805</xdr:colOff>
      <xdr:row>22</xdr:row>
      <xdr:rowOff>3175</xdr:rowOff>
    </xdr:to>
    <xdr:sp macro="" textlink="">
      <xdr:nvSpPr>
        <xdr:cNvPr id="17" name="四角形 21"/>
        <xdr:cNvSpPr/>
      </xdr:nvSpPr>
      <xdr:spPr>
        <a:xfrm>
          <a:off x="8851265" y="3950335"/>
          <a:ext cx="275590" cy="3295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551815</xdr:colOff>
      <xdr:row>14</xdr:row>
      <xdr:rowOff>132715</xdr:rowOff>
    </xdr:from>
    <xdr:to xmlns:xdr="http://schemas.openxmlformats.org/drawingml/2006/spreadsheetDrawing">
      <xdr:col>15</xdr:col>
      <xdr:colOff>542290</xdr:colOff>
      <xdr:row>14</xdr:row>
      <xdr:rowOff>156210</xdr:rowOff>
    </xdr:to>
    <xdr:sp macro="" textlink="">
      <xdr:nvSpPr>
        <xdr:cNvPr id="18" name="直線 23"/>
        <xdr:cNvSpPr/>
      </xdr:nvSpPr>
      <xdr:spPr>
        <a:xfrm flipH="1" flipV="1">
          <a:off x="7581265" y="2939415"/>
          <a:ext cx="676275" cy="2349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4445</xdr:colOff>
      <xdr:row>14</xdr:row>
      <xdr:rowOff>214630</xdr:rowOff>
    </xdr:from>
    <xdr:to xmlns:xdr="http://schemas.openxmlformats.org/drawingml/2006/spreadsheetDrawing">
      <xdr:col>16</xdr:col>
      <xdr:colOff>669925</xdr:colOff>
      <xdr:row>24</xdr:row>
      <xdr:rowOff>38100</xdr:rowOff>
    </xdr:to>
    <xdr:sp macro="" textlink="">
      <xdr:nvSpPr>
        <xdr:cNvPr id="19" name="直線 23"/>
        <xdr:cNvSpPr/>
      </xdr:nvSpPr>
      <xdr:spPr>
        <a:xfrm>
          <a:off x="8405495" y="3021330"/>
          <a:ext cx="665480" cy="160782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52705</xdr:colOff>
      <xdr:row>20</xdr:row>
      <xdr:rowOff>104140</xdr:rowOff>
    </xdr:from>
    <xdr:to xmlns:xdr="http://schemas.openxmlformats.org/drawingml/2006/spreadsheetDrawing">
      <xdr:col>16</xdr:col>
      <xdr:colOff>552450</xdr:colOff>
      <xdr:row>20</xdr:row>
      <xdr:rowOff>112395</xdr:rowOff>
    </xdr:to>
    <xdr:sp macro="" textlink="">
      <xdr:nvSpPr>
        <xdr:cNvPr id="20" name="直線 18"/>
        <xdr:cNvSpPr/>
      </xdr:nvSpPr>
      <xdr:spPr>
        <a:xfrm>
          <a:off x="8453755" y="4041140"/>
          <a:ext cx="499745" cy="825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645160</xdr:colOff>
      <xdr:row>24</xdr:row>
      <xdr:rowOff>208915</xdr:rowOff>
    </xdr:from>
    <xdr:to xmlns:xdr="http://schemas.openxmlformats.org/drawingml/2006/spreadsheetDrawing">
      <xdr:col>16</xdr:col>
      <xdr:colOff>840740</xdr:colOff>
      <xdr:row>24</xdr:row>
      <xdr:rowOff>208915</xdr:rowOff>
    </xdr:to>
    <xdr:sp macro="" textlink="">
      <xdr:nvSpPr>
        <xdr:cNvPr id="21" name="直線 18"/>
        <xdr:cNvSpPr/>
      </xdr:nvSpPr>
      <xdr:spPr>
        <a:xfrm>
          <a:off x="9046210" y="4799965"/>
          <a:ext cx="19558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288925</xdr:colOff>
      <xdr:row>14</xdr:row>
      <xdr:rowOff>196850</xdr:rowOff>
    </xdr:from>
    <xdr:to xmlns:xdr="http://schemas.openxmlformats.org/drawingml/2006/spreadsheetDrawing">
      <xdr:col>14</xdr:col>
      <xdr:colOff>485775</xdr:colOff>
      <xdr:row>14</xdr:row>
      <xdr:rowOff>196850</xdr:rowOff>
    </xdr:to>
    <xdr:sp macro="" textlink="">
      <xdr:nvSpPr>
        <xdr:cNvPr id="22" name="直線 18"/>
        <xdr:cNvSpPr/>
      </xdr:nvSpPr>
      <xdr:spPr>
        <a:xfrm>
          <a:off x="7318375" y="3003550"/>
          <a:ext cx="19685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11</xdr:col>
      <xdr:colOff>101600</xdr:colOff>
      <xdr:row>5</xdr:row>
      <xdr:rowOff>35560</xdr:rowOff>
    </xdr:from>
    <xdr:to xmlns:xdr="http://schemas.openxmlformats.org/drawingml/2006/spreadsheetDrawing">
      <xdr:col>13</xdr:col>
      <xdr:colOff>99695</xdr:colOff>
      <xdr:row>5</xdr:row>
      <xdr:rowOff>36195</xdr:rowOff>
    </xdr:to>
    <xdr:sp macro="" textlink="">
      <xdr:nvSpPr>
        <xdr:cNvPr id="23" name="直線 9"/>
        <xdr:cNvSpPr/>
      </xdr:nvSpPr>
      <xdr:spPr>
        <a:xfrm flipV="1">
          <a:off x="5559425" y="940435"/>
          <a:ext cx="883920" cy="63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546735</xdr:colOff>
      <xdr:row>11</xdr:row>
      <xdr:rowOff>79375</xdr:rowOff>
    </xdr:from>
    <xdr:to xmlns:xdr="http://schemas.openxmlformats.org/drawingml/2006/spreadsheetDrawing">
      <xdr:col>16</xdr:col>
      <xdr:colOff>556260</xdr:colOff>
      <xdr:row>11</xdr:row>
      <xdr:rowOff>79375</xdr:rowOff>
    </xdr:to>
    <xdr:sp macro="" textlink="">
      <xdr:nvSpPr>
        <xdr:cNvPr id="24" name="直線 9"/>
        <xdr:cNvSpPr/>
      </xdr:nvSpPr>
      <xdr:spPr>
        <a:xfrm>
          <a:off x="8261985" y="2171700"/>
          <a:ext cx="695325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0</xdr:colOff>
      <xdr:row>0</xdr:row>
      <xdr:rowOff>47625</xdr:rowOff>
    </xdr:from>
    <xdr:to xmlns:xdr="http://schemas.openxmlformats.org/drawingml/2006/spreadsheetDrawing">
      <xdr:col>0</xdr:col>
      <xdr:colOff>382905</xdr:colOff>
      <xdr:row>31</xdr:row>
      <xdr:rowOff>165100</xdr:rowOff>
    </xdr:to>
    <xdr:sp macro="" textlink="">
      <xdr:nvSpPr>
        <xdr:cNvPr id="25" name="テキスト ボックス 24"/>
        <xdr:cNvSpPr txBox="1">
          <a:spLocks noChangeArrowheads="1"/>
        </xdr:cNvSpPr>
      </xdr:nvSpPr>
      <xdr:spPr>
        <a:xfrm rot="-5400000" flipV="1">
          <a:off x="0" y="47625"/>
          <a:ext cx="382905" cy="6019800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/>
              <a:ea typeface="ＭＳ ゴシック"/>
              <a:cs typeface="Times New Roman"/>
            </a:rPr>
            <a:t>３－２</a:t>
          </a:r>
          <a:r>
            <a:rPr lang="ja-JP" altLang="en-US" sz="1100" kern="100">
              <a:effectLst/>
              <a:latin typeface="Century"/>
              <a:ea typeface="ＭＳ ゴシック"/>
              <a:cs typeface="Times New Roman"/>
            </a:rPr>
            <a:t>２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136525</xdr:colOff>
      <xdr:row>2</xdr:row>
      <xdr:rowOff>60960</xdr:rowOff>
    </xdr:from>
    <xdr:to xmlns:xdr="http://schemas.openxmlformats.org/drawingml/2006/spreadsheetDrawing">
      <xdr:col>17</xdr:col>
      <xdr:colOff>384175</xdr:colOff>
      <xdr:row>32</xdr:row>
      <xdr:rowOff>137160</xdr:rowOff>
    </xdr:to>
    <xdr:pic macro="">
      <xdr:nvPicPr>
        <xdr:cNvPr id="2" name="図 26"/>
        <xdr:cNvPicPr>
          <a:picLocks noChangeAspect="1"/>
        </xdr:cNvPicPr>
      </xdr:nvPicPr>
      <xdr:blipFill>
        <a:blip xmlns:r="http://schemas.openxmlformats.org/officeDocument/2006/relationships" r:embed="rId1"/>
        <a:srcRect l="35875" t="19099" r="36913" b="9927"/>
        <a:stretch>
          <a:fillRect/>
        </a:stretch>
      </xdr:blipFill>
      <xdr:spPr>
        <a:xfrm>
          <a:off x="5765800" y="527685"/>
          <a:ext cx="4067175" cy="573087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17</xdr:col>
      <xdr:colOff>266065</xdr:colOff>
      <xdr:row>2</xdr:row>
      <xdr:rowOff>186690</xdr:rowOff>
    </xdr:from>
    <xdr:to xmlns:xdr="http://schemas.openxmlformats.org/drawingml/2006/spreadsheetDrawing">
      <xdr:col>17</xdr:col>
      <xdr:colOff>266065</xdr:colOff>
      <xdr:row>5</xdr:row>
      <xdr:rowOff>127635</xdr:rowOff>
    </xdr:to>
    <xdr:sp macro="" textlink="">
      <xdr:nvSpPr>
        <xdr:cNvPr id="3" name="直線 2"/>
        <xdr:cNvSpPr/>
      </xdr:nvSpPr>
      <xdr:spPr>
        <a:xfrm flipH="1">
          <a:off x="9714865" y="653415"/>
          <a:ext cx="0" cy="36957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30480</xdr:colOff>
      <xdr:row>2</xdr:row>
      <xdr:rowOff>29845</xdr:rowOff>
    </xdr:from>
    <xdr:to xmlns:xdr="http://schemas.openxmlformats.org/drawingml/2006/spreadsheetDrawing">
      <xdr:col>17</xdr:col>
      <xdr:colOff>309880</xdr:colOff>
      <xdr:row>4</xdr:row>
      <xdr:rowOff>15240</xdr:rowOff>
    </xdr:to>
    <xdr:sp macro="" textlink="">
      <xdr:nvSpPr>
        <xdr:cNvPr id="4" name="四角形 3"/>
        <xdr:cNvSpPr/>
      </xdr:nvSpPr>
      <xdr:spPr>
        <a:xfrm>
          <a:off x="9479280" y="496570"/>
          <a:ext cx="279400" cy="3092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713105</xdr:colOff>
      <xdr:row>5</xdr:row>
      <xdr:rowOff>17780</xdr:rowOff>
    </xdr:from>
    <xdr:to xmlns:xdr="http://schemas.openxmlformats.org/drawingml/2006/spreadsheetDrawing">
      <xdr:col>16</xdr:col>
      <xdr:colOff>988695</xdr:colOff>
      <xdr:row>6</xdr:row>
      <xdr:rowOff>71755</xdr:rowOff>
    </xdr:to>
    <xdr:sp macro="" textlink="">
      <xdr:nvSpPr>
        <xdr:cNvPr id="5" name="四角形 4"/>
        <xdr:cNvSpPr/>
      </xdr:nvSpPr>
      <xdr:spPr>
        <a:xfrm>
          <a:off x="9085580" y="913130"/>
          <a:ext cx="275590" cy="29210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504190</xdr:colOff>
      <xdr:row>5</xdr:row>
      <xdr:rowOff>57150</xdr:rowOff>
    </xdr:from>
    <xdr:to xmlns:xdr="http://schemas.openxmlformats.org/drawingml/2006/spreadsheetDrawing">
      <xdr:col>17</xdr:col>
      <xdr:colOff>194945</xdr:colOff>
      <xdr:row>5</xdr:row>
      <xdr:rowOff>57150</xdr:rowOff>
    </xdr:to>
    <xdr:sp macro="" textlink="">
      <xdr:nvSpPr>
        <xdr:cNvPr id="6" name="直線 5"/>
        <xdr:cNvSpPr/>
      </xdr:nvSpPr>
      <xdr:spPr>
        <a:xfrm>
          <a:off x="8876665" y="952500"/>
          <a:ext cx="767080" cy="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250190</xdr:colOff>
      <xdr:row>6</xdr:row>
      <xdr:rowOff>8255</xdr:rowOff>
    </xdr:from>
    <xdr:to xmlns:xdr="http://schemas.openxmlformats.org/drawingml/2006/spreadsheetDrawing">
      <xdr:col>17</xdr:col>
      <xdr:colOff>250190</xdr:colOff>
      <xdr:row>7</xdr:row>
      <xdr:rowOff>119380</xdr:rowOff>
    </xdr:to>
    <xdr:sp macro="" textlink="">
      <xdr:nvSpPr>
        <xdr:cNvPr id="7" name="直線 6"/>
        <xdr:cNvSpPr/>
      </xdr:nvSpPr>
      <xdr:spPr>
        <a:xfrm flipH="1">
          <a:off x="9698990" y="1141730"/>
          <a:ext cx="0" cy="34925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135890</xdr:colOff>
      <xdr:row>5</xdr:row>
      <xdr:rowOff>208915</xdr:rowOff>
    </xdr:from>
    <xdr:to xmlns:xdr="http://schemas.openxmlformats.org/drawingml/2006/spreadsheetDrawing">
      <xdr:col>16</xdr:col>
      <xdr:colOff>405130</xdr:colOff>
      <xdr:row>7</xdr:row>
      <xdr:rowOff>29845</xdr:rowOff>
    </xdr:to>
    <xdr:sp macro="" textlink="">
      <xdr:nvSpPr>
        <xdr:cNvPr id="8" name="四角形 7"/>
        <xdr:cNvSpPr/>
      </xdr:nvSpPr>
      <xdr:spPr>
        <a:xfrm>
          <a:off x="8508365" y="1104265"/>
          <a:ext cx="269240" cy="2971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71755</xdr:colOff>
      <xdr:row>7</xdr:row>
      <xdr:rowOff>83185</xdr:rowOff>
    </xdr:from>
    <xdr:to xmlns:xdr="http://schemas.openxmlformats.org/drawingml/2006/spreadsheetDrawing">
      <xdr:col>17</xdr:col>
      <xdr:colOff>348615</xdr:colOff>
      <xdr:row>8</xdr:row>
      <xdr:rowOff>161290</xdr:rowOff>
    </xdr:to>
    <xdr:sp macro="" textlink="">
      <xdr:nvSpPr>
        <xdr:cNvPr id="9" name="四角形 8"/>
        <xdr:cNvSpPr/>
      </xdr:nvSpPr>
      <xdr:spPr>
        <a:xfrm>
          <a:off x="9520555" y="1454785"/>
          <a:ext cx="276860" cy="3162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316865</xdr:colOff>
      <xdr:row>8</xdr:row>
      <xdr:rowOff>92710</xdr:rowOff>
    </xdr:from>
    <xdr:to xmlns:xdr="http://schemas.openxmlformats.org/drawingml/2006/spreadsheetDrawing">
      <xdr:col>15</xdr:col>
      <xdr:colOff>638175</xdr:colOff>
      <xdr:row>8</xdr:row>
      <xdr:rowOff>100330</xdr:rowOff>
    </xdr:to>
    <xdr:sp macro="" textlink="">
      <xdr:nvSpPr>
        <xdr:cNvPr id="10" name="直線 9"/>
        <xdr:cNvSpPr/>
      </xdr:nvSpPr>
      <xdr:spPr>
        <a:xfrm flipV="1">
          <a:off x="7317740" y="1702435"/>
          <a:ext cx="1007110" cy="762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426085</xdr:colOff>
      <xdr:row>8</xdr:row>
      <xdr:rowOff>16510</xdr:rowOff>
    </xdr:from>
    <xdr:to xmlns:xdr="http://schemas.openxmlformats.org/drawingml/2006/spreadsheetDrawing">
      <xdr:col>16</xdr:col>
      <xdr:colOff>19685</xdr:colOff>
      <xdr:row>9</xdr:row>
      <xdr:rowOff>74930</xdr:rowOff>
    </xdr:to>
    <xdr:sp macro="" textlink="">
      <xdr:nvSpPr>
        <xdr:cNvPr id="11" name="四角形 10"/>
        <xdr:cNvSpPr/>
      </xdr:nvSpPr>
      <xdr:spPr>
        <a:xfrm>
          <a:off x="8112760" y="1626235"/>
          <a:ext cx="279400" cy="3219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441325</xdr:colOff>
      <xdr:row>15</xdr:row>
      <xdr:rowOff>126365</xdr:rowOff>
    </xdr:from>
    <xdr:to xmlns:xdr="http://schemas.openxmlformats.org/drawingml/2006/spreadsheetDrawing">
      <xdr:col>12</xdr:col>
      <xdr:colOff>441325</xdr:colOff>
      <xdr:row>20</xdr:row>
      <xdr:rowOff>147955</xdr:rowOff>
    </xdr:to>
    <xdr:sp macro="" textlink="">
      <xdr:nvSpPr>
        <xdr:cNvPr id="12" name="直線 12"/>
        <xdr:cNvSpPr/>
      </xdr:nvSpPr>
      <xdr:spPr>
        <a:xfrm flipH="1">
          <a:off x="6070600" y="3161665"/>
          <a:ext cx="0" cy="91376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198120</xdr:colOff>
      <xdr:row>24</xdr:row>
      <xdr:rowOff>34290</xdr:rowOff>
    </xdr:from>
    <xdr:to xmlns:xdr="http://schemas.openxmlformats.org/drawingml/2006/spreadsheetDrawing">
      <xdr:col>16</xdr:col>
      <xdr:colOff>666750</xdr:colOff>
      <xdr:row>24</xdr:row>
      <xdr:rowOff>38100</xdr:rowOff>
    </xdr:to>
    <xdr:sp macro="" textlink="">
      <xdr:nvSpPr>
        <xdr:cNvPr id="13" name="直線 14"/>
        <xdr:cNvSpPr/>
      </xdr:nvSpPr>
      <xdr:spPr>
        <a:xfrm flipV="1">
          <a:off x="7884795" y="4615815"/>
          <a:ext cx="1154430" cy="381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92710</xdr:colOff>
      <xdr:row>13</xdr:row>
      <xdr:rowOff>218440</xdr:rowOff>
    </xdr:from>
    <xdr:to xmlns:xdr="http://schemas.openxmlformats.org/drawingml/2006/spreadsheetDrawing">
      <xdr:col>16</xdr:col>
      <xdr:colOff>372745</xdr:colOff>
      <xdr:row>15</xdr:row>
      <xdr:rowOff>42545</xdr:rowOff>
    </xdr:to>
    <xdr:sp macro="" textlink="">
      <xdr:nvSpPr>
        <xdr:cNvPr id="14" name="四角形 15"/>
        <xdr:cNvSpPr/>
      </xdr:nvSpPr>
      <xdr:spPr>
        <a:xfrm>
          <a:off x="8465185" y="2777490"/>
          <a:ext cx="280035" cy="30035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587375</xdr:colOff>
      <xdr:row>8</xdr:row>
      <xdr:rowOff>18415</xdr:rowOff>
    </xdr:from>
    <xdr:to xmlns:xdr="http://schemas.openxmlformats.org/drawingml/2006/spreadsheetDrawing">
      <xdr:col>16</xdr:col>
      <xdr:colOff>249555</xdr:colOff>
      <xdr:row>9</xdr:row>
      <xdr:rowOff>83820</xdr:rowOff>
    </xdr:to>
    <xdr:sp macro="" textlink="">
      <xdr:nvSpPr>
        <xdr:cNvPr id="15" name="四角形 16"/>
        <xdr:cNvSpPr/>
      </xdr:nvSpPr>
      <xdr:spPr>
        <a:xfrm>
          <a:off x="8274050" y="1628140"/>
          <a:ext cx="347980" cy="3289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220980</xdr:colOff>
      <xdr:row>14</xdr:row>
      <xdr:rowOff>59055</xdr:rowOff>
    </xdr:from>
    <xdr:to xmlns:xdr="http://schemas.openxmlformats.org/drawingml/2006/spreadsheetDrawing">
      <xdr:col>13</xdr:col>
      <xdr:colOff>494030</xdr:colOff>
      <xdr:row>15</xdr:row>
      <xdr:rowOff>128905</xdr:rowOff>
    </xdr:to>
    <xdr:sp macro="" textlink="">
      <xdr:nvSpPr>
        <xdr:cNvPr id="16" name="四角形 17"/>
        <xdr:cNvSpPr/>
      </xdr:nvSpPr>
      <xdr:spPr>
        <a:xfrm>
          <a:off x="6536055" y="2856230"/>
          <a:ext cx="273050" cy="307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280670</xdr:colOff>
      <xdr:row>20</xdr:row>
      <xdr:rowOff>97155</xdr:rowOff>
    </xdr:from>
    <xdr:to xmlns:xdr="http://schemas.openxmlformats.org/drawingml/2006/spreadsheetDrawing">
      <xdr:col>12</xdr:col>
      <xdr:colOff>554355</xdr:colOff>
      <xdr:row>23</xdr:row>
      <xdr:rowOff>4445</xdr:rowOff>
    </xdr:to>
    <xdr:sp macro="" textlink="">
      <xdr:nvSpPr>
        <xdr:cNvPr id="17" name="四角形 19"/>
        <xdr:cNvSpPr/>
      </xdr:nvSpPr>
      <xdr:spPr>
        <a:xfrm>
          <a:off x="5909945" y="4024630"/>
          <a:ext cx="273685" cy="32321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554355</xdr:colOff>
      <xdr:row>23</xdr:row>
      <xdr:rowOff>149225</xdr:rowOff>
    </xdr:from>
    <xdr:to xmlns:xdr="http://schemas.openxmlformats.org/drawingml/2006/spreadsheetDrawing">
      <xdr:col>16</xdr:col>
      <xdr:colOff>829945</xdr:colOff>
      <xdr:row>24</xdr:row>
      <xdr:rowOff>205740</xdr:rowOff>
    </xdr:to>
    <xdr:sp macro="" textlink="">
      <xdr:nvSpPr>
        <xdr:cNvPr id="18" name="四角形 21"/>
        <xdr:cNvSpPr/>
      </xdr:nvSpPr>
      <xdr:spPr>
        <a:xfrm>
          <a:off x="8926830" y="4492625"/>
          <a:ext cx="275590" cy="2946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664210</xdr:colOff>
      <xdr:row>15</xdr:row>
      <xdr:rowOff>20955</xdr:rowOff>
    </xdr:from>
    <xdr:to xmlns:xdr="http://schemas.openxmlformats.org/drawingml/2006/spreadsheetDrawing">
      <xdr:col>13</xdr:col>
      <xdr:colOff>336550</xdr:colOff>
      <xdr:row>15</xdr:row>
      <xdr:rowOff>236855</xdr:rowOff>
    </xdr:to>
    <xdr:sp macro="" textlink="">
      <xdr:nvSpPr>
        <xdr:cNvPr id="19" name="直線 23"/>
        <xdr:cNvSpPr/>
      </xdr:nvSpPr>
      <xdr:spPr>
        <a:xfrm flipH="1">
          <a:off x="6293485" y="3056255"/>
          <a:ext cx="358140" cy="21590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681990</xdr:colOff>
      <xdr:row>15</xdr:row>
      <xdr:rowOff>37465</xdr:rowOff>
    </xdr:from>
    <xdr:to xmlns:xdr="http://schemas.openxmlformats.org/drawingml/2006/spreadsheetDrawing">
      <xdr:col>13</xdr:col>
      <xdr:colOff>344805</xdr:colOff>
      <xdr:row>18</xdr:row>
      <xdr:rowOff>144780</xdr:rowOff>
    </xdr:to>
    <xdr:sp macro="" textlink="">
      <xdr:nvSpPr>
        <xdr:cNvPr id="20" name="直線 23"/>
        <xdr:cNvSpPr/>
      </xdr:nvSpPr>
      <xdr:spPr>
        <a:xfrm flipH="1">
          <a:off x="6311265" y="3072765"/>
          <a:ext cx="348615" cy="52324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674370</xdr:colOff>
      <xdr:row>15</xdr:row>
      <xdr:rowOff>19685</xdr:rowOff>
    </xdr:from>
    <xdr:to xmlns:xdr="http://schemas.openxmlformats.org/drawingml/2006/spreadsheetDrawing">
      <xdr:col>15</xdr:col>
      <xdr:colOff>185420</xdr:colOff>
      <xdr:row>15</xdr:row>
      <xdr:rowOff>19685</xdr:rowOff>
    </xdr:to>
    <xdr:sp macro="" textlink="">
      <xdr:nvSpPr>
        <xdr:cNvPr id="21" name="直線 18"/>
        <xdr:cNvSpPr/>
      </xdr:nvSpPr>
      <xdr:spPr>
        <a:xfrm>
          <a:off x="7675245" y="3054985"/>
          <a:ext cx="19685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658495</xdr:colOff>
      <xdr:row>14</xdr:row>
      <xdr:rowOff>235585</xdr:rowOff>
    </xdr:from>
    <xdr:to xmlns:xdr="http://schemas.openxmlformats.org/drawingml/2006/spreadsheetDrawing">
      <xdr:col>13</xdr:col>
      <xdr:colOff>375920</xdr:colOff>
      <xdr:row>19</xdr:row>
      <xdr:rowOff>198755</xdr:rowOff>
    </xdr:to>
    <xdr:sp macro="" textlink="">
      <xdr:nvSpPr>
        <xdr:cNvPr id="22" name="直線 23"/>
        <xdr:cNvSpPr/>
      </xdr:nvSpPr>
      <xdr:spPr>
        <a:xfrm flipH="1">
          <a:off x="6287770" y="3032760"/>
          <a:ext cx="403225" cy="85534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384175</xdr:colOff>
      <xdr:row>6</xdr:row>
      <xdr:rowOff>115570</xdr:rowOff>
    </xdr:from>
    <xdr:to xmlns:xdr="http://schemas.openxmlformats.org/drawingml/2006/spreadsheetDrawing">
      <xdr:col>17</xdr:col>
      <xdr:colOff>213995</xdr:colOff>
      <xdr:row>6</xdr:row>
      <xdr:rowOff>119380</xdr:rowOff>
    </xdr:to>
    <xdr:sp macro="" textlink="">
      <xdr:nvSpPr>
        <xdr:cNvPr id="23" name="直線 5"/>
        <xdr:cNvSpPr/>
      </xdr:nvSpPr>
      <xdr:spPr>
        <a:xfrm>
          <a:off x="8756650" y="1249045"/>
          <a:ext cx="906145" cy="381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0</xdr:colOff>
      <xdr:row>0</xdr:row>
      <xdr:rowOff>45720</xdr:rowOff>
    </xdr:from>
    <xdr:to xmlns:xdr="http://schemas.openxmlformats.org/drawingml/2006/spreadsheetDrawing">
      <xdr:col>1</xdr:col>
      <xdr:colOff>1270</xdr:colOff>
      <xdr:row>31</xdr:row>
      <xdr:rowOff>165100</xdr:rowOff>
    </xdr:to>
    <xdr:sp macro="" textlink="">
      <xdr:nvSpPr>
        <xdr:cNvPr id="24" name="テキスト ボックス 23"/>
        <xdr:cNvSpPr txBox="1">
          <a:spLocks noChangeArrowheads="1"/>
        </xdr:cNvSpPr>
      </xdr:nvSpPr>
      <xdr:spPr>
        <a:xfrm rot="-5400000" flipV="1">
          <a:off x="0" y="45720"/>
          <a:ext cx="382270" cy="6012180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/>
              <a:ea typeface="ＭＳ ゴシック"/>
              <a:cs typeface="Times New Roman"/>
            </a:rPr>
            <a:t>３－２</a:t>
          </a:r>
          <a:r>
            <a:rPr lang="ja-JP" altLang="en-US" sz="1100" kern="100">
              <a:effectLst/>
              <a:latin typeface="Century"/>
              <a:ea typeface="ＭＳ ゴシック"/>
              <a:cs typeface="Times New Roman"/>
            </a:rPr>
            <a:t>４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267970</xdr:colOff>
      <xdr:row>14</xdr:row>
      <xdr:rowOff>140335</xdr:rowOff>
    </xdr:from>
    <xdr:to xmlns:xdr="http://schemas.openxmlformats.org/drawingml/2006/spreadsheetDrawing">
      <xdr:col>16</xdr:col>
      <xdr:colOff>161290</xdr:colOff>
      <xdr:row>14</xdr:row>
      <xdr:rowOff>217805</xdr:rowOff>
    </xdr:to>
    <xdr:sp macro="" textlink="">
      <xdr:nvSpPr>
        <xdr:cNvPr id="25" name="直線 23"/>
        <xdr:cNvSpPr/>
      </xdr:nvSpPr>
      <xdr:spPr>
        <a:xfrm flipH="1">
          <a:off x="7954645" y="2937510"/>
          <a:ext cx="579120" cy="7747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683895</xdr:colOff>
      <xdr:row>15</xdr:row>
      <xdr:rowOff>16510</xdr:rowOff>
    </xdr:from>
    <xdr:to xmlns:xdr="http://schemas.openxmlformats.org/drawingml/2006/spreadsheetDrawing">
      <xdr:col>15</xdr:col>
      <xdr:colOff>194945</xdr:colOff>
      <xdr:row>15</xdr:row>
      <xdr:rowOff>16510</xdr:rowOff>
    </xdr:to>
    <xdr:sp macro="" textlink="">
      <xdr:nvSpPr>
        <xdr:cNvPr id="26" name="直線 18"/>
        <xdr:cNvSpPr/>
      </xdr:nvSpPr>
      <xdr:spPr>
        <a:xfrm>
          <a:off x="7684770" y="3051810"/>
          <a:ext cx="19685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26670</xdr:colOff>
      <xdr:row>23</xdr:row>
      <xdr:rowOff>76835</xdr:rowOff>
    </xdr:from>
    <xdr:to xmlns:xdr="http://schemas.openxmlformats.org/drawingml/2006/spreadsheetDrawing">
      <xdr:col>17</xdr:col>
      <xdr:colOff>222250</xdr:colOff>
      <xdr:row>23</xdr:row>
      <xdr:rowOff>76835</xdr:rowOff>
    </xdr:to>
    <xdr:sp macro="" textlink="">
      <xdr:nvSpPr>
        <xdr:cNvPr id="27" name="直線 18"/>
        <xdr:cNvSpPr/>
      </xdr:nvSpPr>
      <xdr:spPr>
        <a:xfrm>
          <a:off x="9475470" y="4420235"/>
          <a:ext cx="19558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320040</xdr:colOff>
      <xdr:row>14</xdr:row>
      <xdr:rowOff>194945</xdr:rowOff>
    </xdr:from>
    <xdr:to xmlns:xdr="http://schemas.openxmlformats.org/drawingml/2006/spreadsheetDrawing">
      <xdr:col>17</xdr:col>
      <xdr:colOff>154940</xdr:colOff>
      <xdr:row>22</xdr:row>
      <xdr:rowOff>17780</xdr:rowOff>
    </xdr:to>
    <xdr:sp macro="" textlink="">
      <xdr:nvSpPr>
        <xdr:cNvPr id="28" name="直線 23"/>
        <xdr:cNvSpPr/>
      </xdr:nvSpPr>
      <xdr:spPr>
        <a:xfrm>
          <a:off x="8692515" y="2992120"/>
          <a:ext cx="911225" cy="129286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11</xdr:col>
      <xdr:colOff>10795</xdr:colOff>
      <xdr:row>2</xdr:row>
      <xdr:rowOff>13335</xdr:rowOff>
    </xdr:from>
    <xdr:to xmlns:xdr="http://schemas.openxmlformats.org/drawingml/2006/spreadsheetDrawing">
      <xdr:col>16</xdr:col>
      <xdr:colOff>1023620</xdr:colOff>
      <xdr:row>32</xdr:row>
      <xdr:rowOff>27940</xdr:rowOff>
    </xdr:to>
    <xdr:pic macro="">
      <xdr:nvPicPr>
        <xdr:cNvPr id="2" name="図 18"/>
        <xdr:cNvPicPr>
          <a:picLocks noChangeAspect="1"/>
        </xdr:cNvPicPr>
      </xdr:nvPicPr>
      <xdr:blipFill>
        <a:blip xmlns:r="http://schemas.openxmlformats.org/officeDocument/2006/relationships" r:embed="rId1"/>
        <a:srcRect l="36086" t="21394" r="37138" b="8286"/>
        <a:stretch>
          <a:fillRect/>
        </a:stretch>
      </xdr:blipFill>
      <xdr:spPr>
        <a:xfrm>
          <a:off x="5468620" y="480060"/>
          <a:ext cx="3956050" cy="569785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940435</xdr:colOff>
      <xdr:row>2</xdr:row>
      <xdr:rowOff>97790</xdr:rowOff>
    </xdr:from>
    <xdr:to xmlns:xdr="http://schemas.openxmlformats.org/drawingml/2006/spreadsheetDrawing">
      <xdr:col>16</xdr:col>
      <xdr:colOff>943610</xdr:colOff>
      <xdr:row>3</xdr:row>
      <xdr:rowOff>35560</xdr:rowOff>
    </xdr:to>
    <xdr:sp macro="" textlink="">
      <xdr:nvSpPr>
        <xdr:cNvPr id="3" name="直線 2"/>
        <xdr:cNvSpPr/>
      </xdr:nvSpPr>
      <xdr:spPr>
        <a:xfrm>
          <a:off x="9341485" y="564515"/>
          <a:ext cx="3175" cy="16637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757555</xdr:colOff>
      <xdr:row>1</xdr:row>
      <xdr:rowOff>136525</xdr:rowOff>
    </xdr:from>
    <xdr:to xmlns:xdr="http://schemas.openxmlformats.org/drawingml/2006/spreadsheetDrawing">
      <xdr:col>16</xdr:col>
      <xdr:colOff>1034415</xdr:colOff>
      <xdr:row>2</xdr:row>
      <xdr:rowOff>213360</xdr:rowOff>
    </xdr:to>
    <xdr:sp macro="" textlink="">
      <xdr:nvSpPr>
        <xdr:cNvPr id="4" name="四角形 3"/>
        <xdr:cNvSpPr/>
      </xdr:nvSpPr>
      <xdr:spPr>
        <a:xfrm>
          <a:off x="9158605" y="374650"/>
          <a:ext cx="276860" cy="30543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335280</xdr:colOff>
      <xdr:row>2</xdr:row>
      <xdr:rowOff>213995</xdr:rowOff>
    </xdr:from>
    <xdr:to xmlns:xdr="http://schemas.openxmlformats.org/drawingml/2006/spreadsheetDrawing">
      <xdr:col>15</xdr:col>
      <xdr:colOff>609600</xdr:colOff>
      <xdr:row>5</xdr:row>
      <xdr:rowOff>92075</xdr:rowOff>
    </xdr:to>
    <xdr:sp macro="" textlink="">
      <xdr:nvSpPr>
        <xdr:cNvPr id="5" name="四角形 4"/>
        <xdr:cNvSpPr/>
      </xdr:nvSpPr>
      <xdr:spPr>
        <a:xfrm>
          <a:off x="8050530" y="680720"/>
          <a:ext cx="274320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573405</xdr:colOff>
      <xdr:row>4</xdr:row>
      <xdr:rowOff>31750</xdr:rowOff>
    </xdr:from>
    <xdr:to xmlns:xdr="http://schemas.openxmlformats.org/drawingml/2006/spreadsheetDrawing">
      <xdr:col>16</xdr:col>
      <xdr:colOff>914400</xdr:colOff>
      <xdr:row>4</xdr:row>
      <xdr:rowOff>39370</xdr:rowOff>
    </xdr:to>
    <xdr:sp macro="" textlink="">
      <xdr:nvSpPr>
        <xdr:cNvPr id="6" name="直線 5"/>
        <xdr:cNvSpPr/>
      </xdr:nvSpPr>
      <xdr:spPr>
        <a:xfrm>
          <a:off x="8288655" y="822325"/>
          <a:ext cx="1026795" cy="7620"/>
        </a:xfrm>
        <a:prstGeom prst="line">
          <a:avLst/>
        </a:prstGeom>
        <a:noFill/>
        <a:ln w="19050" cmpd="sng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930275</xdr:colOff>
      <xdr:row>4</xdr:row>
      <xdr:rowOff>13970</xdr:rowOff>
    </xdr:from>
    <xdr:to xmlns:xdr="http://schemas.openxmlformats.org/drawingml/2006/spreadsheetDrawing">
      <xdr:col>16</xdr:col>
      <xdr:colOff>930275</xdr:colOff>
      <xdr:row>6</xdr:row>
      <xdr:rowOff>23495</xdr:rowOff>
    </xdr:to>
    <xdr:sp macro="" textlink="">
      <xdr:nvSpPr>
        <xdr:cNvPr id="7" name="直線 6"/>
        <xdr:cNvSpPr/>
      </xdr:nvSpPr>
      <xdr:spPr>
        <a:xfrm flipH="1">
          <a:off x="9331325" y="804545"/>
          <a:ext cx="0" cy="36195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394970</xdr:colOff>
      <xdr:row>6</xdr:row>
      <xdr:rowOff>182880</xdr:rowOff>
    </xdr:from>
    <xdr:to xmlns:xdr="http://schemas.openxmlformats.org/drawingml/2006/spreadsheetDrawing">
      <xdr:col>15</xdr:col>
      <xdr:colOff>670560</xdr:colOff>
      <xdr:row>7</xdr:row>
      <xdr:rowOff>246380</xdr:rowOff>
    </xdr:to>
    <xdr:sp macro="" textlink="">
      <xdr:nvSpPr>
        <xdr:cNvPr id="8" name="四角形 7"/>
        <xdr:cNvSpPr/>
      </xdr:nvSpPr>
      <xdr:spPr>
        <a:xfrm>
          <a:off x="8110220" y="1325880"/>
          <a:ext cx="275590" cy="3111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771525</xdr:colOff>
      <xdr:row>5</xdr:row>
      <xdr:rowOff>194945</xdr:rowOff>
    </xdr:from>
    <xdr:to xmlns:xdr="http://schemas.openxmlformats.org/drawingml/2006/spreadsheetDrawing">
      <xdr:col>16</xdr:col>
      <xdr:colOff>1047115</xdr:colOff>
      <xdr:row>7</xdr:row>
      <xdr:rowOff>7620</xdr:rowOff>
    </xdr:to>
    <xdr:sp macro="" textlink="">
      <xdr:nvSpPr>
        <xdr:cNvPr id="9" name="四角形 8"/>
        <xdr:cNvSpPr/>
      </xdr:nvSpPr>
      <xdr:spPr>
        <a:xfrm>
          <a:off x="9172575" y="1090295"/>
          <a:ext cx="275590" cy="307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314960</xdr:colOff>
      <xdr:row>7</xdr:row>
      <xdr:rowOff>141605</xdr:rowOff>
    </xdr:from>
    <xdr:to xmlns:xdr="http://schemas.openxmlformats.org/drawingml/2006/spreadsheetDrawing">
      <xdr:col>15</xdr:col>
      <xdr:colOff>490220</xdr:colOff>
      <xdr:row>7</xdr:row>
      <xdr:rowOff>141605</xdr:rowOff>
    </xdr:to>
    <xdr:sp macro="" textlink="">
      <xdr:nvSpPr>
        <xdr:cNvPr id="10" name="直線 9"/>
        <xdr:cNvSpPr/>
      </xdr:nvSpPr>
      <xdr:spPr>
        <a:xfrm>
          <a:off x="6658610" y="1532255"/>
          <a:ext cx="1546860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531495</xdr:colOff>
      <xdr:row>6</xdr:row>
      <xdr:rowOff>191135</xdr:rowOff>
    </xdr:from>
    <xdr:to xmlns:xdr="http://schemas.openxmlformats.org/drawingml/2006/spreadsheetDrawing">
      <xdr:col>16</xdr:col>
      <xdr:colOff>126365</xdr:colOff>
      <xdr:row>8</xdr:row>
      <xdr:rowOff>5080</xdr:rowOff>
    </xdr:to>
    <xdr:sp macro="" textlink="">
      <xdr:nvSpPr>
        <xdr:cNvPr id="11" name="四角形 10"/>
        <xdr:cNvSpPr/>
      </xdr:nvSpPr>
      <xdr:spPr>
        <a:xfrm>
          <a:off x="8246745" y="1334135"/>
          <a:ext cx="280670" cy="3092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130810</xdr:colOff>
      <xdr:row>29</xdr:row>
      <xdr:rowOff>151130</xdr:rowOff>
    </xdr:from>
    <xdr:to xmlns:xdr="http://schemas.openxmlformats.org/drawingml/2006/spreadsheetDrawing">
      <xdr:col>16</xdr:col>
      <xdr:colOff>973455</xdr:colOff>
      <xdr:row>29</xdr:row>
      <xdr:rowOff>161290</xdr:rowOff>
    </xdr:to>
    <xdr:sp macro="" textlink="">
      <xdr:nvSpPr>
        <xdr:cNvPr id="12" name="直線 14"/>
        <xdr:cNvSpPr/>
      </xdr:nvSpPr>
      <xdr:spPr>
        <a:xfrm>
          <a:off x="7160260" y="5624830"/>
          <a:ext cx="2214245" cy="1016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532130</xdr:colOff>
      <xdr:row>19</xdr:row>
      <xdr:rowOff>43815</xdr:rowOff>
    </xdr:from>
    <xdr:to xmlns:xdr="http://schemas.openxmlformats.org/drawingml/2006/spreadsheetDrawing">
      <xdr:col>16</xdr:col>
      <xdr:colOff>810260</xdr:colOff>
      <xdr:row>20</xdr:row>
      <xdr:rowOff>123825</xdr:rowOff>
    </xdr:to>
    <xdr:sp macro="" textlink="">
      <xdr:nvSpPr>
        <xdr:cNvPr id="13" name="四角形 15"/>
        <xdr:cNvSpPr/>
      </xdr:nvSpPr>
      <xdr:spPr>
        <a:xfrm>
          <a:off x="8933180" y="3761740"/>
          <a:ext cx="278130" cy="31813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349250</xdr:colOff>
      <xdr:row>11</xdr:row>
      <xdr:rowOff>40005</xdr:rowOff>
    </xdr:from>
    <xdr:to xmlns:xdr="http://schemas.openxmlformats.org/drawingml/2006/spreadsheetDrawing">
      <xdr:col>13</xdr:col>
      <xdr:colOff>11430</xdr:colOff>
      <xdr:row>12</xdr:row>
      <xdr:rowOff>108585</xdr:rowOff>
    </xdr:to>
    <xdr:sp macro="" textlink="">
      <xdr:nvSpPr>
        <xdr:cNvPr id="14" name="四角形 16"/>
        <xdr:cNvSpPr/>
      </xdr:nvSpPr>
      <xdr:spPr>
        <a:xfrm>
          <a:off x="6007100" y="2151380"/>
          <a:ext cx="347980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706755</xdr:colOff>
      <xdr:row>20</xdr:row>
      <xdr:rowOff>227330</xdr:rowOff>
    </xdr:from>
    <xdr:to xmlns:xdr="http://schemas.openxmlformats.org/drawingml/2006/spreadsheetDrawing">
      <xdr:col>16</xdr:col>
      <xdr:colOff>977265</xdr:colOff>
      <xdr:row>23</xdr:row>
      <xdr:rowOff>124460</xdr:rowOff>
    </xdr:to>
    <xdr:sp macro="" textlink="">
      <xdr:nvSpPr>
        <xdr:cNvPr id="15" name="四角形 17"/>
        <xdr:cNvSpPr/>
      </xdr:nvSpPr>
      <xdr:spPr>
        <a:xfrm>
          <a:off x="9107805" y="4183380"/>
          <a:ext cx="270510" cy="31305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404495</xdr:colOff>
      <xdr:row>29</xdr:row>
      <xdr:rowOff>24130</xdr:rowOff>
    </xdr:from>
    <xdr:to xmlns:xdr="http://schemas.openxmlformats.org/drawingml/2006/spreadsheetDrawing">
      <xdr:col>13</xdr:col>
      <xdr:colOff>677545</xdr:colOff>
      <xdr:row>30</xdr:row>
      <xdr:rowOff>95885</xdr:rowOff>
    </xdr:to>
    <xdr:sp macro="" textlink="">
      <xdr:nvSpPr>
        <xdr:cNvPr id="16" name="四角形 19"/>
        <xdr:cNvSpPr/>
      </xdr:nvSpPr>
      <xdr:spPr>
        <a:xfrm>
          <a:off x="6748145" y="5497830"/>
          <a:ext cx="273050" cy="29083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563245</xdr:colOff>
      <xdr:row>29</xdr:row>
      <xdr:rowOff>28575</xdr:rowOff>
    </xdr:from>
    <xdr:to xmlns:xdr="http://schemas.openxmlformats.org/drawingml/2006/spreadsheetDrawing">
      <xdr:col>14</xdr:col>
      <xdr:colOff>156845</xdr:colOff>
      <xdr:row>30</xdr:row>
      <xdr:rowOff>93980</xdr:rowOff>
    </xdr:to>
    <xdr:sp macro="" textlink="">
      <xdr:nvSpPr>
        <xdr:cNvPr id="17" name="四角形 21"/>
        <xdr:cNvSpPr/>
      </xdr:nvSpPr>
      <xdr:spPr>
        <a:xfrm>
          <a:off x="6906895" y="5502275"/>
          <a:ext cx="279400" cy="2844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132080</xdr:colOff>
      <xdr:row>12</xdr:row>
      <xdr:rowOff>97155</xdr:rowOff>
    </xdr:from>
    <xdr:to xmlns:xdr="http://schemas.openxmlformats.org/drawingml/2006/spreadsheetDrawing">
      <xdr:col>12</xdr:col>
      <xdr:colOff>44450</xdr:colOff>
      <xdr:row>12</xdr:row>
      <xdr:rowOff>99060</xdr:rowOff>
    </xdr:to>
    <xdr:sp macro="" textlink="">
      <xdr:nvSpPr>
        <xdr:cNvPr id="18" name="直線 18"/>
        <xdr:cNvSpPr/>
      </xdr:nvSpPr>
      <xdr:spPr>
        <a:xfrm>
          <a:off x="5589905" y="2446655"/>
          <a:ext cx="112395" cy="190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594360</xdr:colOff>
      <xdr:row>11</xdr:row>
      <xdr:rowOff>167005</xdr:rowOff>
    </xdr:from>
    <xdr:to xmlns:xdr="http://schemas.openxmlformats.org/drawingml/2006/spreadsheetDrawing">
      <xdr:col>16</xdr:col>
      <xdr:colOff>951865</xdr:colOff>
      <xdr:row>11</xdr:row>
      <xdr:rowOff>179070</xdr:rowOff>
    </xdr:to>
    <xdr:sp macro="" textlink="">
      <xdr:nvSpPr>
        <xdr:cNvPr id="19" name="直線 9"/>
        <xdr:cNvSpPr/>
      </xdr:nvSpPr>
      <xdr:spPr>
        <a:xfrm flipV="1">
          <a:off x="6252210" y="2278380"/>
          <a:ext cx="3100705" cy="1206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233045</xdr:colOff>
      <xdr:row>19</xdr:row>
      <xdr:rowOff>182245</xdr:rowOff>
    </xdr:from>
    <xdr:to xmlns:xdr="http://schemas.openxmlformats.org/drawingml/2006/spreadsheetDrawing">
      <xdr:col>16</xdr:col>
      <xdr:colOff>586105</xdr:colOff>
      <xdr:row>19</xdr:row>
      <xdr:rowOff>184785</xdr:rowOff>
    </xdr:to>
    <xdr:sp macro="" textlink="">
      <xdr:nvSpPr>
        <xdr:cNvPr id="20" name="直線 9"/>
        <xdr:cNvSpPr/>
      </xdr:nvSpPr>
      <xdr:spPr>
        <a:xfrm flipV="1">
          <a:off x="5890895" y="3900170"/>
          <a:ext cx="3096260" cy="254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48895</xdr:colOff>
      <xdr:row>22</xdr:row>
      <xdr:rowOff>17145</xdr:rowOff>
    </xdr:from>
    <xdr:to xmlns:xdr="http://schemas.openxmlformats.org/drawingml/2006/spreadsheetDrawing">
      <xdr:col>16</xdr:col>
      <xdr:colOff>765810</xdr:colOff>
      <xdr:row>22</xdr:row>
      <xdr:rowOff>20320</xdr:rowOff>
    </xdr:to>
    <xdr:sp macro="" textlink="">
      <xdr:nvSpPr>
        <xdr:cNvPr id="21" name="直線 9"/>
        <xdr:cNvSpPr/>
      </xdr:nvSpPr>
      <xdr:spPr>
        <a:xfrm>
          <a:off x="5706745" y="4312920"/>
          <a:ext cx="3460115" cy="317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8255</xdr:colOff>
      <xdr:row>0</xdr:row>
      <xdr:rowOff>31115</xdr:rowOff>
    </xdr:from>
    <xdr:to xmlns:xdr="http://schemas.openxmlformats.org/drawingml/2006/spreadsheetDrawing">
      <xdr:col>0</xdr:col>
      <xdr:colOff>390525</xdr:colOff>
      <xdr:row>31</xdr:row>
      <xdr:rowOff>153035</xdr:rowOff>
    </xdr:to>
    <xdr:sp macro="" textlink="">
      <xdr:nvSpPr>
        <xdr:cNvPr id="22" name="テキスト ボックス 22"/>
        <xdr:cNvSpPr txBox="1">
          <a:spLocks noChangeArrowheads="1"/>
        </xdr:cNvSpPr>
      </xdr:nvSpPr>
      <xdr:spPr>
        <a:xfrm rot="-5400000" flipV="1">
          <a:off x="8255" y="31115"/>
          <a:ext cx="382270" cy="604329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/>
              <a:ea typeface="ＭＳ ゴシック"/>
              <a:cs typeface="Times New Roman"/>
            </a:rPr>
            <a:t>３－２</a:t>
          </a:r>
          <a:r>
            <a:rPr lang="ja-JP" altLang="en-US" sz="1100" kern="100">
              <a:effectLst/>
              <a:latin typeface="Century"/>
              <a:ea typeface="ＭＳ ゴシック"/>
              <a:cs typeface="Times New Roman"/>
            </a:rPr>
            <a:t>６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86995</xdr:colOff>
      <xdr:row>3</xdr:row>
      <xdr:rowOff>22225</xdr:rowOff>
    </xdr:from>
    <xdr:to xmlns:xdr="http://schemas.openxmlformats.org/drawingml/2006/spreadsheetDrawing">
      <xdr:col>16</xdr:col>
      <xdr:colOff>894080</xdr:colOff>
      <xdr:row>31</xdr:row>
      <xdr:rowOff>69850</xdr:rowOff>
    </xdr:to>
    <xdr:pic macro="">
      <xdr:nvPicPr>
        <xdr:cNvPr id="2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2945" y="717550"/>
          <a:ext cx="3550285" cy="52451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773430</xdr:colOff>
      <xdr:row>4</xdr:row>
      <xdr:rowOff>30480</xdr:rowOff>
    </xdr:from>
    <xdr:to xmlns:xdr="http://schemas.openxmlformats.org/drawingml/2006/spreadsheetDrawing">
      <xdr:col>16</xdr:col>
      <xdr:colOff>777240</xdr:colOff>
      <xdr:row>5</xdr:row>
      <xdr:rowOff>85090</xdr:rowOff>
    </xdr:to>
    <xdr:sp macro="" textlink="">
      <xdr:nvSpPr>
        <xdr:cNvPr id="3" name="直線 2"/>
        <xdr:cNvSpPr/>
      </xdr:nvSpPr>
      <xdr:spPr>
        <a:xfrm>
          <a:off x="9212580" y="821055"/>
          <a:ext cx="3810" cy="15938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602615</xdr:colOff>
      <xdr:row>5</xdr:row>
      <xdr:rowOff>25400</xdr:rowOff>
    </xdr:from>
    <xdr:to xmlns:xdr="http://schemas.openxmlformats.org/drawingml/2006/spreadsheetDrawing">
      <xdr:col>16</xdr:col>
      <xdr:colOff>880745</xdr:colOff>
      <xdr:row>6</xdr:row>
      <xdr:rowOff>94615</xdr:rowOff>
    </xdr:to>
    <xdr:sp macro="" textlink="">
      <xdr:nvSpPr>
        <xdr:cNvPr id="4" name="四角形 3"/>
        <xdr:cNvSpPr/>
      </xdr:nvSpPr>
      <xdr:spPr>
        <a:xfrm>
          <a:off x="9041765" y="920750"/>
          <a:ext cx="278130" cy="3073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602615</xdr:colOff>
      <xdr:row>8</xdr:row>
      <xdr:rowOff>128270</xdr:rowOff>
    </xdr:from>
    <xdr:to xmlns:xdr="http://schemas.openxmlformats.org/drawingml/2006/spreadsheetDrawing">
      <xdr:col>16</xdr:col>
      <xdr:colOff>878840</xdr:colOff>
      <xdr:row>10</xdr:row>
      <xdr:rowOff>84455</xdr:rowOff>
    </xdr:to>
    <xdr:sp macro="" textlink="">
      <xdr:nvSpPr>
        <xdr:cNvPr id="5" name="四角形 4"/>
        <xdr:cNvSpPr/>
      </xdr:nvSpPr>
      <xdr:spPr>
        <a:xfrm>
          <a:off x="9041765" y="1737995"/>
          <a:ext cx="276225" cy="3244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783590</xdr:colOff>
      <xdr:row>7</xdr:row>
      <xdr:rowOff>41275</xdr:rowOff>
    </xdr:from>
    <xdr:to xmlns:xdr="http://schemas.openxmlformats.org/drawingml/2006/spreadsheetDrawing">
      <xdr:col>16</xdr:col>
      <xdr:colOff>783590</xdr:colOff>
      <xdr:row>8</xdr:row>
      <xdr:rowOff>180975</xdr:rowOff>
    </xdr:to>
    <xdr:sp macro="" textlink="">
      <xdr:nvSpPr>
        <xdr:cNvPr id="6" name="直線 6"/>
        <xdr:cNvSpPr/>
      </xdr:nvSpPr>
      <xdr:spPr>
        <a:xfrm flipH="1">
          <a:off x="9222740" y="1412875"/>
          <a:ext cx="0" cy="37782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172720</xdr:colOff>
      <xdr:row>10</xdr:row>
      <xdr:rowOff>98425</xdr:rowOff>
    </xdr:from>
    <xdr:to xmlns:xdr="http://schemas.openxmlformats.org/drawingml/2006/spreadsheetDrawing">
      <xdr:col>16</xdr:col>
      <xdr:colOff>445135</xdr:colOff>
      <xdr:row>12</xdr:row>
      <xdr:rowOff>64135</xdr:rowOff>
    </xdr:to>
    <xdr:sp macro="" textlink="">
      <xdr:nvSpPr>
        <xdr:cNvPr id="7" name="四角形 7"/>
        <xdr:cNvSpPr/>
      </xdr:nvSpPr>
      <xdr:spPr>
        <a:xfrm>
          <a:off x="8611870" y="2076450"/>
          <a:ext cx="272415" cy="3086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339090</xdr:colOff>
      <xdr:row>6</xdr:row>
      <xdr:rowOff>26035</xdr:rowOff>
    </xdr:from>
    <xdr:to xmlns:xdr="http://schemas.openxmlformats.org/drawingml/2006/spreadsheetDrawing">
      <xdr:col>13</xdr:col>
      <xdr:colOff>641350</xdr:colOff>
      <xdr:row>7</xdr:row>
      <xdr:rowOff>94615</xdr:rowOff>
    </xdr:to>
    <xdr:sp macro="" textlink="">
      <xdr:nvSpPr>
        <xdr:cNvPr id="8" name="四角形 8"/>
        <xdr:cNvSpPr/>
      </xdr:nvSpPr>
      <xdr:spPr>
        <a:xfrm>
          <a:off x="6720840" y="1159510"/>
          <a:ext cx="302260" cy="30670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656590</xdr:colOff>
      <xdr:row>11</xdr:row>
      <xdr:rowOff>85090</xdr:rowOff>
    </xdr:from>
    <xdr:to xmlns:xdr="http://schemas.openxmlformats.org/drawingml/2006/spreadsheetDrawing">
      <xdr:col>16</xdr:col>
      <xdr:colOff>270510</xdr:colOff>
      <xdr:row>11</xdr:row>
      <xdr:rowOff>97155</xdr:rowOff>
    </xdr:to>
    <xdr:sp macro="" textlink="">
      <xdr:nvSpPr>
        <xdr:cNvPr id="9" name="直線 9"/>
        <xdr:cNvSpPr/>
      </xdr:nvSpPr>
      <xdr:spPr>
        <a:xfrm flipV="1">
          <a:off x="6352540" y="2167890"/>
          <a:ext cx="2357120" cy="1206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328295</xdr:colOff>
      <xdr:row>10</xdr:row>
      <xdr:rowOff>97155</xdr:rowOff>
    </xdr:from>
    <xdr:to xmlns:xdr="http://schemas.openxmlformats.org/drawingml/2006/spreadsheetDrawing">
      <xdr:col>16</xdr:col>
      <xdr:colOff>605155</xdr:colOff>
      <xdr:row>12</xdr:row>
      <xdr:rowOff>62865</xdr:rowOff>
    </xdr:to>
    <xdr:sp macro="" textlink="">
      <xdr:nvSpPr>
        <xdr:cNvPr id="10" name="四角形 10"/>
        <xdr:cNvSpPr/>
      </xdr:nvSpPr>
      <xdr:spPr>
        <a:xfrm>
          <a:off x="8767445" y="2075180"/>
          <a:ext cx="276860" cy="3086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345440</xdr:colOff>
      <xdr:row>18</xdr:row>
      <xdr:rowOff>132715</xdr:rowOff>
    </xdr:from>
    <xdr:to xmlns:xdr="http://schemas.openxmlformats.org/drawingml/2006/spreadsheetDrawing">
      <xdr:col>12</xdr:col>
      <xdr:colOff>346075</xdr:colOff>
      <xdr:row>23</xdr:row>
      <xdr:rowOff>20320</xdr:rowOff>
    </xdr:to>
    <xdr:sp macro="" textlink="">
      <xdr:nvSpPr>
        <xdr:cNvPr id="11" name="直線 12"/>
        <xdr:cNvSpPr/>
      </xdr:nvSpPr>
      <xdr:spPr>
        <a:xfrm>
          <a:off x="6041390" y="3583940"/>
          <a:ext cx="635" cy="77978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173355</xdr:colOff>
      <xdr:row>6</xdr:row>
      <xdr:rowOff>165100</xdr:rowOff>
    </xdr:from>
    <xdr:to xmlns:xdr="http://schemas.openxmlformats.org/drawingml/2006/spreadsheetDrawing">
      <xdr:col>13</xdr:col>
      <xdr:colOff>410845</xdr:colOff>
      <xdr:row>6</xdr:row>
      <xdr:rowOff>170180</xdr:rowOff>
    </xdr:to>
    <xdr:sp macro="" textlink="">
      <xdr:nvSpPr>
        <xdr:cNvPr id="12" name="直線 14"/>
        <xdr:cNvSpPr/>
      </xdr:nvSpPr>
      <xdr:spPr>
        <a:xfrm flipV="1">
          <a:off x="5869305" y="1298575"/>
          <a:ext cx="923290" cy="508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40640</xdr:colOff>
      <xdr:row>23</xdr:row>
      <xdr:rowOff>55245</xdr:rowOff>
    </xdr:from>
    <xdr:to xmlns:xdr="http://schemas.openxmlformats.org/drawingml/2006/spreadsheetDrawing">
      <xdr:col>15</xdr:col>
      <xdr:colOff>321310</xdr:colOff>
      <xdr:row>24</xdr:row>
      <xdr:rowOff>115570</xdr:rowOff>
    </xdr:to>
    <xdr:sp macro="" textlink="">
      <xdr:nvSpPr>
        <xdr:cNvPr id="13" name="四角形 15"/>
        <xdr:cNvSpPr/>
      </xdr:nvSpPr>
      <xdr:spPr>
        <a:xfrm>
          <a:off x="7793990" y="4398645"/>
          <a:ext cx="280670" cy="2984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657225</xdr:colOff>
      <xdr:row>19</xdr:row>
      <xdr:rowOff>104775</xdr:rowOff>
    </xdr:from>
    <xdr:to xmlns:xdr="http://schemas.openxmlformats.org/drawingml/2006/spreadsheetDrawing">
      <xdr:col>16</xdr:col>
      <xdr:colOff>320040</xdr:colOff>
      <xdr:row>20</xdr:row>
      <xdr:rowOff>191135</xdr:rowOff>
    </xdr:to>
    <xdr:sp macro="" textlink="">
      <xdr:nvSpPr>
        <xdr:cNvPr id="14" name="四角形 16"/>
        <xdr:cNvSpPr/>
      </xdr:nvSpPr>
      <xdr:spPr>
        <a:xfrm>
          <a:off x="8410575" y="3794125"/>
          <a:ext cx="348615" cy="3244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188595</xdr:colOff>
      <xdr:row>23</xdr:row>
      <xdr:rowOff>53975</xdr:rowOff>
    </xdr:from>
    <xdr:to xmlns:xdr="http://schemas.openxmlformats.org/drawingml/2006/spreadsheetDrawing">
      <xdr:col>15</xdr:col>
      <xdr:colOff>461010</xdr:colOff>
      <xdr:row>24</xdr:row>
      <xdr:rowOff>115570</xdr:rowOff>
    </xdr:to>
    <xdr:sp macro="" textlink="">
      <xdr:nvSpPr>
        <xdr:cNvPr id="15" name="四角形 17"/>
        <xdr:cNvSpPr/>
      </xdr:nvSpPr>
      <xdr:spPr>
        <a:xfrm>
          <a:off x="7941945" y="4397375"/>
          <a:ext cx="272415" cy="29972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189865</xdr:colOff>
      <xdr:row>22</xdr:row>
      <xdr:rowOff>41275</xdr:rowOff>
    </xdr:from>
    <xdr:to xmlns:xdr="http://schemas.openxmlformats.org/drawingml/2006/spreadsheetDrawing">
      <xdr:col>12</xdr:col>
      <xdr:colOff>467995</xdr:colOff>
      <xdr:row>24</xdr:row>
      <xdr:rowOff>29210</xdr:rowOff>
    </xdr:to>
    <xdr:sp macro="" textlink="">
      <xdr:nvSpPr>
        <xdr:cNvPr id="16" name="四角形 19"/>
        <xdr:cNvSpPr/>
      </xdr:nvSpPr>
      <xdr:spPr>
        <a:xfrm>
          <a:off x="5885815" y="4308475"/>
          <a:ext cx="278130" cy="3022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152400</xdr:colOff>
      <xdr:row>23</xdr:row>
      <xdr:rowOff>203835</xdr:rowOff>
    </xdr:from>
    <xdr:to xmlns:xdr="http://schemas.openxmlformats.org/drawingml/2006/spreadsheetDrawing">
      <xdr:col>15</xdr:col>
      <xdr:colOff>113030</xdr:colOff>
      <xdr:row>23</xdr:row>
      <xdr:rowOff>212725</xdr:rowOff>
    </xdr:to>
    <xdr:sp macro="" textlink="">
      <xdr:nvSpPr>
        <xdr:cNvPr id="17" name="直線 20"/>
        <xdr:cNvSpPr/>
      </xdr:nvSpPr>
      <xdr:spPr>
        <a:xfrm flipV="1">
          <a:off x="7219950" y="4547235"/>
          <a:ext cx="646430" cy="889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172085</xdr:colOff>
      <xdr:row>29</xdr:row>
      <xdr:rowOff>86995</xdr:rowOff>
    </xdr:from>
    <xdr:to xmlns:xdr="http://schemas.openxmlformats.org/drawingml/2006/spreadsheetDrawing">
      <xdr:col>12</xdr:col>
      <xdr:colOff>452755</xdr:colOff>
      <xdr:row>30</xdr:row>
      <xdr:rowOff>152400</xdr:rowOff>
    </xdr:to>
    <xdr:sp macro="" textlink="">
      <xdr:nvSpPr>
        <xdr:cNvPr id="18" name="四角形 21"/>
        <xdr:cNvSpPr/>
      </xdr:nvSpPr>
      <xdr:spPr>
        <a:xfrm>
          <a:off x="5868035" y="5532120"/>
          <a:ext cx="280670" cy="2844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209550</xdr:colOff>
      <xdr:row>20</xdr:row>
      <xdr:rowOff>59690</xdr:rowOff>
    </xdr:from>
    <xdr:to xmlns:xdr="http://schemas.openxmlformats.org/drawingml/2006/spreadsheetDrawing">
      <xdr:col>16</xdr:col>
      <xdr:colOff>86360</xdr:colOff>
      <xdr:row>20</xdr:row>
      <xdr:rowOff>67310</xdr:rowOff>
    </xdr:to>
    <xdr:sp macro="" textlink="">
      <xdr:nvSpPr>
        <xdr:cNvPr id="19" name="直線 9"/>
        <xdr:cNvSpPr/>
      </xdr:nvSpPr>
      <xdr:spPr>
        <a:xfrm flipV="1">
          <a:off x="6591300" y="3987165"/>
          <a:ext cx="1934210" cy="762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335915</xdr:colOff>
      <xdr:row>24</xdr:row>
      <xdr:rowOff>99695</xdr:rowOff>
    </xdr:from>
    <xdr:to xmlns:xdr="http://schemas.openxmlformats.org/drawingml/2006/spreadsheetDrawing">
      <xdr:col>12</xdr:col>
      <xdr:colOff>335915</xdr:colOff>
      <xdr:row>29</xdr:row>
      <xdr:rowOff>149225</xdr:rowOff>
    </xdr:to>
    <xdr:sp macro="" textlink="">
      <xdr:nvSpPr>
        <xdr:cNvPr id="20" name="直線 12"/>
        <xdr:cNvSpPr/>
      </xdr:nvSpPr>
      <xdr:spPr>
        <a:xfrm flipH="1">
          <a:off x="6031865" y="4681220"/>
          <a:ext cx="0" cy="91313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0</xdr:colOff>
      <xdr:row>0</xdr:row>
      <xdr:rowOff>69215</xdr:rowOff>
    </xdr:from>
    <xdr:to xmlns:xdr="http://schemas.openxmlformats.org/drawingml/2006/spreadsheetDrawing">
      <xdr:col>0</xdr:col>
      <xdr:colOff>382270</xdr:colOff>
      <xdr:row>31</xdr:row>
      <xdr:rowOff>191770</xdr:rowOff>
    </xdr:to>
    <xdr:sp macro="" textlink="">
      <xdr:nvSpPr>
        <xdr:cNvPr id="21" name="テキスト ボックス 21"/>
        <xdr:cNvSpPr txBox="1">
          <a:spLocks noChangeArrowheads="1"/>
        </xdr:cNvSpPr>
      </xdr:nvSpPr>
      <xdr:spPr>
        <a:xfrm rot="-5400000" flipV="1">
          <a:off x="0" y="69215"/>
          <a:ext cx="382270" cy="601535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/>
              <a:ea typeface="ＭＳ ゴシック"/>
              <a:cs typeface="Times New Roman"/>
            </a:rPr>
            <a:t>３－２</a:t>
          </a:r>
          <a:r>
            <a:rPr lang="ja-JP" altLang="en-US" sz="1100" kern="100">
              <a:effectLst/>
              <a:latin typeface="Century"/>
              <a:ea typeface="ＭＳ ゴシック"/>
              <a:cs typeface="Times New Roman"/>
            </a:rPr>
            <a:t>８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11</xdr:col>
      <xdr:colOff>188595</xdr:colOff>
      <xdr:row>2</xdr:row>
      <xdr:rowOff>74295</xdr:rowOff>
    </xdr:from>
    <xdr:to xmlns:xdr="http://schemas.openxmlformats.org/drawingml/2006/spreadsheetDrawing">
      <xdr:col>16</xdr:col>
      <xdr:colOff>930910</xdr:colOff>
      <xdr:row>31</xdr:row>
      <xdr:rowOff>161290</xdr:rowOff>
    </xdr:to>
    <xdr:pic macro="">
      <xdr:nvPicPr>
        <xdr:cNvPr id="2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9295" y="550545"/>
          <a:ext cx="3685540" cy="55130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16</xdr:col>
      <xdr:colOff>709930</xdr:colOff>
      <xdr:row>2</xdr:row>
      <xdr:rowOff>67310</xdr:rowOff>
    </xdr:from>
    <xdr:to xmlns:xdr="http://schemas.openxmlformats.org/drawingml/2006/spreadsheetDrawing">
      <xdr:col>16</xdr:col>
      <xdr:colOff>986790</xdr:colOff>
      <xdr:row>4</xdr:row>
      <xdr:rowOff>84455</xdr:rowOff>
    </xdr:to>
    <xdr:sp macro="" textlink="">
      <xdr:nvSpPr>
        <xdr:cNvPr id="3" name="四角形 3"/>
        <xdr:cNvSpPr/>
      </xdr:nvSpPr>
      <xdr:spPr>
        <a:xfrm>
          <a:off x="9253855" y="543560"/>
          <a:ext cx="276860" cy="3409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30</xdr:row>
      <xdr:rowOff>217170</xdr:rowOff>
    </xdr:to>
    <xdr:sp macro="" textlink="">
      <xdr:nvSpPr>
        <xdr:cNvPr id="4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5881370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ＭＳ ゴシック"/>
              <a:ea typeface="ＭＳ ゴシック"/>
              <a:cs typeface="Times New Roman"/>
            </a:rPr>
            <a:t>３－３０</a:t>
          </a:r>
          <a:endParaRPr lang="en-US" altLang="ja-JP" sz="1050" kern="100">
            <a:effectLst/>
            <a:latin typeface="ＭＳ ゴシック"/>
            <a:ea typeface="ＭＳ ゴシック"/>
            <a:cs typeface="Times New Roman"/>
          </a:endParaRPr>
        </a:p>
        <a:p>
          <a:pPr algn="ctr">
            <a:spcAft>
              <a:spcPts val="0"/>
            </a:spcAft>
          </a:pP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812165</xdr:colOff>
      <xdr:row>2</xdr:row>
      <xdr:rowOff>124460</xdr:rowOff>
    </xdr:from>
    <xdr:to xmlns:xdr="http://schemas.openxmlformats.org/drawingml/2006/spreadsheetDrawing">
      <xdr:col>16</xdr:col>
      <xdr:colOff>822960</xdr:colOff>
      <xdr:row>4</xdr:row>
      <xdr:rowOff>44450</xdr:rowOff>
    </xdr:to>
    <xdr:cxnSp macro="">
      <xdr:nvCxnSpPr>
        <xdr:cNvPr id="5" name="直線コネクタ 14"/>
        <xdr:cNvCxnSpPr/>
      </xdr:nvCxnSpPr>
      <xdr:spPr>
        <a:xfrm>
          <a:off x="9356090" y="600710"/>
          <a:ext cx="10795" cy="24384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829310</xdr:colOff>
      <xdr:row>6</xdr:row>
      <xdr:rowOff>108585</xdr:rowOff>
    </xdr:from>
    <xdr:to xmlns:xdr="http://schemas.openxmlformats.org/drawingml/2006/spreadsheetDrawing">
      <xdr:col>16</xdr:col>
      <xdr:colOff>829310</xdr:colOff>
      <xdr:row>7</xdr:row>
      <xdr:rowOff>175260</xdr:rowOff>
    </xdr:to>
    <xdr:cxnSp macro="">
      <xdr:nvCxnSpPr>
        <xdr:cNvPr id="6" name="直線コネクタ 16"/>
        <xdr:cNvCxnSpPr/>
      </xdr:nvCxnSpPr>
      <xdr:spPr>
        <a:xfrm flipH="1">
          <a:off x="9373235" y="1251585"/>
          <a:ext cx="0" cy="30480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73660</xdr:colOff>
      <xdr:row>8</xdr:row>
      <xdr:rowOff>252095</xdr:rowOff>
    </xdr:from>
    <xdr:to xmlns:xdr="http://schemas.openxmlformats.org/drawingml/2006/spreadsheetDrawing">
      <xdr:col>16</xdr:col>
      <xdr:colOff>248285</xdr:colOff>
      <xdr:row>8</xdr:row>
      <xdr:rowOff>252095</xdr:rowOff>
    </xdr:to>
    <xdr:cxnSp macro="">
      <xdr:nvCxnSpPr>
        <xdr:cNvPr id="7" name="直線コネクタ 20"/>
        <xdr:cNvCxnSpPr/>
      </xdr:nvCxnSpPr>
      <xdr:spPr>
        <a:xfrm>
          <a:off x="6560185" y="1871345"/>
          <a:ext cx="2232025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320675</xdr:colOff>
      <xdr:row>26</xdr:row>
      <xdr:rowOff>29210</xdr:rowOff>
    </xdr:from>
    <xdr:to xmlns:xdr="http://schemas.openxmlformats.org/drawingml/2006/spreadsheetDrawing">
      <xdr:col>14</xdr:col>
      <xdr:colOff>634365</xdr:colOff>
      <xdr:row>26</xdr:row>
      <xdr:rowOff>29210</xdr:rowOff>
    </xdr:to>
    <xdr:cxnSp macro="">
      <xdr:nvCxnSpPr>
        <xdr:cNvPr id="8" name="直線コネクタ 31"/>
        <xdr:cNvCxnSpPr/>
      </xdr:nvCxnSpPr>
      <xdr:spPr>
        <a:xfrm flipH="1">
          <a:off x="7493000" y="5096510"/>
          <a:ext cx="313690" cy="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501015</xdr:colOff>
      <xdr:row>21</xdr:row>
      <xdr:rowOff>14605</xdr:rowOff>
    </xdr:from>
    <xdr:to xmlns:xdr="http://schemas.openxmlformats.org/drawingml/2006/spreadsheetDrawing">
      <xdr:col>13</xdr:col>
      <xdr:colOff>584200</xdr:colOff>
      <xdr:row>21</xdr:row>
      <xdr:rowOff>21590</xdr:rowOff>
    </xdr:to>
    <xdr:cxnSp macro="">
      <xdr:nvCxnSpPr>
        <xdr:cNvPr id="9" name="直線コネクタ 33"/>
        <xdr:cNvCxnSpPr/>
      </xdr:nvCxnSpPr>
      <xdr:spPr>
        <a:xfrm flipH="1" flipV="1">
          <a:off x="6301740" y="4215130"/>
          <a:ext cx="768985" cy="6985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704850</xdr:colOff>
      <xdr:row>4</xdr:row>
      <xdr:rowOff>6350</xdr:rowOff>
    </xdr:from>
    <xdr:to xmlns:xdr="http://schemas.openxmlformats.org/drawingml/2006/spreadsheetDrawing">
      <xdr:col>16</xdr:col>
      <xdr:colOff>1026795</xdr:colOff>
      <xdr:row>5</xdr:row>
      <xdr:rowOff>200660</xdr:rowOff>
    </xdr:to>
    <xdr:sp macro="" textlink="">
      <xdr:nvSpPr>
        <xdr:cNvPr id="10" name="テキスト ボックス 35"/>
        <xdr:cNvSpPr txBox="1"/>
      </xdr:nvSpPr>
      <xdr:spPr>
        <a:xfrm>
          <a:off x="9248775" y="806450"/>
          <a:ext cx="321945" cy="2990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716280</xdr:colOff>
      <xdr:row>7</xdr:row>
      <xdr:rowOff>180340</xdr:rowOff>
    </xdr:from>
    <xdr:to xmlns:xdr="http://schemas.openxmlformats.org/drawingml/2006/spreadsheetDrawing">
      <xdr:col>16</xdr:col>
      <xdr:colOff>1037590</xdr:colOff>
      <xdr:row>9</xdr:row>
      <xdr:rowOff>60960</xdr:rowOff>
    </xdr:to>
    <xdr:sp macro="" textlink="">
      <xdr:nvSpPr>
        <xdr:cNvPr id="11" name="テキスト ボックス 36"/>
        <xdr:cNvSpPr txBox="1"/>
      </xdr:nvSpPr>
      <xdr:spPr>
        <a:xfrm>
          <a:off x="9260205" y="1561465"/>
          <a:ext cx="321310" cy="3822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  <a:r>
            <a:rPr kumimoji="1" lang="ja-JP" altLang="en-US" sz="1100"/>
            <a:t>①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357505</xdr:colOff>
      <xdr:row>7</xdr:row>
      <xdr:rowOff>69850</xdr:rowOff>
    </xdr:from>
    <xdr:to xmlns:xdr="http://schemas.openxmlformats.org/drawingml/2006/spreadsheetDrawing">
      <xdr:col>15</xdr:col>
      <xdr:colOff>677545</xdr:colOff>
      <xdr:row>8</xdr:row>
      <xdr:rowOff>144780</xdr:rowOff>
    </xdr:to>
    <xdr:sp macro="" textlink="">
      <xdr:nvSpPr>
        <xdr:cNvPr id="12" name="テキスト ボックス 37"/>
        <xdr:cNvSpPr txBox="1"/>
      </xdr:nvSpPr>
      <xdr:spPr>
        <a:xfrm>
          <a:off x="8215630" y="1450975"/>
          <a:ext cx="320040" cy="3130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  <a:r>
            <a:rPr kumimoji="1" lang="ja-JP" altLang="en-US" sz="1100"/>
            <a:t>①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16</xdr:col>
      <xdr:colOff>207010</xdr:colOff>
      <xdr:row>8</xdr:row>
      <xdr:rowOff>53975</xdr:rowOff>
    </xdr:from>
    <xdr:to xmlns:xdr="http://schemas.openxmlformats.org/drawingml/2006/spreadsheetDrawing">
      <xdr:col>16</xdr:col>
      <xdr:colOff>525780</xdr:colOff>
      <xdr:row>9</xdr:row>
      <xdr:rowOff>101600</xdr:rowOff>
    </xdr:to>
    <xdr:sp macro="" textlink="">
      <xdr:nvSpPr>
        <xdr:cNvPr id="13" name="テキスト ボックス 38"/>
        <xdr:cNvSpPr txBox="1"/>
      </xdr:nvSpPr>
      <xdr:spPr>
        <a:xfrm>
          <a:off x="8750935" y="1673225"/>
          <a:ext cx="318770" cy="3111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④</a:t>
          </a:r>
          <a:r>
            <a:rPr kumimoji="1" lang="ja-JP" altLang="en-US" sz="1100"/>
            <a:t>①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346075</xdr:colOff>
      <xdr:row>8</xdr:row>
      <xdr:rowOff>49530</xdr:rowOff>
    </xdr:from>
    <xdr:to xmlns:xdr="http://schemas.openxmlformats.org/drawingml/2006/spreadsheetDrawing">
      <xdr:col>16</xdr:col>
      <xdr:colOff>664845</xdr:colOff>
      <xdr:row>9</xdr:row>
      <xdr:rowOff>102870</xdr:rowOff>
    </xdr:to>
    <xdr:sp macro="" textlink="">
      <xdr:nvSpPr>
        <xdr:cNvPr id="14" name="テキスト ボックス 39"/>
        <xdr:cNvSpPr txBox="1"/>
      </xdr:nvSpPr>
      <xdr:spPr>
        <a:xfrm>
          <a:off x="8890000" y="1668780"/>
          <a:ext cx="318770" cy="3168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22860</xdr:colOff>
      <xdr:row>14</xdr:row>
      <xdr:rowOff>59055</xdr:rowOff>
    </xdr:from>
    <xdr:to xmlns:xdr="http://schemas.openxmlformats.org/drawingml/2006/spreadsheetDrawing">
      <xdr:col>16</xdr:col>
      <xdr:colOff>350520</xdr:colOff>
      <xdr:row>15</xdr:row>
      <xdr:rowOff>105410</xdr:rowOff>
    </xdr:to>
    <xdr:sp macro="" textlink="">
      <xdr:nvSpPr>
        <xdr:cNvPr id="15" name="テキスト ボックス 40"/>
        <xdr:cNvSpPr txBox="1"/>
      </xdr:nvSpPr>
      <xdr:spPr>
        <a:xfrm>
          <a:off x="8566785" y="2865755"/>
          <a:ext cx="327660" cy="2844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572135</xdr:colOff>
      <xdr:row>14</xdr:row>
      <xdr:rowOff>198755</xdr:rowOff>
    </xdr:from>
    <xdr:to xmlns:xdr="http://schemas.openxmlformats.org/drawingml/2006/spreadsheetDrawing">
      <xdr:col>13</xdr:col>
      <xdr:colOff>216535</xdr:colOff>
      <xdr:row>16</xdr:row>
      <xdr:rowOff>3810</xdr:rowOff>
    </xdr:to>
    <xdr:sp macro="" textlink="">
      <xdr:nvSpPr>
        <xdr:cNvPr id="16" name="テキスト ボックス 41"/>
        <xdr:cNvSpPr txBox="1"/>
      </xdr:nvSpPr>
      <xdr:spPr>
        <a:xfrm>
          <a:off x="6372860" y="3005455"/>
          <a:ext cx="330200" cy="3067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⑦</a:t>
          </a:r>
          <a:r>
            <a:rPr kumimoji="1" lang="ja-JP" altLang="en-US" sz="1100"/>
            <a:t>①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560070</xdr:colOff>
      <xdr:row>20</xdr:row>
      <xdr:rowOff>217170</xdr:rowOff>
    </xdr:from>
    <xdr:to xmlns:xdr="http://schemas.openxmlformats.org/drawingml/2006/spreadsheetDrawing">
      <xdr:col>14</xdr:col>
      <xdr:colOff>191135</xdr:colOff>
      <xdr:row>23</xdr:row>
      <xdr:rowOff>109220</xdr:rowOff>
    </xdr:to>
    <xdr:sp macro="" textlink="">
      <xdr:nvSpPr>
        <xdr:cNvPr id="17" name="テキスト ボックス 44"/>
        <xdr:cNvSpPr txBox="1"/>
      </xdr:nvSpPr>
      <xdr:spPr>
        <a:xfrm>
          <a:off x="7046595" y="4154170"/>
          <a:ext cx="316865" cy="307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⑧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622935</xdr:colOff>
      <xdr:row>25</xdr:row>
      <xdr:rowOff>100965</xdr:rowOff>
    </xdr:from>
    <xdr:to xmlns:xdr="http://schemas.openxmlformats.org/drawingml/2006/spreadsheetDrawing">
      <xdr:col>15</xdr:col>
      <xdr:colOff>254000</xdr:colOff>
      <xdr:row>26</xdr:row>
      <xdr:rowOff>159385</xdr:rowOff>
    </xdr:to>
    <xdr:sp macro="" textlink="">
      <xdr:nvSpPr>
        <xdr:cNvPr id="18" name="テキスト ボックス 45"/>
        <xdr:cNvSpPr txBox="1"/>
      </xdr:nvSpPr>
      <xdr:spPr>
        <a:xfrm>
          <a:off x="7795260" y="4930140"/>
          <a:ext cx="316865" cy="2965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101600</xdr:colOff>
      <xdr:row>25</xdr:row>
      <xdr:rowOff>99695</xdr:rowOff>
    </xdr:from>
    <xdr:to xmlns:xdr="http://schemas.openxmlformats.org/drawingml/2006/spreadsheetDrawing">
      <xdr:col>15</xdr:col>
      <xdr:colOff>409575</xdr:colOff>
      <xdr:row>26</xdr:row>
      <xdr:rowOff>168275</xdr:rowOff>
    </xdr:to>
    <xdr:sp macro="" textlink="">
      <xdr:nvSpPr>
        <xdr:cNvPr id="19" name="テキスト ボックス 48"/>
        <xdr:cNvSpPr txBox="1"/>
      </xdr:nvSpPr>
      <xdr:spPr>
        <a:xfrm>
          <a:off x="7959725" y="4928870"/>
          <a:ext cx="307975" cy="3067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⑩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544195</xdr:colOff>
      <xdr:row>7</xdr:row>
      <xdr:rowOff>189865</xdr:rowOff>
    </xdr:from>
    <xdr:to xmlns:xdr="http://schemas.openxmlformats.org/drawingml/2006/spreadsheetDrawing">
      <xdr:col>16</xdr:col>
      <xdr:colOff>831215</xdr:colOff>
      <xdr:row>7</xdr:row>
      <xdr:rowOff>200660</xdr:rowOff>
    </xdr:to>
    <xdr:cxnSp macro="">
      <xdr:nvCxnSpPr>
        <xdr:cNvPr id="20" name="直線コネクタ 24"/>
        <xdr:cNvCxnSpPr/>
      </xdr:nvCxnSpPr>
      <xdr:spPr>
        <a:xfrm>
          <a:off x="8402320" y="1570990"/>
          <a:ext cx="972820" cy="10795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74930</xdr:colOff>
      <xdr:row>15</xdr:row>
      <xdr:rowOff>231775</xdr:rowOff>
    </xdr:from>
    <xdr:to xmlns:xdr="http://schemas.openxmlformats.org/drawingml/2006/spreadsheetDrawing">
      <xdr:col>13</xdr:col>
      <xdr:colOff>40640</xdr:colOff>
      <xdr:row>23</xdr:row>
      <xdr:rowOff>66040</xdr:rowOff>
    </xdr:to>
    <xdr:grpSp>
      <xdr:nvGrpSpPr>
        <xdr:cNvPr id="22" name="グループ化 4"/>
        <xdr:cNvGrpSpPr/>
      </xdr:nvGrpSpPr>
      <xdr:grpSpPr>
        <a:xfrm>
          <a:off x="5875655" y="3276600"/>
          <a:ext cx="651510" cy="1142365"/>
          <a:chOff x="5784347" y="3069454"/>
          <a:chExt cx="651109" cy="1144184"/>
        </a:xfrm>
      </xdr:grpSpPr>
      <xdr:cxnSp macro="">
        <xdr:nvCxnSpPr>
          <xdr:cNvPr id="23" name="直線コネクタ 29"/>
          <xdr:cNvCxnSpPr/>
        </xdr:nvCxnSpPr>
        <xdr:spPr>
          <a:xfrm>
            <a:off x="6419604" y="3069454"/>
            <a:ext cx="5604" cy="1109383"/>
          </a:xfrm>
          <a:prstGeom prst="straightConnector1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32"/>
          <xdr:cNvCxnSpPr/>
        </xdr:nvCxnSpPr>
        <xdr:spPr>
          <a:xfrm flipV="1">
            <a:off x="5789109" y="3069455"/>
            <a:ext cx="646347" cy="2241"/>
          </a:xfrm>
          <a:prstGeom prst="straightConnector1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34"/>
          <xdr:cNvCxnSpPr/>
        </xdr:nvCxnSpPr>
        <xdr:spPr>
          <a:xfrm flipH="1" flipV="1">
            <a:off x="5788051" y="3086513"/>
            <a:ext cx="5292" cy="1127125"/>
          </a:xfrm>
          <a:prstGeom prst="straightConnector1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42"/>
          <xdr:cNvCxnSpPr/>
        </xdr:nvCxnSpPr>
        <xdr:spPr>
          <a:xfrm flipV="1">
            <a:off x="5784347" y="4190044"/>
            <a:ext cx="645507" cy="840"/>
          </a:xfrm>
          <a:prstGeom prst="straightConnector1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14</xdr:col>
      <xdr:colOff>372110</xdr:colOff>
      <xdr:row>15</xdr:row>
      <xdr:rowOff>151765</xdr:rowOff>
    </xdr:from>
    <xdr:to xmlns:xdr="http://schemas.openxmlformats.org/drawingml/2006/spreadsheetDrawing">
      <xdr:col>14</xdr:col>
      <xdr:colOff>594995</xdr:colOff>
      <xdr:row>15</xdr:row>
      <xdr:rowOff>156845</xdr:rowOff>
    </xdr:to>
    <xdr:cxnSp macro="">
      <xdr:nvCxnSpPr>
        <xdr:cNvPr id="27" name="直線コネクタ 43"/>
        <xdr:cNvCxnSpPr/>
      </xdr:nvCxnSpPr>
      <xdr:spPr>
        <a:xfrm flipH="1">
          <a:off x="7544435" y="3196590"/>
          <a:ext cx="222885" cy="5080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611505</xdr:colOff>
      <xdr:row>24</xdr:row>
      <xdr:rowOff>61595</xdr:rowOff>
    </xdr:from>
    <xdr:to xmlns:xdr="http://schemas.openxmlformats.org/drawingml/2006/spreadsheetDrawing">
      <xdr:col>16</xdr:col>
      <xdr:colOff>834390</xdr:colOff>
      <xdr:row>24</xdr:row>
      <xdr:rowOff>67310</xdr:rowOff>
    </xdr:to>
    <xdr:cxnSp macro="">
      <xdr:nvCxnSpPr>
        <xdr:cNvPr id="28" name="直線コネクタ 46"/>
        <xdr:cNvCxnSpPr/>
      </xdr:nvCxnSpPr>
      <xdr:spPr>
        <a:xfrm flipH="1">
          <a:off x="9155430" y="4652645"/>
          <a:ext cx="222885" cy="5715"/>
        </a:xfrm>
        <a:prstGeom prst="straightConnector1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650240</xdr:colOff>
      <xdr:row>15</xdr:row>
      <xdr:rowOff>27940</xdr:rowOff>
    </xdr:from>
    <xdr:to xmlns:xdr="http://schemas.openxmlformats.org/drawingml/2006/spreadsheetDrawing">
      <xdr:col>16</xdr:col>
      <xdr:colOff>41910</xdr:colOff>
      <xdr:row>15</xdr:row>
      <xdr:rowOff>118745</xdr:rowOff>
    </xdr:to>
    <xdr:sp macro="" textlink="">
      <xdr:nvSpPr>
        <xdr:cNvPr id="29" name="直線 23"/>
        <xdr:cNvSpPr/>
      </xdr:nvSpPr>
      <xdr:spPr>
        <a:xfrm flipH="1">
          <a:off x="7822565" y="3072765"/>
          <a:ext cx="763270" cy="9080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175895</xdr:colOff>
      <xdr:row>15</xdr:row>
      <xdr:rowOff>83820</xdr:rowOff>
    </xdr:from>
    <xdr:to xmlns:xdr="http://schemas.openxmlformats.org/drawingml/2006/spreadsheetDrawing">
      <xdr:col>16</xdr:col>
      <xdr:colOff>685165</xdr:colOff>
      <xdr:row>23</xdr:row>
      <xdr:rowOff>117475</xdr:rowOff>
    </xdr:to>
    <xdr:sp macro="" textlink="">
      <xdr:nvSpPr>
        <xdr:cNvPr id="30" name="直線 23"/>
        <xdr:cNvSpPr/>
      </xdr:nvSpPr>
      <xdr:spPr>
        <a:xfrm>
          <a:off x="8719820" y="3128645"/>
          <a:ext cx="509270" cy="134175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11</xdr:col>
      <xdr:colOff>8890</xdr:colOff>
      <xdr:row>2</xdr:row>
      <xdr:rowOff>15875</xdr:rowOff>
    </xdr:from>
    <xdr:to xmlns:xdr="http://schemas.openxmlformats.org/drawingml/2006/spreadsheetDrawing">
      <xdr:col>16</xdr:col>
      <xdr:colOff>1075055</xdr:colOff>
      <xdr:row>32</xdr:row>
      <xdr:rowOff>0</xdr:rowOff>
    </xdr:to>
    <xdr:pic macro="">
      <xdr:nvPicPr>
        <xdr:cNvPr id="2" name="図 11"/>
        <xdr:cNvPicPr>
          <a:picLocks noChangeAspect="1"/>
        </xdr:cNvPicPr>
      </xdr:nvPicPr>
      <xdr:blipFill>
        <a:blip xmlns:r="http://schemas.openxmlformats.org/officeDocument/2006/relationships" r:embed="rId1"/>
        <a:srcRect l="35960" t="19183" r="37114" b="10245"/>
        <a:stretch>
          <a:fillRect/>
        </a:stretch>
      </xdr:blipFill>
      <xdr:spPr>
        <a:xfrm>
          <a:off x="5485765" y="482600"/>
          <a:ext cx="4009390" cy="56388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973455</xdr:colOff>
      <xdr:row>2</xdr:row>
      <xdr:rowOff>41910</xdr:rowOff>
    </xdr:from>
    <xdr:to xmlns:xdr="http://schemas.openxmlformats.org/drawingml/2006/spreadsheetDrawing">
      <xdr:col>16</xdr:col>
      <xdr:colOff>979805</xdr:colOff>
      <xdr:row>3</xdr:row>
      <xdr:rowOff>42545</xdr:rowOff>
    </xdr:to>
    <xdr:sp macro="" textlink="">
      <xdr:nvSpPr>
        <xdr:cNvPr id="3" name="直線 2"/>
        <xdr:cNvSpPr/>
      </xdr:nvSpPr>
      <xdr:spPr>
        <a:xfrm flipH="1">
          <a:off x="9393555" y="508635"/>
          <a:ext cx="6350" cy="22923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802005</xdr:colOff>
      <xdr:row>2</xdr:row>
      <xdr:rowOff>186690</xdr:rowOff>
    </xdr:from>
    <xdr:to xmlns:xdr="http://schemas.openxmlformats.org/drawingml/2006/spreadsheetDrawing">
      <xdr:col>17</xdr:col>
      <xdr:colOff>19050</xdr:colOff>
      <xdr:row>5</xdr:row>
      <xdr:rowOff>81915</xdr:rowOff>
    </xdr:to>
    <xdr:sp macro="" textlink="">
      <xdr:nvSpPr>
        <xdr:cNvPr id="4" name="四角形 3"/>
        <xdr:cNvSpPr/>
      </xdr:nvSpPr>
      <xdr:spPr>
        <a:xfrm>
          <a:off x="9222105" y="653415"/>
          <a:ext cx="293370" cy="323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794385</xdr:colOff>
      <xdr:row>6</xdr:row>
      <xdr:rowOff>29210</xdr:rowOff>
    </xdr:from>
    <xdr:to xmlns:xdr="http://schemas.openxmlformats.org/drawingml/2006/spreadsheetDrawing">
      <xdr:col>16</xdr:col>
      <xdr:colOff>1068705</xdr:colOff>
      <xdr:row>7</xdr:row>
      <xdr:rowOff>104775</xdr:rowOff>
    </xdr:to>
    <xdr:sp macro="" textlink="">
      <xdr:nvSpPr>
        <xdr:cNvPr id="5" name="四角形 4"/>
        <xdr:cNvSpPr/>
      </xdr:nvSpPr>
      <xdr:spPr>
        <a:xfrm>
          <a:off x="9214485" y="1162685"/>
          <a:ext cx="274320" cy="3136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970915</xdr:colOff>
      <xdr:row>4</xdr:row>
      <xdr:rowOff>88265</xdr:rowOff>
    </xdr:from>
    <xdr:to xmlns:xdr="http://schemas.openxmlformats.org/drawingml/2006/spreadsheetDrawing">
      <xdr:col>16</xdr:col>
      <xdr:colOff>970915</xdr:colOff>
      <xdr:row>6</xdr:row>
      <xdr:rowOff>104775</xdr:rowOff>
    </xdr:to>
    <xdr:sp macro="" textlink="">
      <xdr:nvSpPr>
        <xdr:cNvPr id="6" name="直線 6"/>
        <xdr:cNvSpPr/>
      </xdr:nvSpPr>
      <xdr:spPr>
        <a:xfrm flipH="1">
          <a:off x="9391015" y="878840"/>
          <a:ext cx="0" cy="35941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639445</xdr:colOff>
      <xdr:row>6</xdr:row>
      <xdr:rowOff>175260</xdr:rowOff>
    </xdr:from>
    <xdr:to xmlns:xdr="http://schemas.openxmlformats.org/drawingml/2006/spreadsheetDrawing">
      <xdr:col>16</xdr:col>
      <xdr:colOff>229235</xdr:colOff>
      <xdr:row>8</xdr:row>
      <xdr:rowOff>1270</xdr:rowOff>
    </xdr:to>
    <xdr:sp macro="" textlink="">
      <xdr:nvSpPr>
        <xdr:cNvPr id="7" name="四角形 7"/>
        <xdr:cNvSpPr/>
      </xdr:nvSpPr>
      <xdr:spPr>
        <a:xfrm>
          <a:off x="8373745" y="1308735"/>
          <a:ext cx="275590" cy="30226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481330</xdr:colOff>
      <xdr:row>6</xdr:row>
      <xdr:rowOff>179070</xdr:rowOff>
    </xdr:from>
    <xdr:to xmlns:xdr="http://schemas.openxmlformats.org/drawingml/2006/spreadsheetDrawing">
      <xdr:col>16</xdr:col>
      <xdr:colOff>73660</xdr:colOff>
      <xdr:row>8</xdr:row>
      <xdr:rowOff>14605</xdr:rowOff>
    </xdr:to>
    <xdr:sp macro="" textlink="">
      <xdr:nvSpPr>
        <xdr:cNvPr id="8" name="四角形 8"/>
        <xdr:cNvSpPr/>
      </xdr:nvSpPr>
      <xdr:spPr>
        <a:xfrm>
          <a:off x="8215630" y="1312545"/>
          <a:ext cx="278130" cy="3117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385445</xdr:colOff>
      <xdr:row>7</xdr:row>
      <xdr:rowOff>111760</xdr:rowOff>
    </xdr:from>
    <xdr:to xmlns:xdr="http://schemas.openxmlformats.org/drawingml/2006/spreadsheetDrawing">
      <xdr:col>15</xdr:col>
      <xdr:colOff>560070</xdr:colOff>
      <xdr:row>7</xdr:row>
      <xdr:rowOff>111760</xdr:rowOff>
    </xdr:to>
    <xdr:sp macro="" textlink="">
      <xdr:nvSpPr>
        <xdr:cNvPr id="9" name="直線 9"/>
        <xdr:cNvSpPr/>
      </xdr:nvSpPr>
      <xdr:spPr>
        <a:xfrm>
          <a:off x="6748145" y="1483360"/>
          <a:ext cx="1546225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603885</xdr:colOff>
      <xdr:row>10</xdr:row>
      <xdr:rowOff>82550</xdr:rowOff>
    </xdr:from>
    <xdr:to xmlns:xdr="http://schemas.openxmlformats.org/drawingml/2006/spreadsheetDrawing">
      <xdr:col>14</xdr:col>
      <xdr:colOff>196215</xdr:colOff>
      <xdr:row>12</xdr:row>
      <xdr:rowOff>43815</xdr:rowOff>
    </xdr:to>
    <xdr:sp macro="" textlink="">
      <xdr:nvSpPr>
        <xdr:cNvPr id="10" name="四角形 10"/>
        <xdr:cNvSpPr/>
      </xdr:nvSpPr>
      <xdr:spPr>
        <a:xfrm>
          <a:off x="6966585" y="2060575"/>
          <a:ext cx="278130" cy="3041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589915</xdr:colOff>
      <xdr:row>19</xdr:row>
      <xdr:rowOff>59055</xdr:rowOff>
    </xdr:from>
    <xdr:to xmlns:xdr="http://schemas.openxmlformats.org/drawingml/2006/spreadsheetDrawing">
      <xdr:col>12</xdr:col>
      <xdr:colOff>590550</xdr:colOff>
      <xdr:row>20</xdr:row>
      <xdr:rowOff>133350</xdr:rowOff>
    </xdr:to>
    <xdr:sp macro="" textlink="">
      <xdr:nvSpPr>
        <xdr:cNvPr id="11" name="直線 12"/>
        <xdr:cNvSpPr/>
      </xdr:nvSpPr>
      <xdr:spPr>
        <a:xfrm flipH="1">
          <a:off x="6266815" y="3748405"/>
          <a:ext cx="635" cy="31242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448945</xdr:colOff>
      <xdr:row>20</xdr:row>
      <xdr:rowOff>83820</xdr:rowOff>
    </xdr:from>
    <xdr:to xmlns:xdr="http://schemas.openxmlformats.org/drawingml/2006/spreadsheetDrawing">
      <xdr:col>13</xdr:col>
      <xdr:colOff>39370</xdr:colOff>
      <xdr:row>22</xdr:row>
      <xdr:rowOff>59690</xdr:rowOff>
    </xdr:to>
    <xdr:sp macro="" textlink="">
      <xdr:nvSpPr>
        <xdr:cNvPr id="12" name="四角形 15"/>
        <xdr:cNvSpPr/>
      </xdr:nvSpPr>
      <xdr:spPr>
        <a:xfrm>
          <a:off x="6125845" y="4011295"/>
          <a:ext cx="276225" cy="3155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229235</xdr:colOff>
      <xdr:row>12</xdr:row>
      <xdr:rowOff>220345</xdr:rowOff>
    </xdr:from>
    <xdr:to xmlns:xdr="http://schemas.openxmlformats.org/drawingml/2006/spreadsheetDrawing">
      <xdr:col>15</xdr:col>
      <xdr:colOff>580390</xdr:colOff>
      <xdr:row>14</xdr:row>
      <xdr:rowOff>52070</xdr:rowOff>
    </xdr:to>
    <xdr:sp macro="" textlink="">
      <xdr:nvSpPr>
        <xdr:cNvPr id="13" name="四角形 16"/>
        <xdr:cNvSpPr/>
      </xdr:nvSpPr>
      <xdr:spPr>
        <a:xfrm>
          <a:off x="7963535" y="2541270"/>
          <a:ext cx="351155" cy="3079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217170</xdr:colOff>
      <xdr:row>23</xdr:row>
      <xdr:rowOff>222885</xdr:rowOff>
    </xdr:from>
    <xdr:to xmlns:xdr="http://schemas.openxmlformats.org/drawingml/2006/spreadsheetDrawing">
      <xdr:col>15</xdr:col>
      <xdr:colOff>490855</xdr:colOff>
      <xdr:row>25</xdr:row>
      <xdr:rowOff>41275</xdr:rowOff>
    </xdr:to>
    <xdr:sp macro="" textlink="">
      <xdr:nvSpPr>
        <xdr:cNvPr id="14" name="四角形 17"/>
        <xdr:cNvSpPr/>
      </xdr:nvSpPr>
      <xdr:spPr>
        <a:xfrm>
          <a:off x="7951470" y="4566285"/>
          <a:ext cx="273685" cy="2946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338455</xdr:colOff>
      <xdr:row>23</xdr:row>
      <xdr:rowOff>224790</xdr:rowOff>
    </xdr:from>
    <xdr:to xmlns:xdr="http://schemas.openxmlformats.org/drawingml/2006/spreadsheetDrawing">
      <xdr:col>15</xdr:col>
      <xdr:colOff>612140</xdr:colOff>
      <xdr:row>25</xdr:row>
      <xdr:rowOff>45085</xdr:rowOff>
    </xdr:to>
    <xdr:sp macro="" textlink="">
      <xdr:nvSpPr>
        <xdr:cNvPr id="15" name="四角形 19"/>
        <xdr:cNvSpPr/>
      </xdr:nvSpPr>
      <xdr:spPr>
        <a:xfrm>
          <a:off x="8072755" y="4568190"/>
          <a:ext cx="273685" cy="2965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752475</xdr:colOff>
      <xdr:row>24</xdr:row>
      <xdr:rowOff>151130</xdr:rowOff>
    </xdr:from>
    <xdr:to xmlns:xdr="http://schemas.openxmlformats.org/drawingml/2006/spreadsheetDrawing">
      <xdr:col>16</xdr:col>
      <xdr:colOff>1028700</xdr:colOff>
      <xdr:row>25</xdr:row>
      <xdr:rowOff>204470</xdr:rowOff>
    </xdr:to>
    <xdr:sp macro="" textlink="">
      <xdr:nvSpPr>
        <xdr:cNvPr id="16" name="四角形 21"/>
        <xdr:cNvSpPr/>
      </xdr:nvSpPr>
      <xdr:spPr>
        <a:xfrm>
          <a:off x="9172575" y="4732655"/>
          <a:ext cx="276225" cy="29146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137795</xdr:colOff>
      <xdr:row>11</xdr:row>
      <xdr:rowOff>180340</xdr:rowOff>
    </xdr:from>
    <xdr:to xmlns:xdr="http://schemas.openxmlformats.org/drawingml/2006/spreadsheetDrawing">
      <xdr:col>15</xdr:col>
      <xdr:colOff>190500</xdr:colOff>
      <xdr:row>11</xdr:row>
      <xdr:rowOff>180340</xdr:rowOff>
    </xdr:to>
    <xdr:sp macro="" textlink="">
      <xdr:nvSpPr>
        <xdr:cNvPr id="17" name="直線 14"/>
        <xdr:cNvSpPr/>
      </xdr:nvSpPr>
      <xdr:spPr>
        <a:xfrm>
          <a:off x="7186295" y="2263140"/>
          <a:ext cx="738505" cy="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675640</xdr:colOff>
      <xdr:row>24</xdr:row>
      <xdr:rowOff>105410</xdr:rowOff>
    </xdr:from>
    <xdr:to xmlns:xdr="http://schemas.openxmlformats.org/drawingml/2006/spreadsheetDrawing">
      <xdr:col>15</xdr:col>
      <xdr:colOff>287020</xdr:colOff>
      <xdr:row>24</xdr:row>
      <xdr:rowOff>113665</xdr:rowOff>
    </xdr:to>
    <xdr:sp macro="" textlink="">
      <xdr:nvSpPr>
        <xdr:cNvPr id="18" name="直線 14"/>
        <xdr:cNvSpPr/>
      </xdr:nvSpPr>
      <xdr:spPr>
        <a:xfrm>
          <a:off x="7038340" y="4686935"/>
          <a:ext cx="982980" cy="825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909955</xdr:colOff>
      <xdr:row>25</xdr:row>
      <xdr:rowOff>118745</xdr:rowOff>
    </xdr:from>
    <xdr:to xmlns:xdr="http://schemas.openxmlformats.org/drawingml/2006/spreadsheetDrawing">
      <xdr:col>16</xdr:col>
      <xdr:colOff>916305</xdr:colOff>
      <xdr:row>26</xdr:row>
      <xdr:rowOff>38100</xdr:rowOff>
    </xdr:to>
    <xdr:sp macro="" textlink="">
      <xdr:nvSpPr>
        <xdr:cNvPr id="19" name="直線 14"/>
        <xdr:cNvSpPr/>
      </xdr:nvSpPr>
      <xdr:spPr>
        <a:xfrm flipH="1" flipV="1">
          <a:off x="9330055" y="4938395"/>
          <a:ext cx="6350" cy="157480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542925</xdr:colOff>
      <xdr:row>13</xdr:row>
      <xdr:rowOff>165100</xdr:rowOff>
    </xdr:from>
    <xdr:to xmlns:xdr="http://schemas.openxmlformats.org/drawingml/2006/spreadsheetDrawing">
      <xdr:col>15</xdr:col>
      <xdr:colOff>292100</xdr:colOff>
      <xdr:row>13</xdr:row>
      <xdr:rowOff>222885</xdr:rowOff>
    </xdr:to>
    <xdr:sp macro="" textlink="">
      <xdr:nvSpPr>
        <xdr:cNvPr id="20" name="直線 23"/>
        <xdr:cNvSpPr/>
      </xdr:nvSpPr>
      <xdr:spPr>
        <a:xfrm flipH="1">
          <a:off x="7591425" y="2724150"/>
          <a:ext cx="434975" cy="57785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450850</xdr:colOff>
      <xdr:row>13</xdr:row>
      <xdr:rowOff>159385</xdr:rowOff>
    </xdr:from>
    <xdr:to xmlns:xdr="http://schemas.openxmlformats.org/drawingml/2006/spreadsheetDrawing">
      <xdr:col>16</xdr:col>
      <xdr:colOff>826770</xdr:colOff>
      <xdr:row>20</xdr:row>
      <xdr:rowOff>154940</xdr:rowOff>
    </xdr:to>
    <xdr:sp macro="" textlink="">
      <xdr:nvSpPr>
        <xdr:cNvPr id="21" name="直線 23"/>
        <xdr:cNvSpPr/>
      </xdr:nvSpPr>
      <xdr:spPr>
        <a:xfrm>
          <a:off x="8185150" y="2718435"/>
          <a:ext cx="1061720" cy="1363980"/>
        </a:xfrm>
        <a:prstGeom prst="line">
          <a:avLst/>
        </a:prstGeom>
        <a:noFill/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325120</xdr:colOff>
      <xdr:row>14</xdr:row>
      <xdr:rowOff>27305</xdr:rowOff>
    </xdr:from>
    <xdr:to xmlns:xdr="http://schemas.openxmlformats.org/drawingml/2006/spreadsheetDrawing">
      <xdr:col>14</xdr:col>
      <xdr:colOff>563245</xdr:colOff>
      <xdr:row>14</xdr:row>
      <xdr:rowOff>34290</xdr:rowOff>
    </xdr:to>
    <xdr:sp macro="" textlink="">
      <xdr:nvSpPr>
        <xdr:cNvPr id="22" name="直線 14"/>
        <xdr:cNvSpPr/>
      </xdr:nvSpPr>
      <xdr:spPr>
        <a:xfrm>
          <a:off x="7373620" y="2824480"/>
          <a:ext cx="238125" cy="698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734695</xdr:colOff>
      <xdr:row>21</xdr:row>
      <xdr:rowOff>50165</xdr:rowOff>
    </xdr:from>
    <xdr:to xmlns:xdr="http://schemas.openxmlformats.org/drawingml/2006/spreadsheetDrawing">
      <xdr:col>16</xdr:col>
      <xdr:colOff>973455</xdr:colOff>
      <xdr:row>21</xdr:row>
      <xdr:rowOff>58420</xdr:rowOff>
    </xdr:to>
    <xdr:sp macro="" textlink="">
      <xdr:nvSpPr>
        <xdr:cNvPr id="23" name="直線 14"/>
        <xdr:cNvSpPr/>
      </xdr:nvSpPr>
      <xdr:spPr>
        <a:xfrm>
          <a:off x="9154795" y="4241165"/>
          <a:ext cx="238760" cy="8255"/>
        </a:xfrm>
        <a:prstGeom prst="line">
          <a:avLst/>
        </a:prstGeom>
        <a:noFill/>
        <a:ln w="19050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15875</xdr:colOff>
      <xdr:row>0</xdr:row>
      <xdr:rowOff>61595</xdr:rowOff>
    </xdr:from>
    <xdr:to xmlns:xdr="http://schemas.openxmlformats.org/drawingml/2006/spreadsheetDrawing">
      <xdr:col>0</xdr:col>
      <xdr:colOff>398145</xdr:colOff>
      <xdr:row>31</xdr:row>
      <xdr:rowOff>180340</xdr:rowOff>
    </xdr:to>
    <xdr:sp macro="" textlink="">
      <xdr:nvSpPr>
        <xdr:cNvPr id="24" name="テキスト ボックス 26"/>
        <xdr:cNvSpPr txBox="1">
          <a:spLocks noChangeArrowheads="1"/>
        </xdr:cNvSpPr>
      </xdr:nvSpPr>
      <xdr:spPr>
        <a:xfrm rot="-5400000" flipV="1">
          <a:off x="15875" y="61595"/>
          <a:ext cx="382270" cy="60115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/>
              <a:ea typeface="ＭＳ ゴシック"/>
              <a:cs typeface="Times New Roman"/>
            </a:rPr>
            <a:t>３－３</a:t>
          </a:r>
          <a:r>
            <a:rPr lang="ja-JP" altLang="en-US" sz="1100" kern="100">
              <a:effectLst/>
              <a:latin typeface="Century"/>
              <a:ea typeface="ＭＳ ゴシック"/>
              <a:cs typeface="Times New Roman"/>
            </a:rPr>
            <a:t>２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16510</xdr:colOff>
      <xdr:row>2</xdr:row>
      <xdr:rowOff>8890</xdr:rowOff>
    </xdr:from>
    <xdr:to xmlns:xdr="http://schemas.openxmlformats.org/drawingml/2006/spreadsheetDrawing">
      <xdr:col>16</xdr:col>
      <xdr:colOff>1025525</xdr:colOff>
      <xdr:row>30</xdr:row>
      <xdr:rowOff>173990</xdr:rowOff>
    </xdr:to>
    <xdr:pic macro="">
      <xdr:nvPicPr>
        <xdr:cNvPr id="2" name="図 5"/>
        <xdr:cNvPicPr>
          <a:picLocks noChangeAspect="1"/>
        </xdr:cNvPicPr>
      </xdr:nvPicPr>
      <xdr:blipFill>
        <a:blip xmlns:r="http://schemas.openxmlformats.org/officeDocument/2006/relationships" r:embed="rId1"/>
        <a:srcRect l="35875" t="11285" r="37035" b="17958"/>
        <a:stretch>
          <a:fillRect/>
        </a:stretch>
      </xdr:blipFill>
      <xdr:spPr>
        <a:xfrm>
          <a:off x="5817235" y="475615"/>
          <a:ext cx="3752215" cy="536257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16</xdr:col>
      <xdr:colOff>893445</xdr:colOff>
      <xdr:row>2</xdr:row>
      <xdr:rowOff>141605</xdr:rowOff>
    </xdr:from>
    <xdr:to xmlns:xdr="http://schemas.openxmlformats.org/drawingml/2006/spreadsheetDrawing">
      <xdr:col>16</xdr:col>
      <xdr:colOff>897255</xdr:colOff>
      <xdr:row>4</xdr:row>
      <xdr:rowOff>101600</xdr:rowOff>
    </xdr:to>
    <xdr:sp macro="" textlink="">
      <xdr:nvSpPr>
        <xdr:cNvPr id="3" name="直線 2"/>
        <xdr:cNvSpPr/>
      </xdr:nvSpPr>
      <xdr:spPr>
        <a:xfrm>
          <a:off x="9437370" y="608330"/>
          <a:ext cx="3810" cy="28384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709930</xdr:colOff>
      <xdr:row>2</xdr:row>
      <xdr:rowOff>67310</xdr:rowOff>
    </xdr:from>
    <xdr:to xmlns:xdr="http://schemas.openxmlformats.org/drawingml/2006/spreadsheetDrawing">
      <xdr:col>16</xdr:col>
      <xdr:colOff>986790</xdr:colOff>
      <xdr:row>4</xdr:row>
      <xdr:rowOff>84455</xdr:rowOff>
    </xdr:to>
    <xdr:sp macro="" textlink="">
      <xdr:nvSpPr>
        <xdr:cNvPr id="4" name="四角形 3"/>
        <xdr:cNvSpPr/>
      </xdr:nvSpPr>
      <xdr:spPr>
        <a:xfrm>
          <a:off x="9253855" y="534035"/>
          <a:ext cx="276860" cy="3409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734695</xdr:colOff>
      <xdr:row>4</xdr:row>
      <xdr:rowOff>41910</xdr:rowOff>
    </xdr:from>
    <xdr:to xmlns:xdr="http://schemas.openxmlformats.org/drawingml/2006/spreadsheetDrawing">
      <xdr:col>17</xdr:col>
      <xdr:colOff>6985</xdr:colOff>
      <xdr:row>6</xdr:row>
      <xdr:rowOff>25400</xdr:rowOff>
    </xdr:to>
    <xdr:sp macro="" textlink="">
      <xdr:nvSpPr>
        <xdr:cNvPr id="5" name="四角形 8"/>
        <xdr:cNvSpPr/>
      </xdr:nvSpPr>
      <xdr:spPr>
        <a:xfrm>
          <a:off x="9278620" y="832485"/>
          <a:ext cx="348615" cy="3263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①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635</xdr:colOff>
      <xdr:row>0</xdr:row>
      <xdr:rowOff>9525</xdr:rowOff>
    </xdr:from>
    <xdr:to xmlns:xdr="http://schemas.openxmlformats.org/drawingml/2006/spreadsheetDrawing">
      <xdr:col>0</xdr:col>
      <xdr:colOff>383540</xdr:colOff>
      <xdr:row>30</xdr:row>
      <xdr:rowOff>217170</xdr:rowOff>
    </xdr:to>
    <xdr:sp macro="" textlink="">
      <xdr:nvSpPr>
        <xdr:cNvPr id="6" name="テキスト ボックス 263"/>
        <xdr:cNvSpPr txBox="1">
          <a:spLocks noChangeArrowheads="1"/>
        </xdr:cNvSpPr>
      </xdr:nvSpPr>
      <xdr:spPr>
        <a:xfrm rot="-5400000" flipV="1">
          <a:off x="635" y="9525"/>
          <a:ext cx="382905" cy="5871845"/>
        </a:xfrm>
        <a:prstGeom prst="rect">
          <a:avLst/>
        </a:prstGeom>
        <a:noFill/>
        <a:ln>
          <a:noFill/>
        </a:ln>
      </xdr:spPr>
      <xdr:txBody>
        <a:bodyPr rot="0" vertOverflow="overflow" horzOverflow="overflow" vert="vert" wrap="square" anchor="t" anchorCtr="0" upright="1"/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ＭＳ ゴシック"/>
              <a:ea typeface="ＭＳ ゴシック"/>
              <a:cs typeface="Times New Roman"/>
            </a:rPr>
            <a:t>３－３４</a:t>
          </a:r>
          <a:endParaRPr lang="ja-JP" sz="1050" kern="100">
            <a:effectLst/>
            <a:latin typeface="ＭＳ ゴシック"/>
            <a:ea typeface="ＭＳ ゴシック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903605</xdr:colOff>
      <xdr:row>7</xdr:row>
      <xdr:rowOff>101600</xdr:rowOff>
    </xdr:from>
    <xdr:to xmlns:xdr="http://schemas.openxmlformats.org/drawingml/2006/spreadsheetDrawing">
      <xdr:col>16</xdr:col>
      <xdr:colOff>906145</xdr:colOff>
      <xdr:row>8</xdr:row>
      <xdr:rowOff>154940</xdr:rowOff>
    </xdr:to>
    <xdr:sp macro="" textlink="">
      <xdr:nvSpPr>
        <xdr:cNvPr id="7" name="直線 2"/>
        <xdr:cNvSpPr/>
      </xdr:nvSpPr>
      <xdr:spPr>
        <a:xfrm flipH="1">
          <a:off x="9447530" y="1473200"/>
          <a:ext cx="2540" cy="29146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753110</xdr:colOff>
      <xdr:row>6</xdr:row>
      <xdr:rowOff>126365</xdr:rowOff>
    </xdr:from>
    <xdr:to xmlns:xdr="http://schemas.openxmlformats.org/drawingml/2006/spreadsheetDrawing">
      <xdr:col>16</xdr:col>
      <xdr:colOff>1025525</xdr:colOff>
      <xdr:row>7</xdr:row>
      <xdr:rowOff>194310</xdr:rowOff>
    </xdr:to>
    <xdr:sp macro="" textlink="">
      <xdr:nvSpPr>
        <xdr:cNvPr id="8" name="四角形 8"/>
        <xdr:cNvSpPr/>
      </xdr:nvSpPr>
      <xdr:spPr>
        <a:xfrm>
          <a:off x="9297035" y="1259840"/>
          <a:ext cx="272415" cy="30607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②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177800</xdr:colOff>
      <xdr:row>9</xdr:row>
      <xdr:rowOff>18415</xdr:rowOff>
    </xdr:from>
    <xdr:to xmlns:xdr="http://schemas.openxmlformats.org/drawingml/2006/spreadsheetDrawing">
      <xdr:col>15</xdr:col>
      <xdr:colOff>450850</xdr:colOff>
      <xdr:row>11</xdr:row>
      <xdr:rowOff>120650</xdr:rowOff>
    </xdr:to>
    <xdr:sp macro="" textlink="">
      <xdr:nvSpPr>
        <xdr:cNvPr id="9" name="四角形 8"/>
        <xdr:cNvSpPr/>
      </xdr:nvSpPr>
      <xdr:spPr>
        <a:xfrm>
          <a:off x="8035925" y="1891665"/>
          <a:ext cx="273050" cy="31178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③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31750</xdr:colOff>
      <xdr:row>10</xdr:row>
      <xdr:rowOff>74930</xdr:rowOff>
    </xdr:from>
    <xdr:to xmlns:xdr="http://schemas.openxmlformats.org/drawingml/2006/spreadsheetDrawing">
      <xdr:col>15</xdr:col>
      <xdr:colOff>250190</xdr:colOff>
      <xdr:row>10</xdr:row>
      <xdr:rowOff>77470</xdr:rowOff>
    </xdr:to>
    <xdr:sp macro="" textlink="">
      <xdr:nvSpPr>
        <xdr:cNvPr id="10" name="直線 2"/>
        <xdr:cNvSpPr/>
      </xdr:nvSpPr>
      <xdr:spPr>
        <a:xfrm flipV="1">
          <a:off x="7204075" y="2052955"/>
          <a:ext cx="904240" cy="254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469265</xdr:colOff>
      <xdr:row>9</xdr:row>
      <xdr:rowOff>17780</xdr:rowOff>
    </xdr:from>
    <xdr:to xmlns:xdr="http://schemas.openxmlformats.org/drawingml/2006/spreadsheetDrawing">
      <xdr:col>16</xdr:col>
      <xdr:colOff>46355</xdr:colOff>
      <xdr:row>11</xdr:row>
      <xdr:rowOff>37465</xdr:rowOff>
    </xdr:to>
    <xdr:sp macro="" textlink="">
      <xdr:nvSpPr>
        <xdr:cNvPr id="11" name="四角形 8"/>
        <xdr:cNvSpPr/>
      </xdr:nvSpPr>
      <xdr:spPr>
        <a:xfrm>
          <a:off x="8327390" y="1891030"/>
          <a:ext cx="262890" cy="22923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⑤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323850</xdr:colOff>
      <xdr:row>9</xdr:row>
      <xdr:rowOff>13970</xdr:rowOff>
    </xdr:from>
    <xdr:to xmlns:xdr="http://schemas.openxmlformats.org/drawingml/2006/spreadsheetDrawing">
      <xdr:col>15</xdr:col>
      <xdr:colOff>596265</xdr:colOff>
      <xdr:row>11</xdr:row>
      <xdr:rowOff>115570</xdr:rowOff>
    </xdr:to>
    <xdr:sp macro="" textlink="">
      <xdr:nvSpPr>
        <xdr:cNvPr id="12" name="四角形 8"/>
        <xdr:cNvSpPr/>
      </xdr:nvSpPr>
      <xdr:spPr>
        <a:xfrm>
          <a:off x="8181975" y="1887220"/>
          <a:ext cx="272415" cy="3111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④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327025</xdr:colOff>
      <xdr:row>13</xdr:row>
      <xdr:rowOff>165100</xdr:rowOff>
    </xdr:from>
    <xdr:to xmlns:xdr="http://schemas.openxmlformats.org/drawingml/2006/spreadsheetDrawing">
      <xdr:col>16</xdr:col>
      <xdr:colOff>600710</xdr:colOff>
      <xdr:row>14</xdr:row>
      <xdr:rowOff>235585</xdr:rowOff>
    </xdr:to>
    <xdr:sp macro="" textlink="">
      <xdr:nvSpPr>
        <xdr:cNvPr id="13" name="四角形 8"/>
        <xdr:cNvSpPr/>
      </xdr:nvSpPr>
      <xdr:spPr>
        <a:xfrm>
          <a:off x="8870950" y="2724150"/>
          <a:ext cx="273685" cy="3086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⑥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588010</xdr:colOff>
      <xdr:row>14</xdr:row>
      <xdr:rowOff>110490</xdr:rowOff>
    </xdr:from>
    <xdr:to xmlns:xdr="http://schemas.openxmlformats.org/drawingml/2006/spreadsheetDrawing">
      <xdr:col>16</xdr:col>
      <xdr:colOff>421005</xdr:colOff>
      <xdr:row>15</xdr:row>
      <xdr:rowOff>40005</xdr:rowOff>
    </xdr:to>
    <xdr:cxnSp macro="">
      <xdr:nvCxnSpPr>
        <xdr:cNvPr id="14" name="直線矢印コネクタ 20"/>
        <xdr:cNvCxnSpPr/>
      </xdr:nvCxnSpPr>
      <xdr:spPr>
        <a:xfrm flipH="1">
          <a:off x="7760335" y="2907665"/>
          <a:ext cx="1204595" cy="1676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515620</xdr:colOff>
      <xdr:row>14</xdr:row>
      <xdr:rowOff>130810</xdr:rowOff>
    </xdr:from>
    <xdr:to xmlns:xdr="http://schemas.openxmlformats.org/drawingml/2006/spreadsheetDrawing">
      <xdr:col>16</xdr:col>
      <xdr:colOff>794385</xdr:colOff>
      <xdr:row>29</xdr:row>
      <xdr:rowOff>163195</xdr:rowOff>
    </xdr:to>
    <xdr:cxnSp macro="">
      <xdr:nvCxnSpPr>
        <xdr:cNvPr id="15" name="直線矢印コネクタ 22"/>
        <xdr:cNvCxnSpPr/>
      </xdr:nvCxnSpPr>
      <xdr:spPr>
        <a:xfrm>
          <a:off x="9059545" y="2927985"/>
          <a:ext cx="278765" cy="268033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363220</xdr:colOff>
      <xdr:row>15</xdr:row>
      <xdr:rowOff>3175</xdr:rowOff>
    </xdr:from>
    <xdr:to xmlns:xdr="http://schemas.openxmlformats.org/drawingml/2006/spreadsheetDrawing">
      <xdr:col>12</xdr:col>
      <xdr:colOff>636270</xdr:colOff>
      <xdr:row>16</xdr:row>
      <xdr:rowOff>60960</xdr:rowOff>
    </xdr:to>
    <xdr:sp macro="" textlink="">
      <xdr:nvSpPr>
        <xdr:cNvPr id="16" name="四角形 8"/>
        <xdr:cNvSpPr/>
      </xdr:nvSpPr>
      <xdr:spPr>
        <a:xfrm>
          <a:off x="6163945" y="3038475"/>
          <a:ext cx="273050" cy="32131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⑦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47625</xdr:colOff>
      <xdr:row>18</xdr:row>
      <xdr:rowOff>32385</xdr:rowOff>
    </xdr:from>
    <xdr:to xmlns:xdr="http://schemas.openxmlformats.org/drawingml/2006/spreadsheetDrawing">
      <xdr:col>13</xdr:col>
      <xdr:colOff>47625</xdr:colOff>
      <xdr:row>20</xdr:row>
      <xdr:rowOff>237490</xdr:rowOff>
    </xdr:to>
    <xdr:sp macro="" textlink="">
      <xdr:nvSpPr>
        <xdr:cNvPr id="17" name="直線 2"/>
        <xdr:cNvSpPr/>
      </xdr:nvSpPr>
      <xdr:spPr>
        <a:xfrm flipV="1">
          <a:off x="6534150" y="3483610"/>
          <a:ext cx="0" cy="68135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569595</xdr:colOff>
      <xdr:row>20</xdr:row>
      <xdr:rowOff>189865</xdr:rowOff>
    </xdr:from>
    <xdr:to xmlns:xdr="http://schemas.openxmlformats.org/drawingml/2006/spreadsheetDrawing">
      <xdr:col>13</xdr:col>
      <xdr:colOff>157480</xdr:colOff>
      <xdr:row>23</xdr:row>
      <xdr:rowOff>92710</xdr:rowOff>
    </xdr:to>
    <xdr:sp macro="" textlink="">
      <xdr:nvSpPr>
        <xdr:cNvPr id="18" name="四角形 8"/>
        <xdr:cNvSpPr/>
      </xdr:nvSpPr>
      <xdr:spPr>
        <a:xfrm>
          <a:off x="6370320" y="4117340"/>
          <a:ext cx="273685" cy="31877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⑧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190500</xdr:colOff>
      <xdr:row>23</xdr:row>
      <xdr:rowOff>64135</xdr:rowOff>
    </xdr:from>
    <xdr:to xmlns:xdr="http://schemas.openxmlformats.org/drawingml/2006/spreadsheetDrawing">
      <xdr:col>12</xdr:col>
      <xdr:colOff>463550</xdr:colOff>
      <xdr:row>24</xdr:row>
      <xdr:rowOff>131445</xdr:rowOff>
    </xdr:to>
    <xdr:sp macro="" textlink="">
      <xdr:nvSpPr>
        <xdr:cNvPr id="19" name="四角形 8"/>
        <xdr:cNvSpPr/>
      </xdr:nvSpPr>
      <xdr:spPr>
        <a:xfrm>
          <a:off x="5991225" y="4407535"/>
          <a:ext cx="273050" cy="30543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⑨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313690</xdr:colOff>
      <xdr:row>21</xdr:row>
      <xdr:rowOff>69215</xdr:rowOff>
    </xdr:from>
    <xdr:to xmlns:xdr="http://schemas.openxmlformats.org/drawingml/2006/spreadsheetDrawing">
      <xdr:col>12</xdr:col>
      <xdr:colOff>588010</xdr:colOff>
      <xdr:row>23</xdr:row>
      <xdr:rowOff>226060</xdr:rowOff>
    </xdr:to>
    <xdr:sp macro="" textlink="">
      <xdr:nvSpPr>
        <xdr:cNvPr id="20" name="四角形 8"/>
        <xdr:cNvSpPr/>
      </xdr:nvSpPr>
      <xdr:spPr>
        <a:xfrm>
          <a:off x="6114415" y="4260215"/>
          <a:ext cx="274320" cy="30924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  <a:latin typeface="UD デジタル 教科書体 NP-B"/>
              <a:ea typeface="UD デジタル 教科書体 NP-B"/>
            </a:rPr>
            <a:t>⑩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254635</xdr:colOff>
      <xdr:row>16</xdr:row>
      <xdr:rowOff>2540</xdr:rowOff>
    </xdr:from>
    <xdr:to xmlns:xdr="http://schemas.openxmlformats.org/drawingml/2006/spreadsheetDrawing">
      <xdr:col>13</xdr:col>
      <xdr:colOff>197485</xdr:colOff>
      <xdr:row>20</xdr:row>
      <xdr:rowOff>115570</xdr:rowOff>
    </xdr:to>
    <xdr:grpSp>
      <xdr:nvGrpSpPr>
        <xdr:cNvPr id="22" name="グループ化 6"/>
        <xdr:cNvGrpSpPr/>
      </xdr:nvGrpSpPr>
      <xdr:grpSpPr>
        <a:xfrm>
          <a:off x="6055360" y="3301365"/>
          <a:ext cx="628650" cy="741680"/>
          <a:chOff x="6012996" y="3197678"/>
          <a:chExt cx="628650" cy="737508"/>
        </a:xfrm>
      </xdr:grpSpPr>
      <xdr:sp macro="" textlink="">
        <xdr:nvSpPr>
          <xdr:cNvPr id="23" name="直線 2"/>
          <xdr:cNvSpPr/>
        </xdr:nvSpPr>
        <xdr:spPr>
          <a:xfrm>
            <a:off x="6025713" y="3216309"/>
            <a:ext cx="3263" cy="717983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24" name="直線 2"/>
          <xdr:cNvSpPr/>
        </xdr:nvSpPr>
        <xdr:spPr>
          <a:xfrm>
            <a:off x="6632121" y="3216729"/>
            <a:ext cx="3263" cy="717983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25" name="直線 2"/>
          <xdr:cNvSpPr/>
        </xdr:nvSpPr>
        <xdr:spPr>
          <a:xfrm flipV="1">
            <a:off x="6012996" y="3197678"/>
            <a:ext cx="628650" cy="0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  <xdr:sp macro="" textlink="">
        <xdr:nvSpPr>
          <xdr:cNvPr id="26" name="直線 2"/>
          <xdr:cNvSpPr/>
        </xdr:nvSpPr>
        <xdr:spPr>
          <a:xfrm flipH="1" flipV="1">
            <a:off x="6044833" y="3934712"/>
            <a:ext cx="587287" cy="474"/>
          </a:xfrm>
          <a:prstGeom prst="line">
            <a:avLst/>
          </a:prstGeom>
          <a:ln w="28575" cmpd="sng">
            <a:solidFill>
              <a:srgbClr val="FF0000"/>
            </a:solidFill>
            <a:headEnd type="none"/>
            <a:tailEnd type="non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12</xdr:col>
      <xdr:colOff>144145</xdr:colOff>
      <xdr:row>23</xdr:row>
      <xdr:rowOff>120650</xdr:rowOff>
    </xdr:from>
    <xdr:to xmlns:xdr="http://schemas.openxmlformats.org/drawingml/2006/spreadsheetDrawing">
      <xdr:col>12</xdr:col>
      <xdr:colOff>404495</xdr:colOff>
      <xdr:row>23</xdr:row>
      <xdr:rowOff>120650</xdr:rowOff>
    </xdr:to>
    <xdr:sp macro="" textlink="">
      <xdr:nvSpPr>
        <xdr:cNvPr id="27" name="直線 2"/>
        <xdr:cNvSpPr/>
      </xdr:nvSpPr>
      <xdr:spPr>
        <a:xfrm flipV="1">
          <a:off x="5944870" y="4464050"/>
          <a:ext cx="260350" cy="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321310</xdr:colOff>
      <xdr:row>15</xdr:row>
      <xdr:rowOff>126365</xdr:rowOff>
    </xdr:from>
    <xdr:to xmlns:xdr="http://schemas.openxmlformats.org/drawingml/2006/spreadsheetDrawing">
      <xdr:col>14</xdr:col>
      <xdr:colOff>582295</xdr:colOff>
      <xdr:row>15</xdr:row>
      <xdr:rowOff>127000</xdr:rowOff>
    </xdr:to>
    <xdr:sp macro="" textlink="">
      <xdr:nvSpPr>
        <xdr:cNvPr id="28" name="直線 2"/>
        <xdr:cNvSpPr/>
      </xdr:nvSpPr>
      <xdr:spPr>
        <a:xfrm flipV="1">
          <a:off x="7493635" y="3161665"/>
          <a:ext cx="260985" cy="635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648335</xdr:colOff>
      <xdr:row>30</xdr:row>
      <xdr:rowOff>88900</xdr:rowOff>
    </xdr:from>
    <xdr:to xmlns:xdr="http://schemas.openxmlformats.org/drawingml/2006/spreadsheetDrawing">
      <xdr:col>16</xdr:col>
      <xdr:colOff>909320</xdr:colOff>
      <xdr:row>30</xdr:row>
      <xdr:rowOff>88900</xdr:rowOff>
    </xdr:to>
    <xdr:sp macro="" textlink="">
      <xdr:nvSpPr>
        <xdr:cNvPr id="29" name="直線 2"/>
        <xdr:cNvSpPr/>
      </xdr:nvSpPr>
      <xdr:spPr>
        <a:xfrm flipV="1">
          <a:off x="9192260" y="5753100"/>
          <a:ext cx="260985" cy="0"/>
        </a:xfrm>
        <a:prstGeom prst="line">
          <a:avLst/>
        </a:prstGeom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B1:T31"/>
  <sheetViews>
    <sheetView tabSelected="1" view="pageBreakPreview" zoomScale="115" zoomScaleSheetLayoutView="115" workbookViewId="0">
      <selection activeCell="K1" sqref="K1:K2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20" ht="18.75">
      <c r="B1" t="s">
        <v>33</v>
      </c>
      <c r="E1" s="17" t="s">
        <v>112</v>
      </c>
      <c r="F1" s="22"/>
      <c r="G1" s="24"/>
      <c r="I1" s="27" t="s">
        <v>44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20">
      <c r="I2" s="27"/>
      <c r="J2" s="27"/>
      <c r="K2" s="31"/>
      <c r="M2" s="39"/>
      <c r="N2" s="39"/>
      <c r="O2" s="39"/>
      <c r="P2" s="39"/>
      <c r="Q2" s="39"/>
    </row>
    <row r="3" spans="2:20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20" ht="7.5" customHeight="1">
      <c r="C4" s="1"/>
      <c r="D4" s="1"/>
      <c r="E4" s="1"/>
      <c r="F4" s="1"/>
      <c r="G4" s="1"/>
      <c r="H4" s="1"/>
      <c r="I4" s="1"/>
    </row>
    <row r="5" spans="2:20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20" ht="18.75">
      <c r="B6" s="3" t="s">
        <v>17</v>
      </c>
      <c r="C6" s="8"/>
      <c r="D6" t="s">
        <v>7</v>
      </c>
      <c r="E6" s="18">
        <v>402</v>
      </c>
      <c r="F6" s="23"/>
      <c r="G6" s="25" t="s">
        <v>35</v>
      </c>
      <c r="H6" s="25"/>
      <c r="J6" s="29"/>
      <c r="K6" s="32">
        <f>ROUND(E9/E6*50,0)</f>
        <v>0</v>
      </c>
    </row>
    <row r="7" spans="2:20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20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20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20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20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20" ht="18.75">
      <c r="B12" s="3" t="s">
        <v>65</v>
      </c>
      <c r="C12" s="5" t="s">
        <v>39</v>
      </c>
      <c r="D12" s="14" t="s">
        <v>107</v>
      </c>
      <c r="E12" s="19"/>
      <c r="G12" s="1" t="s">
        <v>46</v>
      </c>
      <c r="H12" s="14" t="s">
        <v>20</v>
      </c>
      <c r="I12" s="19"/>
      <c r="J12" s="29"/>
      <c r="K12" s="32">
        <f>SUM(E12:E16)+SUM(I12:I16)</f>
        <v>0</v>
      </c>
      <c r="S12" s="40" t="s">
        <v>42</v>
      </c>
      <c r="T12" s="40" t="s">
        <v>119</v>
      </c>
    </row>
    <row r="13" spans="2:20" ht="18.75">
      <c r="B13" s="5"/>
      <c r="C13" s="5" t="s">
        <v>16</v>
      </c>
      <c r="D13" s="14" t="s">
        <v>107</v>
      </c>
      <c r="E13" s="19"/>
      <c r="G13" s="1" t="s">
        <v>50</v>
      </c>
      <c r="H13" s="14" t="s">
        <v>113</v>
      </c>
      <c r="I13" s="19"/>
      <c r="J13" s="29"/>
      <c r="K13" s="32"/>
      <c r="S13" s="40" t="s">
        <v>117</v>
      </c>
      <c r="T13" s="40" t="s">
        <v>113</v>
      </c>
    </row>
    <row r="14" spans="2:20" ht="18.75">
      <c r="B14" s="5"/>
      <c r="C14" s="5" t="s">
        <v>22</v>
      </c>
      <c r="D14" s="14" t="s">
        <v>109</v>
      </c>
      <c r="E14" s="19"/>
      <c r="G14" s="1" t="s">
        <v>54</v>
      </c>
      <c r="H14" s="14" t="s">
        <v>110</v>
      </c>
      <c r="I14" s="19"/>
      <c r="J14" s="29"/>
      <c r="K14" s="32"/>
      <c r="S14" s="40" t="s">
        <v>103</v>
      </c>
      <c r="T14" s="40" t="s">
        <v>43</v>
      </c>
    </row>
    <row r="15" spans="2:20" ht="18.75">
      <c r="B15" s="5"/>
      <c r="C15" s="5" t="s">
        <v>23</v>
      </c>
      <c r="D15" s="14" t="s">
        <v>110</v>
      </c>
      <c r="E15" s="19"/>
      <c r="G15" s="1" t="s">
        <v>11</v>
      </c>
      <c r="H15" s="14" t="s">
        <v>48</v>
      </c>
      <c r="I15" s="19"/>
      <c r="J15" s="29"/>
      <c r="K15" s="32"/>
      <c r="S15" s="40" t="s">
        <v>118</v>
      </c>
      <c r="T15" s="40"/>
    </row>
    <row r="16" spans="2:20" ht="20.75">
      <c r="B16" s="5"/>
      <c r="C16" s="5" t="s">
        <v>28</v>
      </c>
      <c r="D16" s="14" t="s">
        <v>103</v>
      </c>
      <c r="E16" s="19"/>
      <c r="G16" s="1" t="s">
        <v>37</v>
      </c>
      <c r="H16" s="14" t="s">
        <v>115</v>
      </c>
      <c r="I16" s="19"/>
      <c r="J16" s="29"/>
      <c r="K16" s="33" t="s">
        <v>84</v>
      </c>
      <c r="S16" s="40" t="s">
        <v>24</v>
      </c>
      <c r="T16" s="40"/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 customHeight="1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 customHeight="1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E12:E16 I12:I16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4 H19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9" scale="99" fitToWidth="1" fitToHeight="1" orientation="landscape" usePrinterDefaults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2"/>
  <sheetViews>
    <sheetView view="pageBreakPreview" zoomScaleSheetLayoutView="100" workbookViewId="0">
      <selection activeCell="E8" sqref="E8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17" ht="18.75">
      <c r="B1" t="s">
        <v>33</v>
      </c>
      <c r="E1" s="17" t="s">
        <v>133</v>
      </c>
      <c r="F1" s="22"/>
      <c r="G1" s="24"/>
      <c r="I1" s="27" t="s">
        <v>44</v>
      </c>
      <c r="J1" s="27"/>
      <c r="K1" s="31">
        <f>VLOOKUP(K31,基本データ!V3:W22,2)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E2" s="1"/>
      <c r="F2" s="1"/>
      <c r="G2" s="1"/>
      <c r="I2" s="27"/>
      <c r="J2" s="27"/>
      <c r="K2" s="31"/>
      <c r="M2" s="39"/>
      <c r="N2" s="39"/>
      <c r="O2" s="39"/>
      <c r="P2" s="39"/>
      <c r="Q2" s="39"/>
    </row>
    <row r="3" spans="2:17">
      <c r="I3" s="27"/>
      <c r="J3" s="27"/>
      <c r="K3" s="31"/>
    </row>
    <row r="4" spans="2:17">
      <c r="B4" s="1" t="s">
        <v>1</v>
      </c>
      <c r="C4" s="7" t="s">
        <v>5</v>
      </c>
      <c r="D4" s="7"/>
      <c r="E4" s="7"/>
      <c r="F4" s="7"/>
      <c r="G4" s="7"/>
      <c r="H4" s="7"/>
      <c r="I4" s="7"/>
      <c r="K4" t="s">
        <v>60</v>
      </c>
    </row>
    <row r="5" spans="2:17" ht="7.5" customHeight="1">
      <c r="C5" s="1"/>
      <c r="D5" s="1"/>
      <c r="E5" s="1"/>
      <c r="F5" s="1"/>
      <c r="G5" s="1"/>
      <c r="H5" s="1"/>
      <c r="I5" s="1"/>
    </row>
    <row r="6" spans="2:17" ht="8.25" customHeight="1">
      <c r="B6" s="2"/>
      <c r="C6" s="2"/>
      <c r="D6" s="12"/>
      <c r="E6" s="12"/>
      <c r="F6" s="12"/>
      <c r="G6" s="12"/>
      <c r="H6" s="12"/>
      <c r="I6" s="12"/>
      <c r="J6" s="28"/>
      <c r="K6" s="28"/>
    </row>
    <row r="7" spans="2:17" ht="18.75">
      <c r="B7" s="3" t="s">
        <v>17</v>
      </c>
      <c r="C7" s="8"/>
      <c r="D7" t="s">
        <v>7</v>
      </c>
      <c r="E7" s="42">
        <v>468</v>
      </c>
      <c r="F7" s="23"/>
      <c r="G7" s="25" t="s">
        <v>35</v>
      </c>
      <c r="H7" s="25"/>
      <c r="J7" s="29"/>
      <c r="K7" s="32">
        <f>ROUND(E10/E7*50,0)</f>
        <v>0</v>
      </c>
    </row>
    <row r="8" spans="2:17" ht="18.75">
      <c r="B8" s="3"/>
      <c r="C8" s="8"/>
      <c r="D8" t="s">
        <v>9</v>
      </c>
      <c r="E8" s="19"/>
      <c r="F8" s="23"/>
      <c r="G8" s="25" t="s">
        <v>35</v>
      </c>
      <c r="H8" s="25"/>
      <c r="J8" s="29"/>
      <c r="K8" s="32"/>
    </row>
    <row r="9" spans="2:17" ht="18.75">
      <c r="B9" s="3"/>
      <c r="C9" s="8"/>
      <c r="D9" t="s">
        <v>26</v>
      </c>
      <c r="E9" s="19"/>
      <c r="F9" s="23"/>
      <c r="G9" s="25" t="s">
        <v>35</v>
      </c>
      <c r="H9" s="25"/>
      <c r="J9" s="29"/>
      <c r="K9" s="32"/>
    </row>
    <row r="10" spans="2:17" ht="20.75">
      <c r="B10" s="3"/>
      <c r="C10" s="8"/>
      <c r="D10" t="s">
        <v>30</v>
      </c>
      <c r="E10" s="19">
        <f>E8-E9</f>
        <v>0</v>
      </c>
      <c r="F10" s="23"/>
      <c r="G10" s="25" t="s">
        <v>35</v>
      </c>
      <c r="H10" s="25"/>
      <c r="J10" s="29"/>
      <c r="K10" s="33" t="s">
        <v>81</v>
      </c>
    </row>
    <row r="11" spans="2:17" ht="8.25" customHeight="1">
      <c r="B11" s="4"/>
      <c r="C11" s="4"/>
      <c r="D11" s="13"/>
      <c r="E11" s="20"/>
      <c r="F11" s="20"/>
      <c r="G11" s="13"/>
      <c r="H11" s="13"/>
      <c r="I11" s="13"/>
      <c r="J11" s="30"/>
      <c r="K11" s="34"/>
    </row>
    <row r="12" spans="2:17" ht="8.25" customHeight="1">
      <c r="B12" s="2"/>
      <c r="C12" s="2"/>
      <c r="D12" s="12"/>
      <c r="E12" s="21"/>
      <c r="F12" s="21"/>
      <c r="G12" s="12"/>
      <c r="H12" s="12"/>
      <c r="I12" s="12"/>
      <c r="J12" s="28"/>
      <c r="K12" s="35"/>
    </row>
    <row r="13" spans="2:17" ht="18.75">
      <c r="B13" s="3" t="s">
        <v>65</v>
      </c>
      <c r="C13" s="5" t="s">
        <v>39</v>
      </c>
      <c r="D13" t="s">
        <v>42</v>
      </c>
      <c r="E13" s="19"/>
      <c r="G13" s="1" t="s">
        <v>46</v>
      </c>
      <c r="H13" t="s">
        <v>103</v>
      </c>
      <c r="I13" s="19"/>
      <c r="J13" s="29"/>
      <c r="K13" s="32">
        <f>SUM(E13:E17)+SUM(I13:I17)</f>
        <v>0</v>
      </c>
    </row>
    <row r="14" spans="2:17" ht="18.75">
      <c r="B14" s="5"/>
      <c r="C14" s="5" t="s">
        <v>16</v>
      </c>
      <c r="D14" t="s">
        <v>24</v>
      </c>
      <c r="E14" s="19"/>
      <c r="G14" s="1" t="s">
        <v>50</v>
      </c>
      <c r="H14" t="s">
        <v>20</v>
      </c>
      <c r="I14" s="19"/>
      <c r="J14" s="29"/>
      <c r="K14" s="32"/>
    </row>
    <row r="15" spans="2:17" ht="18.75">
      <c r="B15" s="5"/>
      <c r="C15" s="5" t="s">
        <v>22</v>
      </c>
      <c r="D15" t="s">
        <v>42</v>
      </c>
      <c r="E15" s="19"/>
      <c r="G15" s="1" t="s">
        <v>54</v>
      </c>
      <c r="H15" t="s">
        <v>104</v>
      </c>
      <c r="I15" s="19"/>
      <c r="J15" s="29"/>
      <c r="K15" s="32"/>
    </row>
    <row r="16" spans="2:17" ht="18.75">
      <c r="B16" s="5"/>
      <c r="C16" s="5" t="s">
        <v>23</v>
      </c>
      <c r="D16" t="s">
        <v>24</v>
      </c>
      <c r="E16" s="19"/>
      <c r="G16" s="1" t="s">
        <v>11</v>
      </c>
      <c r="H16" t="s">
        <v>29</v>
      </c>
      <c r="I16" s="19"/>
      <c r="J16" s="29"/>
      <c r="K16" s="32"/>
    </row>
    <row r="17" spans="2:11" ht="20.75">
      <c r="B17" s="5"/>
      <c r="C17" s="5" t="s">
        <v>28</v>
      </c>
      <c r="D17" t="s">
        <v>105</v>
      </c>
      <c r="E17" s="19"/>
      <c r="G17" s="1" t="s">
        <v>37</v>
      </c>
      <c r="H17" t="s">
        <v>48</v>
      </c>
      <c r="I17" s="19"/>
      <c r="J17" s="29"/>
      <c r="K17" s="33" t="s">
        <v>84</v>
      </c>
    </row>
    <row r="18" spans="2:11" ht="6" customHeight="1">
      <c r="B18" s="4"/>
      <c r="C18" s="4"/>
      <c r="D18" s="13"/>
      <c r="E18" s="13"/>
      <c r="F18" s="13"/>
      <c r="G18" s="13"/>
      <c r="H18" s="13"/>
      <c r="I18" s="13"/>
      <c r="J18" s="30"/>
      <c r="K18" s="34"/>
    </row>
    <row r="19" spans="2:11" ht="6" customHeight="1">
      <c r="B19" s="2"/>
      <c r="C19" s="2"/>
      <c r="D19" s="12"/>
      <c r="E19" s="12"/>
      <c r="F19" s="12"/>
      <c r="G19" s="12"/>
      <c r="H19" s="12"/>
      <c r="I19" s="12"/>
      <c r="J19" s="28"/>
      <c r="K19" s="35"/>
    </row>
    <row r="20" spans="2:11" ht="18.75">
      <c r="B20" s="3" t="s">
        <v>58</v>
      </c>
      <c r="C20" s="5" t="s">
        <v>39</v>
      </c>
      <c r="D20" t="s">
        <v>12</v>
      </c>
      <c r="H20" s="19"/>
      <c r="I20" t="s">
        <v>55</v>
      </c>
      <c r="J20" s="29"/>
      <c r="K20" s="32">
        <f>SUM(H20:H22)</f>
        <v>0</v>
      </c>
    </row>
    <row r="21" spans="2:11" ht="18.75">
      <c r="B21" s="5"/>
      <c r="C21" s="5" t="s">
        <v>16</v>
      </c>
      <c r="D21" t="s">
        <v>62</v>
      </c>
      <c r="H21" s="19"/>
      <c r="I21" t="s">
        <v>76</v>
      </c>
      <c r="J21" s="29"/>
      <c r="K21" s="32"/>
    </row>
    <row r="22" spans="2:11" ht="20.75">
      <c r="B22" s="5"/>
      <c r="C22" s="5" t="s">
        <v>22</v>
      </c>
      <c r="D22" t="s">
        <v>56</v>
      </c>
      <c r="H22" s="19"/>
      <c r="I22" t="s">
        <v>76</v>
      </c>
      <c r="J22" s="29"/>
      <c r="K22" s="33" t="s">
        <v>51</v>
      </c>
    </row>
    <row r="23" spans="2:11" ht="6" customHeight="1">
      <c r="B23" s="4"/>
      <c r="C23" s="6"/>
      <c r="D23" s="13"/>
      <c r="E23" s="13"/>
      <c r="F23" s="13"/>
      <c r="G23" s="13"/>
      <c r="H23" s="13"/>
      <c r="I23" s="13"/>
      <c r="J23" s="30"/>
      <c r="K23" s="34"/>
    </row>
    <row r="24" spans="2:11" ht="6" customHeight="1">
      <c r="B24" s="2"/>
      <c r="C24" s="9"/>
      <c r="D24" s="12"/>
      <c r="E24" s="12"/>
      <c r="F24" s="12"/>
      <c r="G24" s="12"/>
      <c r="H24" s="12"/>
      <c r="I24" s="12"/>
      <c r="J24" s="28"/>
      <c r="K24" s="35"/>
    </row>
    <row r="25" spans="2:11" ht="18.75">
      <c r="B25" s="3" t="s">
        <v>68</v>
      </c>
      <c r="C25" s="5" t="s">
        <v>39</v>
      </c>
      <c r="D25" t="s">
        <v>66</v>
      </c>
      <c r="H25" s="19"/>
      <c r="I25" t="s">
        <v>55</v>
      </c>
      <c r="J25" s="29"/>
      <c r="K25" s="32">
        <f>SUM(H25:H28)</f>
        <v>0</v>
      </c>
    </row>
    <row r="26" spans="2:11" ht="18.75">
      <c r="B26" s="3"/>
      <c r="C26" s="5" t="s">
        <v>16</v>
      </c>
      <c r="D26" t="s">
        <v>3</v>
      </c>
      <c r="H26" s="26"/>
      <c r="I26" t="s">
        <v>64</v>
      </c>
      <c r="J26" s="29"/>
      <c r="K26" s="32"/>
    </row>
    <row r="27" spans="2:11" ht="18.75">
      <c r="B27" s="5"/>
      <c r="C27" s="5" t="s">
        <v>22</v>
      </c>
      <c r="D27" t="s">
        <v>78</v>
      </c>
      <c r="H27" s="26"/>
      <c r="I27" t="s">
        <v>64</v>
      </c>
      <c r="J27" s="29"/>
      <c r="K27" s="32"/>
    </row>
    <row r="28" spans="2:11" ht="20.75">
      <c r="B28" s="5"/>
      <c r="C28" s="5" t="s">
        <v>23</v>
      </c>
      <c r="D28" t="s">
        <v>14</v>
      </c>
      <c r="H28" s="19"/>
      <c r="I28" t="s">
        <v>64</v>
      </c>
      <c r="J28" s="29"/>
      <c r="K28" s="33" t="s">
        <v>51</v>
      </c>
    </row>
    <row r="29" spans="2:11" ht="3.75" customHeight="1">
      <c r="B29" s="4"/>
      <c r="C29" s="4"/>
      <c r="D29" s="13"/>
      <c r="E29" s="13"/>
      <c r="F29" s="13"/>
      <c r="G29" s="13"/>
      <c r="H29" s="13"/>
      <c r="I29" s="13"/>
      <c r="J29" s="30"/>
      <c r="K29" s="34"/>
    </row>
    <row r="30" spans="2:11" ht="6" customHeight="1">
      <c r="B30" s="2"/>
      <c r="C30" s="2"/>
      <c r="D30" s="12"/>
      <c r="E30" s="12"/>
      <c r="F30" s="12"/>
      <c r="G30" s="12"/>
      <c r="H30" s="12"/>
      <c r="I30" s="12"/>
      <c r="J30" s="28"/>
      <c r="K30" s="36"/>
    </row>
    <row r="31" spans="2:11" ht="17.25" customHeight="1">
      <c r="B31" s="5" t="s">
        <v>71</v>
      </c>
      <c r="C31" s="10" t="s">
        <v>73</v>
      </c>
      <c r="D31" s="15"/>
      <c r="E31" s="15"/>
      <c r="F31" s="15"/>
      <c r="G31" s="15"/>
      <c r="H31" s="15"/>
      <c r="I31" s="15"/>
      <c r="J31" s="29"/>
      <c r="K31" s="37">
        <f>K7+K13+K20+K25</f>
        <v>0</v>
      </c>
    </row>
    <row r="32" spans="2:11">
      <c r="B32" s="6"/>
      <c r="C32" s="11"/>
      <c r="D32" s="16"/>
      <c r="E32" s="16"/>
      <c r="F32" s="16"/>
      <c r="G32" s="16"/>
      <c r="H32" s="16"/>
      <c r="I32" s="16"/>
      <c r="J32" s="30"/>
      <c r="K32" s="38" t="s">
        <v>41</v>
      </c>
    </row>
  </sheetData>
  <mergeCells count="22">
    <mergeCell ref="E1:G1"/>
    <mergeCell ref="C4:I4"/>
    <mergeCell ref="G7:H7"/>
    <mergeCell ref="G8:H8"/>
    <mergeCell ref="G9:H9"/>
    <mergeCell ref="G10:H10"/>
    <mergeCell ref="I1:J3"/>
    <mergeCell ref="K1:K3"/>
    <mergeCell ref="M1:M2"/>
    <mergeCell ref="N1:N2"/>
    <mergeCell ref="O1:O2"/>
    <mergeCell ref="P1:Q2"/>
    <mergeCell ref="B7:B10"/>
    <mergeCell ref="K7:K9"/>
    <mergeCell ref="B13:B17"/>
    <mergeCell ref="K13:K16"/>
    <mergeCell ref="B20:B22"/>
    <mergeCell ref="K20:K21"/>
    <mergeCell ref="B25:B28"/>
    <mergeCell ref="K25:K27"/>
    <mergeCell ref="B31:B32"/>
    <mergeCell ref="C31:I32"/>
  </mergeCells>
  <phoneticPr fontId="2"/>
  <dataValidations count="4">
    <dataValidation type="list" allowBlank="1" showDropDown="0" showInputMessage="1" showErrorMessage="1" sqref="E13:E17 I13:I17">
      <formula1>#REF!</formula1>
    </dataValidation>
    <dataValidation type="list" allowBlank="1" showDropDown="0" showInputMessage="1" showErrorMessage="1" sqref="H26:H28">
      <formula1>#REF!</formula1>
    </dataValidation>
    <dataValidation type="list" allowBlank="1" showDropDown="0" showInputMessage="1" showErrorMessage="1" sqref="H21:H22">
      <formula1>#REF!</formula1>
    </dataValidation>
    <dataValidation type="list" allowBlank="1" showDropDown="0" showInputMessage="1" showErrorMessage="1" sqref="H25 H20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9" scale="98" fitToWidth="1" fitToHeight="1" orientation="landscape" usePrinterDefaults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2"/>
  <sheetViews>
    <sheetView view="pageBreakPreview" zoomScale="115" zoomScaleSheetLayoutView="115" workbookViewId="0">
      <selection activeCell="E8" sqref="E8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17" ht="18.75">
      <c r="B1" t="s">
        <v>33</v>
      </c>
      <c r="E1" s="17" t="s">
        <v>106</v>
      </c>
      <c r="F1" s="22"/>
      <c r="G1" s="24"/>
      <c r="I1" s="27" t="s">
        <v>44</v>
      </c>
      <c r="J1" s="27"/>
      <c r="K1" s="31">
        <f>VLOOKUP(K31,基本データ!V3:W22,2)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E2" s="1"/>
      <c r="F2" s="1"/>
      <c r="G2" s="1"/>
      <c r="I2" s="27"/>
      <c r="J2" s="27"/>
      <c r="K2" s="31"/>
      <c r="M2" s="39"/>
      <c r="N2" s="39"/>
      <c r="O2" s="39"/>
      <c r="P2" s="39"/>
      <c r="Q2" s="39"/>
    </row>
    <row r="3" spans="2:17">
      <c r="I3" s="27"/>
      <c r="J3" s="27"/>
      <c r="K3" s="31"/>
    </row>
    <row r="4" spans="2:17">
      <c r="B4" s="1" t="s">
        <v>1</v>
      </c>
      <c r="C4" s="7" t="s">
        <v>5</v>
      </c>
      <c r="D4" s="7"/>
      <c r="E4" s="7"/>
      <c r="F4" s="7"/>
      <c r="G4" s="7"/>
      <c r="H4" s="7"/>
      <c r="I4" s="7"/>
      <c r="K4" t="s">
        <v>60</v>
      </c>
    </row>
    <row r="5" spans="2:17" ht="7.5" customHeight="1">
      <c r="C5" s="1"/>
      <c r="D5" s="1"/>
      <c r="E5" s="1"/>
      <c r="F5" s="1"/>
      <c r="G5" s="1"/>
      <c r="H5" s="1"/>
      <c r="I5" s="1"/>
    </row>
    <row r="6" spans="2:17" ht="8.25" customHeight="1">
      <c r="B6" s="2"/>
      <c r="C6" s="2"/>
      <c r="D6" s="12"/>
      <c r="E6" s="12"/>
      <c r="F6" s="12"/>
      <c r="G6" s="12"/>
      <c r="H6" s="12"/>
      <c r="I6" s="12"/>
      <c r="J6" s="28"/>
      <c r="K6" s="28"/>
    </row>
    <row r="7" spans="2:17" ht="18.75">
      <c r="B7" s="3" t="s">
        <v>17</v>
      </c>
      <c r="C7" s="8"/>
      <c r="D7" t="s">
        <v>7</v>
      </c>
      <c r="E7" s="42">
        <v>463</v>
      </c>
      <c r="F7" s="23"/>
      <c r="G7" s="25" t="s">
        <v>35</v>
      </c>
      <c r="H7" s="25"/>
      <c r="J7" s="29"/>
      <c r="K7" s="32">
        <f>ROUND(E10/E7*50,0)</f>
        <v>0</v>
      </c>
    </row>
    <row r="8" spans="2:17" ht="18.75">
      <c r="B8" s="3"/>
      <c r="C8" s="8"/>
      <c r="D8" t="s">
        <v>9</v>
      </c>
      <c r="E8" s="19"/>
      <c r="F8" s="23"/>
      <c r="G8" s="25" t="s">
        <v>35</v>
      </c>
      <c r="H8" s="25"/>
      <c r="J8" s="29"/>
      <c r="K8" s="32"/>
    </row>
    <row r="9" spans="2:17" ht="18.75">
      <c r="B9" s="3"/>
      <c r="C9" s="8"/>
      <c r="D9" t="s">
        <v>26</v>
      </c>
      <c r="E9" s="19"/>
      <c r="F9" s="23"/>
      <c r="G9" s="25" t="s">
        <v>35</v>
      </c>
      <c r="H9" s="25"/>
      <c r="J9" s="29"/>
      <c r="K9" s="32"/>
    </row>
    <row r="10" spans="2:17" ht="20.75">
      <c r="B10" s="3"/>
      <c r="C10" s="8"/>
      <c r="D10" t="s">
        <v>30</v>
      </c>
      <c r="E10" s="19">
        <f>E8-E9</f>
        <v>0</v>
      </c>
      <c r="F10" s="23"/>
      <c r="G10" s="25" t="s">
        <v>35</v>
      </c>
      <c r="H10" s="25"/>
      <c r="J10" s="29"/>
      <c r="K10" s="33" t="s">
        <v>81</v>
      </c>
    </row>
    <row r="11" spans="2:17" ht="8.25" customHeight="1">
      <c r="B11" s="4"/>
      <c r="C11" s="4"/>
      <c r="D11" s="13"/>
      <c r="E11" s="20"/>
      <c r="F11" s="20"/>
      <c r="G11" s="13"/>
      <c r="H11" s="13"/>
      <c r="I11" s="13"/>
      <c r="J11" s="30"/>
      <c r="K11" s="34"/>
    </row>
    <row r="12" spans="2:17" ht="8.25" customHeight="1">
      <c r="B12" s="2"/>
      <c r="C12" s="2"/>
      <c r="D12" s="12"/>
      <c r="E12" s="21"/>
      <c r="F12" s="21"/>
      <c r="G12" s="12"/>
      <c r="H12" s="12"/>
      <c r="I12" s="12"/>
      <c r="J12" s="28"/>
      <c r="K12" s="35"/>
    </row>
    <row r="13" spans="2:17" ht="18.75">
      <c r="B13" s="3" t="s">
        <v>65</v>
      </c>
      <c r="C13" s="5" t="s">
        <v>39</v>
      </c>
      <c r="D13" t="s">
        <v>42</v>
      </c>
      <c r="E13" s="19"/>
      <c r="G13" s="1" t="s">
        <v>46</v>
      </c>
      <c r="H13" t="s">
        <v>103</v>
      </c>
      <c r="I13" s="19"/>
      <c r="J13" s="29"/>
      <c r="K13" s="32">
        <f>SUM(E13:E17)+SUM(I13:I17)</f>
        <v>0</v>
      </c>
    </row>
    <row r="14" spans="2:17" ht="18.75">
      <c r="B14" s="5"/>
      <c r="C14" s="5" t="s">
        <v>16</v>
      </c>
      <c r="D14" t="s">
        <v>24</v>
      </c>
      <c r="E14" s="19"/>
      <c r="G14" s="1" t="s">
        <v>50</v>
      </c>
      <c r="H14" t="s">
        <v>20</v>
      </c>
      <c r="I14" s="19"/>
      <c r="J14" s="29"/>
      <c r="K14" s="32"/>
    </row>
    <row r="15" spans="2:17" ht="18.75">
      <c r="B15" s="5"/>
      <c r="C15" s="5" t="s">
        <v>22</v>
      </c>
      <c r="D15" t="s">
        <v>42</v>
      </c>
      <c r="E15" s="19"/>
      <c r="G15" s="1" t="s">
        <v>54</v>
      </c>
      <c r="H15" t="s">
        <v>104</v>
      </c>
      <c r="I15" s="19"/>
      <c r="J15" s="29"/>
      <c r="K15" s="32"/>
    </row>
    <row r="16" spans="2:17" ht="18.75">
      <c r="B16" s="5"/>
      <c r="C16" s="5" t="s">
        <v>23</v>
      </c>
      <c r="D16" t="s">
        <v>24</v>
      </c>
      <c r="E16" s="19"/>
      <c r="G16" s="1" t="s">
        <v>11</v>
      </c>
      <c r="H16" t="s">
        <v>29</v>
      </c>
      <c r="I16" s="19"/>
      <c r="J16" s="29"/>
      <c r="K16" s="32"/>
    </row>
    <row r="17" spans="2:11" ht="20.75">
      <c r="B17" s="5"/>
      <c r="C17" s="5" t="s">
        <v>28</v>
      </c>
      <c r="D17" t="s">
        <v>105</v>
      </c>
      <c r="E17" s="19"/>
      <c r="G17" s="1" t="s">
        <v>37</v>
      </c>
      <c r="H17" t="s">
        <v>105</v>
      </c>
      <c r="I17" s="19"/>
      <c r="J17" s="29"/>
      <c r="K17" s="33" t="s">
        <v>84</v>
      </c>
    </row>
    <row r="18" spans="2:11" ht="6" customHeight="1">
      <c r="B18" s="4"/>
      <c r="C18" s="4"/>
      <c r="D18" s="13"/>
      <c r="E18" s="13"/>
      <c r="F18" s="13"/>
      <c r="G18" s="13"/>
      <c r="H18" s="13"/>
      <c r="I18" s="13"/>
      <c r="J18" s="30"/>
      <c r="K18" s="34"/>
    </row>
    <row r="19" spans="2:11" ht="6" customHeight="1">
      <c r="B19" s="2"/>
      <c r="C19" s="2"/>
      <c r="D19" s="12"/>
      <c r="E19" s="12"/>
      <c r="F19" s="12"/>
      <c r="G19" s="12"/>
      <c r="H19" s="12"/>
      <c r="I19" s="12"/>
      <c r="J19" s="28"/>
      <c r="K19" s="35"/>
    </row>
    <row r="20" spans="2:11" ht="18.75">
      <c r="B20" s="3" t="s">
        <v>58</v>
      </c>
      <c r="C20" s="5" t="s">
        <v>39</v>
      </c>
      <c r="D20" t="s">
        <v>12</v>
      </c>
      <c r="H20" s="19"/>
      <c r="I20" t="s">
        <v>55</v>
      </c>
      <c r="J20" s="29"/>
      <c r="K20" s="32">
        <f>SUM(H20:H22)</f>
        <v>0</v>
      </c>
    </row>
    <row r="21" spans="2:11" ht="18.75">
      <c r="B21" s="5"/>
      <c r="C21" s="5" t="s">
        <v>16</v>
      </c>
      <c r="D21" t="s">
        <v>62</v>
      </c>
      <c r="H21" s="19"/>
      <c r="I21" t="s">
        <v>76</v>
      </c>
      <c r="J21" s="29"/>
      <c r="K21" s="32"/>
    </row>
    <row r="22" spans="2:11" ht="20.75">
      <c r="B22" s="5"/>
      <c r="C22" s="5" t="s">
        <v>22</v>
      </c>
      <c r="D22" t="s">
        <v>56</v>
      </c>
      <c r="H22" s="19"/>
      <c r="I22" t="s">
        <v>76</v>
      </c>
      <c r="J22" s="29"/>
      <c r="K22" s="33" t="s">
        <v>51</v>
      </c>
    </row>
    <row r="23" spans="2:11" ht="6" customHeight="1">
      <c r="B23" s="4"/>
      <c r="C23" s="6"/>
      <c r="D23" s="13"/>
      <c r="E23" s="13"/>
      <c r="F23" s="13"/>
      <c r="G23" s="13"/>
      <c r="H23" s="13"/>
      <c r="I23" s="13"/>
      <c r="J23" s="30"/>
      <c r="K23" s="34"/>
    </row>
    <row r="24" spans="2:11" ht="6" customHeight="1">
      <c r="B24" s="2"/>
      <c r="C24" s="9"/>
      <c r="D24" s="12"/>
      <c r="E24" s="12"/>
      <c r="F24" s="12"/>
      <c r="G24" s="12"/>
      <c r="H24" s="12"/>
      <c r="I24" s="12"/>
      <c r="J24" s="28"/>
      <c r="K24" s="35"/>
    </row>
    <row r="25" spans="2:11" ht="18.75">
      <c r="B25" s="3" t="s">
        <v>68</v>
      </c>
      <c r="C25" s="5" t="s">
        <v>39</v>
      </c>
      <c r="D25" t="s">
        <v>66</v>
      </c>
      <c r="H25" s="19"/>
      <c r="I25" t="s">
        <v>55</v>
      </c>
      <c r="J25" s="29"/>
      <c r="K25" s="32">
        <f>SUM(H25:H28)</f>
        <v>0</v>
      </c>
    </row>
    <row r="26" spans="2:11" ht="18.75">
      <c r="B26" s="3"/>
      <c r="C26" s="5" t="s">
        <v>16</v>
      </c>
      <c r="D26" t="s">
        <v>3</v>
      </c>
      <c r="H26" s="26"/>
      <c r="I26" t="s">
        <v>64</v>
      </c>
      <c r="J26" s="29"/>
      <c r="K26" s="32"/>
    </row>
    <row r="27" spans="2:11" ht="18.75">
      <c r="B27" s="5"/>
      <c r="C27" s="5" t="s">
        <v>22</v>
      </c>
      <c r="D27" t="s">
        <v>78</v>
      </c>
      <c r="H27" s="26"/>
      <c r="I27" t="s">
        <v>64</v>
      </c>
      <c r="J27" s="29"/>
      <c r="K27" s="32"/>
    </row>
    <row r="28" spans="2:11" ht="20.75">
      <c r="B28" s="5"/>
      <c r="C28" s="5" t="s">
        <v>23</v>
      </c>
      <c r="D28" t="s">
        <v>14</v>
      </c>
      <c r="H28" s="19"/>
      <c r="I28" t="s">
        <v>64</v>
      </c>
      <c r="J28" s="29"/>
      <c r="K28" s="33" t="s">
        <v>51</v>
      </c>
    </row>
    <row r="29" spans="2:11" ht="3.75" customHeight="1">
      <c r="B29" s="4"/>
      <c r="C29" s="4"/>
      <c r="D29" s="13"/>
      <c r="E29" s="13"/>
      <c r="F29" s="13"/>
      <c r="G29" s="13"/>
      <c r="H29" s="13"/>
      <c r="I29" s="13"/>
      <c r="J29" s="30"/>
      <c r="K29" s="34"/>
    </row>
    <row r="30" spans="2:11" ht="6" customHeight="1">
      <c r="B30" s="2"/>
      <c r="C30" s="2"/>
      <c r="D30" s="12"/>
      <c r="E30" s="12"/>
      <c r="F30" s="12"/>
      <c r="G30" s="12"/>
      <c r="H30" s="12"/>
      <c r="I30" s="12"/>
      <c r="J30" s="28"/>
      <c r="K30" s="36"/>
    </row>
    <row r="31" spans="2:11" ht="17.25" customHeight="1">
      <c r="B31" s="5" t="s">
        <v>71</v>
      </c>
      <c r="C31" s="10" t="s">
        <v>73</v>
      </c>
      <c r="D31" s="15"/>
      <c r="E31" s="15"/>
      <c r="F31" s="15"/>
      <c r="G31" s="15"/>
      <c r="H31" s="15"/>
      <c r="I31" s="15"/>
      <c r="J31" s="29"/>
      <c r="K31" s="37">
        <f>K7+K13+K20+K25</f>
        <v>0</v>
      </c>
    </row>
    <row r="32" spans="2:11">
      <c r="B32" s="6"/>
      <c r="C32" s="11"/>
      <c r="D32" s="16"/>
      <c r="E32" s="16"/>
      <c r="F32" s="16"/>
      <c r="G32" s="16"/>
      <c r="H32" s="16"/>
      <c r="I32" s="16"/>
      <c r="J32" s="30"/>
      <c r="K32" s="38" t="s">
        <v>41</v>
      </c>
    </row>
  </sheetData>
  <mergeCells count="22">
    <mergeCell ref="E1:G1"/>
    <mergeCell ref="C4:I4"/>
    <mergeCell ref="G7:H7"/>
    <mergeCell ref="G8:H8"/>
    <mergeCell ref="G9:H9"/>
    <mergeCell ref="G10:H10"/>
    <mergeCell ref="I1:J3"/>
    <mergeCell ref="K1:K3"/>
    <mergeCell ref="M1:M2"/>
    <mergeCell ref="N1:N2"/>
    <mergeCell ref="O1:O2"/>
    <mergeCell ref="P1:Q2"/>
    <mergeCell ref="B7:B10"/>
    <mergeCell ref="K7:K9"/>
    <mergeCell ref="B13:B17"/>
    <mergeCell ref="K13:K16"/>
    <mergeCell ref="B20:B22"/>
    <mergeCell ref="K20:K21"/>
    <mergeCell ref="B25:B28"/>
    <mergeCell ref="K25:K27"/>
    <mergeCell ref="B31:B32"/>
    <mergeCell ref="C31:I32"/>
  </mergeCells>
  <phoneticPr fontId="2"/>
  <pageMargins left="0.70866141732283472" right="0.31496062992125984" top="0.74803149606299213" bottom="0.74803149606299213" header="0.31496062992125984" footer="0.31496062992125984"/>
  <pageSetup paperSize="9" scale="98" fitToWidth="1" fitToHeight="1" orientation="landscape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1">
          <x14:formula1>
            <xm:f>Sheet2!$A$1:$A$3</xm:f>
          </x14:formula1>
          <xm:sqref>E13:E17 I13:I17</xm:sqref>
        </x14:dataValidation>
        <x14:dataValidation type="list" allowBlank="1" showDropDown="0" showInputMessage="1" showErrorMessage="1">
          <x14:formula1>
            <xm:f>Sheet2!$A$1:$A$5</xm:f>
          </x14:formula1>
          <xm:sqref>H26:H28</xm:sqref>
        </x14:dataValidation>
        <x14:dataValidation type="list" allowBlank="1" showDropDown="0" showInputMessage="1" showErrorMessage="1">
          <x14:formula1>
            <xm:f>Sheet2!$A$1:$A$7</xm:f>
          </x14:formula1>
          <xm:sqref>H21:H22</xm:sqref>
        </x14:dataValidation>
        <x14:dataValidation type="list" allowBlank="1" showDropDown="0" showInputMessage="1" showErrorMessage="1">
          <x14:formula1>
            <xm:f>Sheet2!$A$1:$A$4</xm:f>
          </x14:formula1>
          <xm:sqref>H25 H20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X37"/>
  <sheetViews>
    <sheetView workbookViewId="0">
      <selection activeCell="Z13" sqref="Z13"/>
    </sheetView>
  </sheetViews>
  <sheetFormatPr defaultRowHeight="13"/>
  <cols>
    <col min="1" max="2" width="9.125" style="45" customWidth="1"/>
    <col min="3" max="3" width="2" style="45" customWidth="1"/>
    <col min="4" max="5" width="9.125" style="45" customWidth="1"/>
    <col min="6" max="6" width="2" style="45" customWidth="1"/>
    <col min="7" max="8" width="9.125" style="45" customWidth="1"/>
    <col min="9" max="9" width="2" style="45" customWidth="1"/>
    <col min="10" max="11" width="9.125" style="45" customWidth="1"/>
    <col min="12" max="12" width="2" style="45" customWidth="1"/>
    <col min="13" max="14" width="9.125" style="45" customWidth="1"/>
    <col min="15" max="15" width="2" style="45" customWidth="1"/>
    <col min="16" max="17" width="9.125" style="45" customWidth="1"/>
    <col min="18" max="18" width="3.375" style="45" customWidth="1"/>
    <col min="19" max="20" width="9" style="45" customWidth="1"/>
    <col min="21" max="21" width="2.625" style="45" customWidth="1"/>
    <col min="22" max="23" width="9" style="45" customWidth="1"/>
    <col min="24" max="24" width="4.375" style="45" customWidth="1"/>
    <col min="25" max="16384" width="9" style="45" customWidth="1"/>
  </cols>
  <sheetData>
    <row r="1" spans="1:23">
      <c r="A1" s="46" t="s">
        <v>80</v>
      </c>
      <c r="B1" s="46"/>
      <c r="D1" s="46" t="s">
        <v>96</v>
      </c>
      <c r="E1" s="46"/>
      <c r="G1" s="46" t="s">
        <v>97</v>
      </c>
      <c r="H1" s="46"/>
      <c r="J1" s="46" t="s">
        <v>19</v>
      </c>
      <c r="K1" s="46"/>
      <c r="M1" s="46" t="s">
        <v>70</v>
      </c>
      <c r="N1" s="46"/>
      <c r="P1" s="46" t="s">
        <v>75</v>
      </c>
      <c r="Q1" s="46"/>
      <c r="S1" s="59" t="s">
        <v>98</v>
      </c>
      <c r="T1" s="59"/>
      <c r="V1" s="49" t="s">
        <v>83</v>
      </c>
      <c r="W1" s="49"/>
    </row>
    <row r="2" spans="1:23">
      <c r="A2" s="47" t="s">
        <v>87</v>
      </c>
      <c r="B2" s="47" t="s">
        <v>93</v>
      </c>
      <c r="D2" s="47" t="s">
        <v>87</v>
      </c>
      <c r="E2" s="47" t="s">
        <v>93</v>
      </c>
      <c r="G2" s="47" t="s">
        <v>87</v>
      </c>
      <c r="H2" s="47" t="s">
        <v>93</v>
      </c>
      <c r="J2" s="47" t="s">
        <v>87</v>
      </c>
      <c r="K2" s="47" t="s">
        <v>93</v>
      </c>
      <c r="M2" s="47" t="s">
        <v>87</v>
      </c>
      <c r="N2" s="47" t="s">
        <v>93</v>
      </c>
      <c r="P2" s="47" t="s">
        <v>87</v>
      </c>
      <c r="Q2" s="47" t="s">
        <v>93</v>
      </c>
      <c r="S2" s="47" t="s">
        <v>99</v>
      </c>
      <c r="T2" s="47" t="s">
        <v>93</v>
      </c>
      <c r="V2" s="47" t="s">
        <v>100</v>
      </c>
      <c r="W2" s="47" t="s">
        <v>93</v>
      </c>
    </row>
    <row r="3" spans="1:23">
      <c r="A3" s="48">
        <v>1</v>
      </c>
      <c r="B3" s="47">
        <v>10</v>
      </c>
      <c r="D3" s="57">
        <v>1</v>
      </c>
      <c r="E3" s="47">
        <v>10</v>
      </c>
      <c r="G3" s="57">
        <v>1</v>
      </c>
      <c r="H3" s="47">
        <v>10</v>
      </c>
      <c r="J3" s="57">
        <v>1</v>
      </c>
      <c r="K3" s="47">
        <v>10</v>
      </c>
      <c r="M3" s="57">
        <v>1</v>
      </c>
      <c r="N3" s="47">
        <v>10</v>
      </c>
      <c r="P3" s="57">
        <v>1</v>
      </c>
      <c r="Q3" s="47">
        <v>10</v>
      </c>
      <c r="S3" s="57">
        <v>10</v>
      </c>
      <c r="T3" s="57">
        <v>10</v>
      </c>
      <c r="V3" s="57">
        <v>0</v>
      </c>
      <c r="W3" s="57">
        <v>10</v>
      </c>
    </row>
    <row r="4" spans="1:23">
      <c r="A4" s="47">
        <v>3</v>
      </c>
      <c r="B4" s="47">
        <v>10</v>
      </c>
      <c r="D4" s="57">
        <v>3</v>
      </c>
      <c r="E4" s="47">
        <v>10</v>
      </c>
      <c r="G4" s="57">
        <v>3</v>
      </c>
      <c r="H4" s="47">
        <v>10</v>
      </c>
      <c r="J4" s="57">
        <v>2</v>
      </c>
      <c r="K4" s="47">
        <v>10</v>
      </c>
      <c r="M4" s="57">
        <v>2</v>
      </c>
      <c r="N4" s="47">
        <v>10</v>
      </c>
      <c r="P4" s="57">
        <v>9</v>
      </c>
      <c r="Q4" s="47">
        <v>10</v>
      </c>
      <c r="S4" s="57">
        <v>29</v>
      </c>
      <c r="T4" s="57">
        <v>10</v>
      </c>
      <c r="V4" s="57">
        <v>10</v>
      </c>
      <c r="W4" s="57">
        <v>10</v>
      </c>
    </row>
    <row r="5" spans="1:23">
      <c r="A5" s="47">
        <v>4</v>
      </c>
      <c r="B5" s="47">
        <v>9</v>
      </c>
      <c r="D5" s="57">
        <v>4</v>
      </c>
      <c r="E5" s="47">
        <v>9</v>
      </c>
      <c r="G5" s="57">
        <v>4</v>
      </c>
      <c r="H5" s="47">
        <v>9</v>
      </c>
      <c r="J5" s="57">
        <v>3</v>
      </c>
      <c r="K5" s="47">
        <v>9</v>
      </c>
      <c r="M5" s="57">
        <v>3</v>
      </c>
      <c r="N5" s="47">
        <v>9</v>
      </c>
      <c r="P5" s="57">
        <v>10</v>
      </c>
      <c r="Q5" s="47">
        <v>9</v>
      </c>
      <c r="S5" s="57">
        <v>30</v>
      </c>
      <c r="T5" s="57">
        <v>9</v>
      </c>
      <c r="V5" s="57">
        <v>11</v>
      </c>
      <c r="W5" s="57">
        <v>9</v>
      </c>
    </row>
    <row r="6" spans="1:23">
      <c r="A6" s="47">
        <v>6</v>
      </c>
      <c r="B6" s="47">
        <v>9</v>
      </c>
      <c r="D6" s="57">
        <v>6</v>
      </c>
      <c r="E6" s="47">
        <v>9</v>
      </c>
      <c r="G6" s="57">
        <v>6</v>
      </c>
      <c r="H6" s="47">
        <v>9</v>
      </c>
      <c r="J6" s="57">
        <v>4</v>
      </c>
      <c r="K6" s="47">
        <v>9</v>
      </c>
      <c r="M6" s="57">
        <v>5</v>
      </c>
      <c r="N6" s="47">
        <v>9</v>
      </c>
      <c r="P6" s="57">
        <v>19</v>
      </c>
      <c r="Q6" s="47">
        <v>9</v>
      </c>
      <c r="S6" s="57">
        <v>59</v>
      </c>
      <c r="T6" s="57">
        <v>9</v>
      </c>
      <c r="V6" s="57">
        <v>20</v>
      </c>
      <c r="W6" s="57">
        <v>9</v>
      </c>
    </row>
    <row r="7" spans="1:23">
      <c r="A7" s="47">
        <v>7</v>
      </c>
      <c r="B7" s="47">
        <v>8</v>
      </c>
      <c r="D7" s="57">
        <v>7</v>
      </c>
      <c r="E7" s="47">
        <v>8</v>
      </c>
      <c r="G7" s="57">
        <v>7</v>
      </c>
      <c r="H7" s="47">
        <v>8</v>
      </c>
      <c r="J7" s="57">
        <v>5</v>
      </c>
      <c r="K7" s="47">
        <v>8</v>
      </c>
      <c r="M7" s="57">
        <v>6</v>
      </c>
      <c r="N7" s="47">
        <v>8</v>
      </c>
      <c r="P7" s="57">
        <v>20</v>
      </c>
      <c r="Q7" s="47">
        <v>8</v>
      </c>
      <c r="S7" s="57">
        <v>60</v>
      </c>
      <c r="T7" s="57">
        <v>8</v>
      </c>
      <c r="V7" s="57">
        <v>21</v>
      </c>
      <c r="W7" s="57">
        <v>8</v>
      </c>
    </row>
    <row r="8" spans="1:23">
      <c r="A8" s="47">
        <v>10</v>
      </c>
      <c r="B8" s="47">
        <v>8</v>
      </c>
      <c r="D8" s="57">
        <v>9</v>
      </c>
      <c r="E8" s="47">
        <v>8</v>
      </c>
      <c r="G8" s="57">
        <v>9</v>
      </c>
      <c r="H8" s="47">
        <v>8</v>
      </c>
      <c r="J8" s="57">
        <v>6</v>
      </c>
      <c r="K8" s="47">
        <v>8</v>
      </c>
      <c r="M8" s="57">
        <v>8</v>
      </c>
      <c r="N8" s="47">
        <v>8</v>
      </c>
      <c r="P8" s="57">
        <v>24</v>
      </c>
      <c r="Q8" s="47">
        <v>8</v>
      </c>
      <c r="S8" s="57">
        <v>89</v>
      </c>
      <c r="T8" s="57">
        <v>8</v>
      </c>
      <c r="V8" s="57">
        <v>30</v>
      </c>
      <c r="W8" s="57">
        <v>8</v>
      </c>
    </row>
    <row r="9" spans="1:23">
      <c r="A9" s="47">
        <v>11</v>
      </c>
      <c r="B9" s="47">
        <v>7</v>
      </c>
      <c r="D9" s="57">
        <v>10</v>
      </c>
      <c r="E9" s="47">
        <v>7</v>
      </c>
      <c r="G9" s="57">
        <v>10</v>
      </c>
      <c r="H9" s="47">
        <v>7</v>
      </c>
      <c r="J9" s="57">
        <v>7</v>
      </c>
      <c r="K9" s="47">
        <v>7</v>
      </c>
      <c r="M9" s="57">
        <v>9</v>
      </c>
      <c r="N9" s="47">
        <v>7</v>
      </c>
      <c r="P9" s="57">
        <v>25</v>
      </c>
      <c r="Q9" s="47">
        <v>7</v>
      </c>
      <c r="S9" s="57">
        <v>90</v>
      </c>
      <c r="T9" s="57">
        <v>7</v>
      </c>
      <c r="V9" s="57">
        <v>31</v>
      </c>
      <c r="W9" s="57">
        <v>7</v>
      </c>
    </row>
    <row r="10" spans="1:23">
      <c r="A10" s="47">
        <v>15</v>
      </c>
      <c r="B10" s="47">
        <v>7</v>
      </c>
      <c r="D10" s="57">
        <v>11</v>
      </c>
      <c r="E10" s="47">
        <v>7</v>
      </c>
      <c r="G10" s="57">
        <v>13</v>
      </c>
      <c r="H10" s="47">
        <v>7</v>
      </c>
      <c r="J10" s="57">
        <v>9</v>
      </c>
      <c r="K10" s="47">
        <v>7</v>
      </c>
      <c r="M10" s="57">
        <v>11</v>
      </c>
      <c r="N10" s="47">
        <v>7</v>
      </c>
      <c r="P10" s="57">
        <v>29</v>
      </c>
      <c r="Q10" s="47">
        <v>7</v>
      </c>
      <c r="S10" s="57">
        <v>119</v>
      </c>
      <c r="T10" s="57">
        <v>7</v>
      </c>
      <c r="V10" s="57">
        <v>40</v>
      </c>
      <c r="W10" s="57">
        <v>7</v>
      </c>
    </row>
    <row r="11" spans="1:23">
      <c r="A11" s="47">
        <v>16</v>
      </c>
      <c r="B11" s="47">
        <v>6</v>
      </c>
      <c r="D11" s="57">
        <v>12</v>
      </c>
      <c r="E11" s="47">
        <v>6</v>
      </c>
      <c r="G11" s="57">
        <v>14</v>
      </c>
      <c r="H11" s="47">
        <v>6</v>
      </c>
      <c r="J11" s="57">
        <v>10</v>
      </c>
      <c r="K11" s="47">
        <v>6</v>
      </c>
      <c r="M11" s="57">
        <v>12</v>
      </c>
      <c r="N11" s="47">
        <v>6</v>
      </c>
      <c r="P11" s="57">
        <v>30</v>
      </c>
      <c r="Q11" s="47">
        <v>6</v>
      </c>
      <c r="S11" s="57">
        <v>120</v>
      </c>
      <c r="T11" s="57">
        <v>6</v>
      </c>
      <c r="V11" s="57">
        <v>41</v>
      </c>
      <c r="W11" s="57">
        <v>6</v>
      </c>
    </row>
    <row r="12" spans="1:23">
      <c r="A12" s="47">
        <v>20</v>
      </c>
      <c r="B12" s="47">
        <v>6</v>
      </c>
      <c r="D12" s="57">
        <v>13</v>
      </c>
      <c r="E12" s="47">
        <v>6</v>
      </c>
      <c r="G12" s="57">
        <v>16</v>
      </c>
      <c r="H12" s="47">
        <v>6</v>
      </c>
      <c r="J12" s="57">
        <v>13</v>
      </c>
      <c r="K12" s="47">
        <v>6</v>
      </c>
      <c r="M12" s="57">
        <v>14</v>
      </c>
      <c r="N12" s="47">
        <v>6</v>
      </c>
      <c r="P12" s="57">
        <v>33</v>
      </c>
      <c r="Q12" s="47">
        <v>6</v>
      </c>
      <c r="S12" s="57">
        <v>149</v>
      </c>
      <c r="T12" s="57">
        <v>6</v>
      </c>
      <c r="V12" s="57">
        <v>50</v>
      </c>
      <c r="W12" s="57">
        <v>6</v>
      </c>
    </row>
    <row r="13" spans="1:23">
      <c r="A13" s="47">
        <v>21</v>
      </c>
      <c r="B13" s="47">
        <v>5</v>
      </c>
      <c r="D13" s="57">
        <v>14</v>
      </c>
      <c r="E13" s="47">
        <v>5</v>
      </c>
      <c r="G13" s="57">
        <v>17</v>
      </c>
      <c r="H13" s="47">
        <v>5</v>
      </c>
      <c r="J13" s="57">
        <v>14</v>
      </c>
      <c r="K13" s="47">
        <v>5</v>
      </c>
      <c r="M13" s="57">
        <v>15</v>
      </c>
      <c r="N13" s="47">
        <v>5</v>
      </c>
      <c r="P13" s="57">
        <v>34</v>
      </c>
      <c r="Q13" s="47">
        <v>5</v>
      </c>
      <c r="S13" s="57">
        <v>150</v>
      </c>
      <c r="T13" s="57">
        <v>5</v>
      </c>
      <c r="V13" s="57">
        <v>51</v>
      </c>
      <c r="W13" s="57">
        <v>5</v>
      </c>
    </row>
    <row r="14" spans="1:23">
      <c r="A14" s="47">
        <v>24</v>
      </c>
      <c r="B14" s="47">
        <v>5</v>
      </c>
      <c r="D14" s="57">
        <v>15</v>
      </c>
      <c r="E14" s="47">
        <v>5</v>
      </c>
      <c r="G14" s="57">
        <v>18</v>
      </c>
      <c r="H14" s="47">
        <v>5</v>
      </c>
      <c r="J14" s="57">
        <v>16</v>
      </c>
      <c r="K14" s="47">
        <v>5</v>
      </c>
      <c r="M14" s="57">
        <v>17</v>
      </c>
      <c r="N14" s="47">
        <v>5</v>
      </c>
      <c r="P14" s="57">
        <v>36</v>
      </c>
      <c r="Q14" s="47">
        <v>5</v>
      </c>
      <c r="S14" s="57">
        <v>199</v>
      </c>
      <c r="T14" s="57">
        <v>5</v>
      </c>
      <c r="V14" s="57">
        <v>60</v>
      </c>
      <c r="W14" s="57">
        <v>5</v>
      </c>
    </row>
    <row r="15" spans="1:23">
      <c r="A15" s="47">
        <v>25</v>
      </c>
      <c r="B15" s="47">
        <v>4</v>
      </c>
      <c r="D15" s="57">
        <v>16</v>
      </c>
      <c r="E15" s="47">
        <v>4</v>
      </c>
      <c r="G15" s="57">
        <v>19</v>
      </c>
      <c r="H15" s="47">
        <v>4</v>
      </c>
      <c r="J15" s="57">
        <v>17</v>
      </c>
      <c r="K15" s="47">
        <v>4</v>
      </c>
      <c r="M15" s="57">
        <v>18</v>
      </c>
      <c r="N15" s="47">
        <v>4</v>
      </c>
      <c r="P15" s="57">
        <v>37</v>
      </c>
      <c r="Q15" s="47">
        <v>4</v>
      </c>
      <c r="S15" s="57">
        <v>200</v>
      </c>
      <c r="T15" s="57">
        <v>4</v>
      </c>
      <c r="V15" s="57">
        <v>61</v>
      </c>
      <c r="W15" s="57">
        <v>4</v>
      </c>
    </row>
    <row r="16" spans="1:23">
      <c r="A16" s="47">
        <v>28</v>
      </c>
      <c r="B16" s="47">
        <v>4</v>
      </c>
      <c r="D16" s="57">
        <v>18</v>
      </c>
      <c r="E16" s="47">
        <v>4</v>
      </c>
      <c r="G16" s="57">
        <v>21</v>
      </c>
      <c r="H16" s="47">
        <v>4</v>
      </c>
      <c r="J16" s="57">
        <v>19</v>
      </c>
      <c r="K16" s="47">
        <v>4</v>
      </c>
      <c r="M16" s="57">
        <v>20</v>
      </c>
      <c r="N16" s="47">
        <v>4</v>
      </c>
      <c r="P16" s="57">
        <v>39</v>
      </c>
      <c r="Q16" s="47">
        <v>4</v>
      </c>
      <c r="S16" s="57">
        <v>299</v>
      </c>
      <c r="T16" s="57">
        <v>4</v>
      </c>
      <c r="V16" s="57">
        <v>70</v>
      </c>
      <c r="W16" s="57">
        <v>4</v>
      </c>
    </row>
    <row r="17" spans="1:24">
      <c r="A17" s="47">
        <v>29</v>
      </c>
      <c r="B17" s="47">
        <v>3</v>
      </c>
      <c r="D17" s="57">
        <v>19</v>
      </c>
      <c r="E17" s="47">
        <v>3</v>
      </c>
      <c r="G17" s="57">
        <v>22</v>
      </c>
      <c r="H17" s="47">
        <v>3</v>
      </c>
      <c r="J17" s="57">
        <v>20</v>
      </c>
      <c r="K17" s="47">
        <v>3</v>
      </c>
      <c r="M17" s="57">
        <v>21</v>
      </c>
      <c r="N17" s="47">
        <v>3</v>
      </c>
      <c r="P17" s="57">
        <v>40</v>
      </c>
      <c r="Q17" s="47">
        <v>3</v>
      </c>
      <c r="S17" s="57">
        <v>300</v>
      </c>
      <c r="T17" s="57">
        <v>3</v>
      </c>
      <c r="V17" s="57">
        <v>71</v>
      </c>
      <c r="W17" s="57">
        <v>3</v>
      </c>
    </row>
    <row r="18" spans="1:24">
      <c r="A18" s="47">
        <v>30</v>
      </c>
      <c r="B18" s="47">
        <v>2</v>
      </c>
      <c r="D18" s="57">
        <v>20</v>
      </c>
      <c r="E18" s="47">
        <v>2</v>
      </c>
      <c r="G18" s="57">
        <v>23</v>
      </c>
      <c r="H18" s="47">
        <v>2</v>
      </c>
      <c r="J18" s="57">
        <v>21</v>
      </c>
      <c r="K18" s="47">
        <v>2</v>
      </c>
      <c r="M18" s="57">
        <v>22</v>
      </c>
      <c r="N18" s="47">
        <v>2</v>
      </c>
      <c r="P18" s="57">
        <v>41</v>
      </c>
      <c r="Q18" s="47">
        <v>2</v>
      </c>
      <c r="S18" s="57">
        <v>399</v>
      </c>
      <c r="T18" s="57">
        <v>3</v>
      </c>
      <c r="V18" s="57">
        <v>80</v>
      </c>
      <c r="W18" s="57">
        <v>3</v>
      </c>
    </row>
    <row r="19" spans="1:24">
      <c r="A19" s="47">
        <v>31</v>
      </c>
      <c r="B19" s="48">
        <v>1</v>
      </c>
      <c r="D19" s="57">
        <v>21</v>
      </c>
      <c r="E19" s="47">
        <v>1</v>
      </c>
      <c r="G19" s="57">
        <v>24</v>
      </c>
      <c r="H19" s="47">
        <v>1</v>
      </c>
      <c r="J19" s="57">
        <v>22</v>
      </c>
      <c r="K19" s="47">
        <v>1</v>
      </c>
      <c r="M19" s="57">
        <v>23</v>
      </c>
      <c r="N19" s="47">
        <v>1</v>
      </c>
      <c r="P19" s="57">
        <v>42</v>
      </c>
      <c r="Q19" s="47">
        <v>1</v>
      </c>
      <c r="S19" s="57">
        <v>400</v>
      </c>
      <c r="T19" s="57">
        <v>2</v>
      </c>
      <c r="V19" s="57">
        <v>81</v>
      </c>
      <c r="W19" s="57">
        <v>2</v>
      </c>
    </row>
    <row r="20" spans="1:24">
      <c r="A20" s="49"/>
      <c r="B20" s="49"/>
      <c r="K20" s="49"/>
      <c r="N20" s="49"/>
      <c r="S20" s="57">
        <v>479</v>
      </c>
      <c r="T20" s="57">
        <v>2</v>
      </c>
      <c r="V20" s="57">
        <v>90</v>
      </c>
      <c r="W20" s="57">
        <v>2</v>
      </c>
    </row>
    <row r="21" spans="1:24">
      <c r="A21" s="49"/>
      <c r="B21" s="49"/>
      <c r="K21" s="49"/>
      <c r="N21" s="49"/>
      <c r="S21" s="57">
        <v>480</v>
      </c>
      <c r="T21" s="57">
        <v>1</v>
      </c>
      <c r="V21" s="57">
        <v>91</v>
      </c>
      <c r="W21" s="57">
        <v>1</v>
      </c>
    </row>
    <row r="22" spans="1:24">
      <c r="A22" s="49"/>
      <c r="B22" s="49"/>
      <c r="K22" s="49"/>
      <c r="N22" s="49"/>
      <c r="V22" s="57">
        <v>100</v>
      </c>
      <c r="W22" s="57">
        <v>1</v>
      </c>
    </row>
    <row r="23" spans="1:24">
      <c r="A23" s="49"/>
      <c r="B23" s="49"/>
      <c r="K23" s="49"/>
      <c r="N23" s="49"/>
    </row>
    <row r="24" spans="1:24" ht="28.5" customHeight="1">
      <c r="A24" s="50" t="s">
        <v>32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60"/>
      <c r="T24" s="60"/>
      <c r="U24" s="60"/>
      <c r="V24" s="60"/>
      <c r="W24" s="60"/>
      <c r="X24" s="60"/>
    </row>
    <row r="25" spans="1:24" ht="28.5" customHeight="1">
      <c r="A25" s="51" t="s">
        <v>80</v>
      </c>
      <c r="B25" s="53"/>
      <c r="C25" s="55"/>
      <c r="D25" s="51" t="s">
        <v>19</v>
      </c>
      <c r="E25" s="53"/>
      <c r="F25" s="55"/>
      <c r="G25" s="51" t="s">
        <v>86</v>
      </c>
      <c r="H25" s="53"/>
      <c r="I25" s="55"/>
      <c r="J25" s="51" t="s">
        <v>97</v>
      </c>
      <c r="K25" s="53"/>
      <c r="L25" s="55"/>
      <c r="M25" s="51" t="s">
        <v>96</v>
      </c>
      <c r="N25" s="53"/>
      <c r="O25" s="55"/>
      <c r="P25" s="51" t="s">
        <v>75</v>
      </c>
      <c r="Q25" s="53"/>
      <c r="R25" s="55"/>
    </row>
    <row r="26" spans="1:24" ht="24" customHeight="1">
      <c r="A26" s="52" t="s">
        <v>85</v>
      </c>
      <c r="B26" s="54" t="e">
        <f>COUNTIF(#REF!,1)</f>
        <v>#REF!</v>
      </c>
      <c r="C26" s="56" t="s">
        <v>95</v>
      </c>
      <c r="D26" s="52" t="s">
        <v>85</v>
      </c>
      <c r="E26" s="54" t="e">
        <f>COUNTIF(#REF!,1)</f>
        <v>#REF!</v>
      </c>
      <c r="F26" s="56" t="s">
        <v>95</v>
      </c>
      <c r="G26" s="52" t="s">
        <v>85</v>
      </c>
      <c r="H26" s="58" t="e">
        <f>COUNTIF(#REF!,"１級")</f>
        <v>#REF!</v>
      </c>
      <c r="I26" s="56" t="s">
        <v>95</v>
      </c>
      <c r="J26" s="52" t="s">
        <v>85</v>
      </c>
      <c r="K26" s="58" t="e">
        <f>COUNTIF(#REF!,"１級")</f>
        <v>#REF!</v>
      </c>
      <c r="L26" s="56" t="s">
        <v>95</v>
      </c>
      <c r="M26" s="52" t="s">
        <v>85</v>
      </c>
      <c r="N26" s="58" t="e">
        <f>COUNTIF(#REF!,"１級")</f>
        <v>#REF!</v>
      </c>
      <c r="O26" s="56" t="s">
        <v>95</v>
      </c>
      <c r="P26" s="52" t="s">
        <v>85</v>
      </c>
      <c r="Q26" s="58" t="e">
        <f>COUNTIF(#REF!,"１級")</f>
        <v>#REF!</v>
      </c>
      <c r="R26" s="56" t="s">
        <v>95</v>
      </c>
    </row>
    <row r="27" spans="1:24" ht="24" customHeight="1">
      <c r="A27" s="52" t="s">
        <v>38</v>
      </c>
      <c r="B27" s="54" t="e">
        <f>COUNTIF(#REF!,2)</f>
        <v>#REF!</v>
      </c>
      <c r="C27" s="56" t="s">
        <v>95</v>
      </c>
      <c r="D27" s="52" t="s">
        <v>38</v>
      </c>
      <c r="E27" s="54" t="e">
        <f>COUNTIF(#REF!,2)</f>
        <v>#REF!</v>
      </c>
      <c r="F27" s="56" t="s">
        <v>95</v>
      </c>
      <c r="G27" s="52" t="s">
        <v>38</v>
      </c>
      <c r="H27" s="58" t="e">
        <f>COUNTIF(#REF!,"２級")</f>
        <v>#REF!</v>
      </c>
      <c r="I27" s="56" t="s">
        <v>95</v>
      </c>
      <c r="J27" s="52" t="s">
        <v>38</v>
      </c>
      <c r="K27" s="58" t="e">
        <f>COUNTIF(#REF!,"２級")</f>
        <v>#REF!</v>
      </c>
      <c r="L27" s="56" t="s">
        <v>95</v>
      </c>
      <c r="M27" s="52" t="s">
        <v>38</v>
      </c>
      <c r="N27" s="58" t="e">
        <f>COUNTIF(#REF!,"２級")</f>
        <v>#REF!</v>
      </c>
      <c r="O27" s="56" t="s">
        <v>95</v>
      </c>
      <c r="P27" s="52" t="s">
        <v>38</v>
      </c>
      <c r="Q27" s="58" t="e">
        <f>COUNTIF(#REF!,"２級")</f>
        <v>#REF!</v>
      </c>
      <c r="R27" s="56" t="s">
        <v>95</v>
      </c>
    </row>
    <row r="28" spans="1:24" ht="24" customHeight="1">
      <c r="A28" s="52" t="s">
        <v>89</v>
      </c>
      <c r="B28" s="54" t="e">
        <f>COUNTIF(#REF!,3)</f>
        <v>#REF!</v>
      </c>
      <c r="C28" s="56" t="s">
        <v>95</v>
      </c>
      <c r="D28" s="52" t="s">
        <v>89</v>
      </c>
      <c r="E28" s="54" t="e">
        <f>COUNTIF(#REF!,3)</f>
        <v>#REF!</v>
      </c>
      <c r="F28" s="56" t="s">
        <v>95</v>
      </c>
      <c r="G28" s="52" t="s">
        <v>89</v>
      </c>
      <c r="H28" s="58" t="e">
        <f>COUNTIF(#REF!,"３級")</f>
        <v>#REF!</v>
      </c>
      <c r="I28" s="56" t="s">
        <v>95</v>
      </c>
      <c r="J28" s="52" t="s">
        <v>89</v>
      </c>
      <c r="K28" s="58" t="e">
        <f>COUNTIF(#REF!,"３級")</f>
        <v>#REF!</v>
      </c>
      <c r="L28" s="56" t="s">
        <v>95</v>
      </c>
      <c r="M28" s="52" t="s">
        <v>89</v>
      </c>
      <c r="N28" s="58" t="e">
        <f>COUNTIF(#REF!,"３級")</f>
        <v>#REF!</v>
      </c>
      <c r="O28" s="56" t="s">
        <v>95</v>
      </c>
      <c r="P28" s="52" t="s">
        <v>89</v>
      </c>
      <c r="Q28" s="58" t="e">
        <f>COUNTIF(#REF!,"３級")</f>
        <v>#REF!</v>
      </c>
      <c r="R28" s="56" t="s">
        <v>95</v>
      </c>
    </row>
    <row r="29" spans="1:24" ht="24" customHeight="1">
      <c r="A29" s="52" t="s">
        <v>88</v>
      </c>
      <c r="B29" s="54" t="e">
        <f>COUNTIF(#REF!,4)</f>
        <v>#REF!</v>
      </c>
      <c r="C29" s="56" t="s">
        <v>95</v>
      </c>
      <c r="D29" s="52" t="s">
        <v>88</v>
      </c>
      <c r="E29" s="54" t="e">
        <f>COUNTIF(#REF!,4)</f>
        <v>#REF!</v>
      </c>
      <c r="F29" s="56" t="s">
        <v>95</v>
      </c>
      <c r="G29" s="52" t="s">
        <v>88</v>
      </c>
      <c r="H29" s="58" t="e">
        <f>COUNTIF(#REF!,"４級")</f>
        <v>#REF!</v>
      </c>
      <c r="I29" s="56" t="s">
        <v>95</v>
      </c>
      <c r="J29" s="52" t="s">
        <v>88</v>
      </c>
      <c r="K29" s="58" t="e">
        <f>COUNTIF(#REF!,"４級")</f>
        <v>#REF!</v>
      </c>
      <c r="L29" s="56" t="s">
        <v>95</v>
      </c>
      <c r="M29" s="52" t="s">
        <v>88</v>
      </c>
      <c r="N29" s="58" t="e">
        <f>COUNTIF(#REF!,"４級")</f>
        <v>#REF!</v>
      </c>
      <c r="O29" s="56" t="s">
        <v>95</v>
      </c>
      <c r="P29" s="52" t="s">
        <v>88</v>
      </c>
      <c r="Q29" s="58" t="e">
        <f>COUNTIF(#REF!,"４級")</f>
        <v>#REF!</v>
      </c>
      <c r="R29" s="56" t="s">
        <v>95</v>
      </c>
    </row>
    <row r="30" spans="1:24" ht="24" customHeight="1">
      <c r="A30" s="52" t="s">
        <v>40</v>
      </c>
      <c r="B30" s="54" t="e">
        <f>COUNTIF(#REF!,5)</f>
        <v>#REF!</v>
      </c>
      <c r="C30" s="56" t="s">
        <v>95</v>
      </c>
      <c r="D30" s="52" t="s">
        <v>40</v>
      </c>
      <c r="E30" s="54" t="e">
        <f>COUNTIF(#REF!,5)</f>
        <v>#REF!</v>
      </c>
      <c r="F30" s="56" t="s">
        <v>95</v>
      </c>
      <c r="G30" s="52" t="s">
        <v>40</v>
      </c>
      <c r="H30" s="58" t="e">
        <f>COUNTIF(#REF!,"５級")</f>
        <v>#REF!</v>
      </c>
      <c r="I30" s="56" t="s">
        <v>95</v>
      </c>
      <c r="J30" s="52" t="s">
        <v>40</v>
      </c>
      <c r="K30" s="58" t="e">
        <f>COUNTIF(#REF!,"５級")</f>
        <v>#REF!</v>
      </c>
      <c r="L30" s="56" t="s">
        <v>95</v>
      </c>
      <c r="M30" s="52" t="s">
        <v>40</v>
      </c>
      <c r="N30" s="58" t="e">
        <f>COUNTIF(#REF!,"５級")</f>
        <v>#REF!</v>
      </c>
      <c r="O30" s="56" t="s">
        <v>95</v>
      </c>
      <c r="P30" s="52" t="s">
        <v>40</v>
      </c>
      <c r="Q30" s="58" t="e">
        <f>COUNTIF(#REF!,"５級")</f>
        <v>#REF!</v>
      </c>
      <c r="R30" s="56" t="s">
        <v>95</v>
      </c>
    </row>
    <row r="31" spans="1:24" ht="24" customHeight="1">
      <c r="A31" s="52" t="s">
        <v>77</v>
      </c>
      <c r="B31" s="54" t="e">
        <f>COUNTIF(#REF!,6)</f>
        <v>#REF!</v>
      </c>
      <c r="C31" s="56" t="s">
        <v>95</v>
      </c>
      <c r="D31" s="52" t="s">
        <v>77</v>
      </c>
      <c r="E31" s="54" t="e">
        <f>COUNTIF(#REF!,6)</f>
        <v>#REF!</v>
      </c>
      <c r="F31" s="56" t="s">
        <v>95</v>
      </c>
      <c r="G31" s="52" t="s">
        <v>77</v>
      </c>
      <c r="H31" s="58" t="e">
        <f>COUNTIF(#REF!,"６級")</f>
        <v>#REF!</v>
      </c>
      <c r="I31" s="56" t="s">
        <v>95</v>
      </c>
      <c r="J31" s="52" t="s">
        <v>77</v>
      </c>
      <c r="K31" s="58" t="e">
        <f>COUNTIF(#REF!,"６級")</f>
        <v>#REF!</v>
      </c>
      <c r="L31" s="56" t="s">
        <v>95</v>
      </c>
      <c r="M31" s="52" t="s">
        <v>77</v>
      </c>
      <c r="N31" s="58" t="e">
        <f>COUNTIF(#REF!,"６級")</f>
        <v>#REF!</v>
      </c>
      <c r="O31" s="56" t="s">
        <v>95</v>
      </c>
      <c r="P31" s="52" t="s">
        <v>77</v>
      </c>
      <c r="Q31" s="58" t="e">
        <f>COUNTIF(#REF!,"６級")</f>
        <v>#REF!</v>
      </c>
      <c r="R31" s="56" t="s">
        <v>95</v>
      </c>
    </row>
    <row r="32" spans="1:24" ht="24" customHeight="1">
      <c r="A32" s="52" t="s">
        <v>0</v>
      </c>
      <c r="B32" s="54" t="e">
        <f>COUNTIF(#REF!,7)</f>
        <v>#REF!</v>
      </c>
      <c r="C32" s="56" t="s">
        <v>95</v>
      </c>
      <c r="D32" s="52" t="s">
        <v>0</v>
      </c>
      <c r="E32" s="54" t="e">
        <f>COUNTIF(#REF!,7)</f>
        <v>#REF!</v>
      </c>
      <c r="F32" s="56" t="s">
        <v>95</v>
      </c>
      <c r="G32" s="52" t="s">
        <v>0</v>
      </c>
      <c r="H32" s="58" t="e">
        <f>COUNTIF(#REF!,"７級")</f>
        <v>#REF!</v>
      </c>
      <c r="I32" s="56" t="s">
        <v>95</v>
      </c>
      <c r="J32" s="52" t="s">
        <v>0</v>
      </c>
      <c r="K32" s="58" t="e">
        <f>COUNTIF(#REF!,"７級")</f>
        <v>#REF!</v>
      </c>
      <c r="L32" s="56" t="s">
        <v>95</v>
      </c>
      <c r="M32" s="52" t="s">
        <v>0</v>
      </c>
      <c r="N32" s="58" t="e">
        <f>COUNTIF(#REF!,"７級")</f>
        <v>#REF!</v>
      </c>
      <c r="O32" s="56" t="s">
        <v>95</v>
      </c>
      <c r="P32" s="52" t="s">
        <v>0</v>
      </c>
      <c r="Q32" s="58" t="e">
        <f>COUNTIF(#REF!,"７級")</f>
        <v>#REF!</v>
      </c>
      <c r="R32" s="56" t="s">
        <v>95</v>
      </c>
    </row>
    <row r="33" spans="1:18" ht="24" customHeight="1">
      <c r="A33" s="52" t="s">
        <v>47</v>
      </c>
      <c r="B33" s="54" t="e">
        <f>COUNTIF(#REF!,8)</f>
        <v>#REF!</v>
      </c>
      <c r="C33" s="56" t="s">
        <v>95</v>
      </c>
      <c r="D33" s="52" t="s">
        <v>47</v>
      </c>
      <c r="E33" s="54" t="e">
        <f>COUNTIF(#REF!,8)</f>
        <v>#REF!</v>
      </c>
      <c r="F33" s="56" t="s">
        <v>95</v>
      </c>
      <c r="G33" s="52" t="s">
        <v>47</v>
      </c>
      <c r="H33" s="58" t="e">
        <f>COUNTIF(#REF!,"８級")</f>
        <v>#REF!</v>
      </c>
      <c r="I33" s="56" t="s">
        <v>95</v>
      </c>
      <c r="J33" s="52" t="s">
        <v>47</v>
      </c>
      <c r="K33" s="58" t="e">
        <f>COUNTIF(#REF!,"８級")</f>
        <v>#REF!</v>
      </c>
      <c r="L33" s="56" t="s">
        <v>95</v>
      </c>
      <c r="M33" s="52" t="s">
        <v>47</v>
      </c>
      <c r="N33" s="58" t="e">
        <f>COUNTIF(#REF!,"８級")</f>
        <v>#REF!</v>
      </c>
      <c r="O33" s="56" t="s">
        <v>95</v>
      </c>
      <c r="P33" s="52" t="s">
        <v>47</v>
      </c>
      <c r="Q33" s="58" t="e">
        <f>COUNTIF(#REF!,"８級")</f>
        <v>#REF!</v>
      </c>
      <c r="R33" s="56" t="s">
        <v>95</v>
      </c>
    </row>
    <row r="34" spans="1:18" ht="24" customHeight="1">
      <c r="A34" s="52" t="s">
        <v>91</v>
      </c>
      <c r="B34" s="54" t="e">
        <f>COUNTIF(#REF!,9)</f>
        <v>#REF!</v>
      </c>
      <c r="C34" s="56" t="s">
        <v>95</v>
      </c>
      <c r="D34" s="52" t="s">
        <v>91</v>
      </c>
      <c r="E34" s="54" t="e">
        <f>COUNTIF(#REF!,9)</f>
        <v>#REF!</v>
      </c>
      <c r="F34" s="56" t="s">
        <v>95</v>
      </c>
      <c r="G34" s="52" t="s">
        <v>91</v>
      </c>
      <c r="H34" s="58" t="e">
        <f>COUNTIF(#REF!,"９級")</f>
        <v>#REF!</v>
      </c>
      <c r="I34" s="56" t="s">
        <v>95</v>
      </c>
      <c r="J34" s="52" t="s">
        <v>91</v>
      </c>
      <c r="K34" s="58" t="e">
        <f>COUNTIF(#REF!,"９級")</f>
        <v>#REF!</v>
      </c>
      <c r="L34" s="56" t="s">
        <v>95</v>
      </c>
      <c r="M34" s="52" t="s">
        <v>91</v>
      </c>
      <c r="N34" s="58" t="e">
        <f>COUNTIF(#REF!,"９級")</f>
        <v>#REF!</v>
      </c>
      <c r="O34" s="56" t="s">
        <v>95</v>
      </c>
      <c r="P34" s="52" t="s">
        <v>91</v>
      </c>
      <c r="Q34" s="58" t="e">
        <f>COUNTIF(#REF!,"９級")</f>
        <v>#REF!</v>
      </c>
      <c r="R34" s="56" t="s">
        <v>95</v>
      </c>
    </row>
    <row r="35" spans="1:18" ht="24" customHeight="1">
      <c r="A35" s="52" t="s">
        <v>92</v>
      </c>
      <c r="B35" s="54" t="e">
        <f>COUNTIF(#REF!,110)</f>
        <v>#REF!</v>
      </c>
      <c r="C35" s="56" t="s">
        <v>95</v>
      </c>
      <c r="D35" s="52" t="s">
        <v>92</v>
      </c>
      <c r="E35" s="54" t="e">
        <f>COUNTIF(#REF!,10)</f>
        <v>#REF!</v>
      </c>
      <c r="F35" s="56" t="s">
        <v>95</v>
      </c>
      <c r="G35" s="52" t="s">
        <v>92</v>
      </c>
      <c r="H35" s="58" t="e">
        <f>COUNTIF(#REF!,"１０級")</f>
        <v>#REF!</v>
      </c>
      <c r="I35" s="56" t="s">
        <v>95</v>
      </c>
      <c r="J35" s="52" t="s">
        <v>92</v>
      </c>
      <c r="K35" s="58" t="e">
        <f>COUNTIF(#REF!,"１０級")</f>
        <v>#REF!</v>
      </c>
      <c r="L35" s="56" t="s">
        <v>95</v>
      </c>
      <c r="M35" s="52" t="s">
        <v>92</v>
      </c>
      <c r="N35" s="58" t="e">
        <f>COUNTIF(#REF!,"１０級")</f>
        <v>#REF!</v>
      </c>
      <c r="O35" s="56" t="s">
        <v>95</v>
      </c>
      <c r="P35" s="52" t="s">
        <v>92</v>
      </c>
      <c r="Q35" s="58" t="e">
        <f>COUNTIF(#REF!,"１０級")</f>
        <v>#REF!</v>
      </c>
      <c r="R35" s="56" t="s">
        <v>95</v>
      </c>
    </row>
    <row r="37" spans="1:18">
      <c r="B37" s="45" t="e">
        <f>SUM(B26:B36)</f>
        <v>#REF!</v>
      </c>
      <c r="C37" s="45" t="s">
        <v>95</v>
      </c>
      <c r="E37" s="45" t="e">
        <f>SUM(E26:E36)</f>
        <v>#REF!</v>
      </c>
      <c r="F37" s="45" t="s">
        <v>95</v>
      </c>
      <c r="H37" s="45" t="e">
        <f>SUM(H26:H36)</f>
        <v>#REF!</v>
      </c>
      <c r="I37" s="45" t="s">
        <v>95</v>
      </c>
      <c r="K37" s="45" t="e">
        <f>SUM(K26:K36)</f>
        <v>#REF!</v>
      </c>
      <c r="L37" s="45" t="s">
        <v>95</v>
      </c>
      <c r="N37" s="45" t="e">
        <f>SUM(N26:N36)</f>
        <v>#REF!</v>
      </c>
      <c r="O37" s="45" t="s">
        <v>95</v>
      </c>
      <c r="Q37" s="45" t="e">
        <f>SUM(Q26:Q36)</f>
        <v>#REF!</v>
      </c>
      <c r="R37" s="45" t="s">
        <v>95</v>
      </c>
    </row>
  </sheetData>
  <mergeCells count="15">
    <mergeCell ref="A1:B1"/>
    <mergeCell ref="D1:E1"/>
    <mergeCell ref="G1:H1"/>
    <mergeCell ref="J1:K1"/>
    <mergeCell ref="M1:N1"/>
    <mergeCell ref="P1:Q1"/>
    <mergeCell ref="S1:T1"/>
    <mergeCell ref="V1:W1"/>
    <mergeCell ref="A24:R24"/>
    <mergeCell ref="A25:C25"/>
    <mergeCell ref="D25:F25"/>
    <mergeCell ref="G25:I25"/>
    <mergeCell ref="J25:L25"/>
    <mergeCell ref="M25:O25"/>
    <mergeCell ref="P25:R25"/>
  </mergeCells>
  <phoneticPr fontId="1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11"/>
  <sheetViews>
    <sheetView workbookViewId="0">
      <selection activeCell="O27" sqref="O27"/>
    </sheetView>
  </sheetViews>
  <sheetFormatPr defaultRowHeight="18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</sheetData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B1:T31"/>
  <sheetViews>
    <sheetView view="pageBreakPreview" zoomScaleSheetLayoutView="100" workbookViewId="0">
      <selection activeCell="E7" sqref="E7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20" ht="18.75">
      <c r="B1" t="s">
        <v>34</v>
      </c>
      <c r="E1" s="17" t="s">
        <v>120</v>
      </c>
      <c r="F1" s="22"/>
      <c r="G1" s="24"/>
      <c r="I1" s="27" t="s">
        <v>45</v>
      </c>
      <c r="J1" s="27"/>
      <c r="K1" s="31">
        <f>VLOOKUP(K30,基本データ!V3:W22,2)</f>
        <v>10</v>
      </c>
      <c r="M1" s="39" t="s">
        <v>102</v>
      </c>
      <c r="N1" s="39"/>
      <c r="O1" s="39" t="s">
        <v>53</v>
      </c>
      <c r="P1" s="39"/>
      <c r="Q1" s="39"/>
    </row>
    <row r="2" spans="2:20">
      <c r="I2" s="27"/>
      <c r="J2" s="27"/>
      <c r="K2" s="31"/>
      <c r="M2" s="39"/>
      <c r="N2" s="39"/>
      <c r="O2" s="39"/>
      <c r="P2" s="39"/>
      <c r="Q2" s="39"/>
    </row>
    <row r="3" spans="2:20">
      <c r="B3" s="1" t="s">
        <v>2</v>
      </c>
      <c r="C3" s="7" t="s">
        <v>6</v>
      </c>
      <c r="D3" s="7"/>
      <c r="E3" s="7"/>
      <c r="F3" s="7"/>
      <c r="G3" s="7"/>
      <c r="H3" s="7"/>
      <c r="I3" s="7"/>
      <c r="K3" t="s">
        <v>61</v>
      </c>
    </row>
    <row r="4" spans="2:20" ht="7.5" customHeight="1">
      <c r="C4" s="1"/>
      <c r="D4" s="1"/>
      <c r="E4" s="1"/>
      <c r="F4" s="1"/>
      <c r="G4" s="1"/>
      <c r="H4" s="1"/>
      <c r="I4" s="1"/>
    </row>
    <row r="5" spans="2:20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20" ht="18.75">
      <c r="B6" s="3" t="s">
        <v>18</v>
      </c>
      <c r="C6" s="8"/>
      <c r="D6" t="s">
        <v>8</v>
      </c>
      <c r="E6" s="18">
        <v>449</v>
      </c>
      <c r="F6" s="23"/>
      <c r="G6" s="25" t="s">
        <v>36</v>
      </c>
      <c r="H6" s="25"/>
      <c r="J6" s="29"/>
      <c r="K6" s="32">
        <f>ROUND(E9/E6*50,0)</f>
        <v>0</v>
      </c>
    </row>
    <row r="7" spans="2:20" ht="18.75">
      <c r="B7" s="3"/>
      <c r="C7" s="8"/>
      <c r="D7" t="s">
        <v>10</v>
      </c>
      <c r="E7" s="19"/>
      <c r="F7" s="23"/>
      <c r="G7" s="25" t="s">
        <v>36</v>
      </c>
      <c r="H7" s="25"/>
      <c r="J7" s="29"/>
      <c r="K7" s="32"/>
    </row>
    <row r="8" spans="2:20" ht="18.75">
      <c r="B8" s="3"/>
      <c r="C8" s="8"/>
      <c r="D8" t="s">
        <v>27</v>
      </c>
      <c r="E8" s="19"/>
      <c r="F8" s="23"/>
      <c r="G8" s="25" t="s">
        <v>36</v>
      </c>
      <c r="H8" s="25"/>
      <c r="J8" s="29"/>
      <c r="K8" s="32"/>
    </row>
    <row r="9" spans="2:20" ht="20.75">
      <c r="B9" s="3"/>
      <c r="C9" s="8"/>
      <c r="D9" t="s">
        <v>31</v>
      </c>
      <c r="E9" s="19">
        <f>E7-E8</f>
        <v>0</v>
      </c>
      <c r="F9" s="23"/>
      <c r="G9" s="25" t="s">
        <v>36</v>
      </c>
      <c r="H9" s="25"/>
      <c r="J9" s="29"/>
      <c r="K9" s="33" t="s">
        <v>81</v>
      </c>
    </row>
    <row r="10" spans="2:20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20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20" ht="18.75">
      <c r="B12" s="3" t="s">
        <v>65</v>
      </c>
      <c r="C12" s="5" t="s">
        <v>39</v>
      </c>
      <c r="D12" s="23" t="s">
        <v>108</v>
      </c>
      <c r="E12" s="19"/>
      <c r="G12" s="1" t="s">
        <v>46</v>
      </c>
      <c r="H12" s="23" t="s">
        <v>114</v>
      </c>
      <c r="I12" s="19"/>
      <c r="J12" s="29"/>
      <c r="K12" s="32">
        <f>SUM(E12:E16)+SUM(I12:I16)</f>
        <v>0</v>
      </c>
      <c r="S12" s="23"/>
      <c r="T12" s="23"/>
    </row>
    <row r="13" spans="2:20" ht="18.75">
      <c r="B13" s="5"/>
      <c r="C13" s="5" t="s">
        <v>16</v>
      </c>
      <c r="D13" s="23" t="s">
        <v>108</v>
      </c>
      <c r="E13" s="19"/>
      <c r="G13" s="1" t="s">
        <v>50</v>
      </c>
      <c r="H13" t="s">
        <v>25</v>
      </c>
      <c r="I13" s="19"/>
      <c r="J13" s="29"/>
      <c r="K13" s="32"/>
      <c r="S13" s="23"/>
      <c r="T13" s="23"/>
    </row>
    <row r="14" spans="2:20" ht="18.75">
      <c r="B14" s="5"/>
      <c r="C14" s="5" t="s">
        <v>22</v>
      </c>
      <c r="D14" s="23" t="s">
        <v>111</v>
      </c>
      <c r="E14" s="19"/>
      <c r="G14" s="1" t="s">
        <v>54</v>
      </c>
      <c r="H14" s="23" t="s">
        <v>49</v>
      </c>
      <c r="I14" s="19"/>
      <c r="J14" s="29"/>
      <c r="K14" s="32"/>
      <c r="S14" s="23"/>
      <c r="T14" s="23"/>
    </row>
    <row r="15" spans="2:20" ht="18.75">
      <c r="B15" s="5"/>
      <c r="C15" s="5" t="s">
        <v>23</v>
      </c>
      <c r="D15" s="23" t="s">
        <v>103</v>
      </c>
      <c r="E15" s="19"/>
      <c r="G15" s="1" t="s">
        <v>11</v>
      </c>
      <c r="H15" s="23" t="s">
        <v>111</v>
      </c>
      <c r="I15" s="19"/>
      <c r="J15" s="29"/>
      <c r="K15" s="32"/>
      <c r="S15" s="23"/>
      <c r="T15" s="23"/>
    </row>
    <row r="16" spans="2:20" ht="20.75">
      <c r="B16" s="5"/>
      <c r="C16" s="5" t="s">
        <v>28</v>
      </c>
      <c r="D16" s="23" t="s">
        <v>21</v>
      </c>
      <c r="E16" s="19"/>
      <c r="G16" s="1" t="s">
        <v>37</v>
      </c>
      <c r="H16" s="23" t="s">
        <v>116</v>
      </c>
      <c r="I16" s="19"/>
      <c r="J16" s="29"/>
      <c r="K16" s="33" t="s">
        <v>84</v>
      </c>
      <c r="S16" s="23"/>
      <c r="T16" s="23"/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59</v>
      </c>
      <c r="C19" s="5" t="s">
        <v>39</v>
      </c>
      <c r="D19" t="s">
        <v>13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63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57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69</v>
      </c>
      <c r="C24" s="5" t="s">
        <v>39</v>
      </c>
      <c r="D24" t="s">
        <v>67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4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79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15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41"/>
    </row>
    <row r="30" spans="2:11" ht="17.25" customHeight="1">
      <c r="B30" s="5" t="s">
        <v>72</v>
      </c>
      <c r="C30" s="10" t="s">
        <v>74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7"/>
  <dataValidations count="4">
    <dataValidation type="list" allowBlank="1" showDropDown="0" showInputMessage="1" showErrorMessage="1" sqref="E12:E16 I12:I16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4 H19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9" scale="99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1"/>
  <sheetViews>
    <sheetView view="pageBreakPreview" zoomScaleNormal="110" zoomScaleSheetLayoutView="100" workbookViewId="0">
      <selection activeCell="D17" sqref="D17"/>
    </sheetView>
  </sheetViews>
  <sheetFormatPr defaultRowHeight="18"/>
  <cols>
    <col min="1" max="1" width="5.3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1.625" bestFit="1" customWidth="1"/>
    <col min="12" max="12" width="2.625" customWidth="1"/>
    <col min="17" max="17" width="14.125" customWidth="1"/>
  </cols>
  <sheetData>
    <row r="1" spans="2:17" ht="19.5" customHeight="1">
      <c r="B1" t="s">
        <v>33</v>
      </c>
      <c r="E1" s="17" t="s">
        <v>122</v>
      </c>
      <c r="F1" s="22"/>
      <c r="G1" s="24"/>
      <c r="I1" s="27" t="s">
        <v>44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I2" s="27"/>
      <c r="J2" s="27"/>
      <c r="K2" s="31"/>
      <c r="M2" s="39"/>
      <c r="N2" s="39"/>
      <c r="O2" s="39"/>
      <c r="P2" s="39"/>
      <c r="Q2" s="39"/>
    </row>
    <row r="3" spans="2:17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17" ht="7.5" customHeight="1">
      <c r="C4" s="1"/>
      <c r="D4" s="1"/>
      <c r="E4" s="1"/>
      <c r="F4" s="1"/>
      <c r="G4" s="1"/>
      <c r="H4" s="1"/>
      <c r="I4" s="1"/>
    </row>
    <row r="5" spans="2:17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17" ht="18.75">
      <c r="B6" s="3" t="s">
        <v>17</v>
      </c>
      <c r="C6" s="8"/>
      <c r="D6" t="s">
        <v>7</v>
      </c>
      <c r="E6" s="42">
        <v>408</v>
      </c>
      <c r="F6" s="23"/>
      <c r="G6" s="25" t="s">
        <v>35</v>
      </c>
      <c r="H6" s="25"/>
      <c r="J6" s="29"/>
      <c r="K6" s="32">
        <f>ROUND(E9/E6*50,0)</f>
        <v>0</v>
      </c>
    </row>
    <row r="7" spans="2:17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17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17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17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17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17" ht="18.75">
      <c r="B12" s="3" t="s">
        <v>65</v>
      </c>
      <c r="C12" s="5" t="s">
        <v>39</v>
      </c>
      <c r="D12" t="s">
        <v>42</v>
      </c>
      <c r="E12" s="19"/>
      <c r="G12" s="1" t="s">
        <v>46</v>
      </c>
      <c r="H12" t="s">
        <v>117</v>
      </c>
      <c r="I12" s="19"/>
      <c r="J12" s="29"/>
      <c r="K12" s="32">
        <f>SUM(E12:E16)+SUM(I12:I16)</f>
        <v>0</v>
      </c>
    </row>
    <row r="13" spans="2:17" ht="18.75">
      <c r="B13" s="5"/>
      <c r="C13" s="5" t="s">
        <v>16</v>
      </c>
      <c r="D13" t="s">
        <v>42</v>
      </c>
      <c r="E13" s="19"/>
      <c r="G13" s="1" t="s">
        <v>50</v>
      </c>
      <c r="H13" t="s">
        <v>119</v>
      </c>
      <c r="I13" s="19"/>
      <c r="J13" s="29"/>
      <c r="K13" s="32"/>
    </row>
    <row r="14" spans="2:17" ht="18.75">
      <c r="B14" s="5"/>
      <c r="C14" s="5" t="s">
        <v>22</v>
      </c>
      <c r="D14" t="s">
        <v>90</v>
      </c>
      <c r="E14" s="19"/>
      <c r="G14" s="1" t="s">
        <v>54</v>
      </c>
      <c r="H14" t="s">
        <v>118</v>
      </c>
      <c r="I14" s="19"/>
      <c r="J14" s="29"/>
      <c r="K14" s="32"/>
    </row>
    <row r="15" spans="2:17" ht="18.75">
      <c r="B15" s="5"/>
      <c r="C15" s="5" t="s">
        <v>23</v>
      </c>
      <c r="D15" t="s">
        <v>119</v>
      </c>
      <c r="E15" s="19"/>
      <c r="G15" s="1" t="s">
        <v>11</v>
      </c>
      <c r="H15" t="s">
        <v>123</v>
      </c>
      <c r="I15" s="19"/>
      <c r="J15" s="29"/>
      <c r="K15" s="32"/>
    </row>
    <row r="16" spans="2:17" ht="20.75">
      <c r="B16" s="5"/>
      <c r="C16" s="5" t="s">
        <v>28</v>
      </c>
      <c r="D16" t="s">
        <v>103</v>
      </c>
      <c r="E16" s="19"/>
      <c r="G16" s="1" t="s">
        <v>37</v>
      </c>
      <c r="H16" t="s">
        <v>43</v>
      </c>
      <c r="I16" s="19"/>
      <c r="J16" s="29"/>
      <c r="K16" s="33" t="s">
        <v>84</v>
      </c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H24 H19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E12:E16 I12:I16">
      <formula1>#REF!</formula1>
    </dataValidation>
  </dataValidations>
  <pageMargins left="0.50314960629921257" right="0.50314960629921257" top="0.75" bottom="0.75" header="0.3" footer="0.3"/>
  <pageSetup paperSize="9" scale="98" fitToWidth="1" fitToHeight="1" orientation="landscape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1"/>
  <sheetViews>
    <sheetView view="pageBreakPreview" zoomScaleSheetLayoutView="100" workbookViewId="0">
      <selection activeCell="E7" sqref="E7"/>
    </sheetView>
  </sheetViews>
  <sheetFormatPr defaultRowHeight="18"/>
  <cols>
    <col min="1" max="1" width="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1.625" bestFit="1" customWidth="1"/>
    <col min="12" max="12" width="2.625" customWidth="1"/>
    <col min="17" max="17" width="14.125" customWidth="1"/>
  </cols>
  <sheetData>
    <row r="1" spans="2:17" ht="18.75">
      <c r="B1" t="s">
        <v>33</v>
      </c>
      <c r="E1" s="17" t="s">
        <v>124</v>
      </c>
      <c r="F1" s="22"/>
      <c r="G1" s="24"/>
      <c r="I1" s="27" t="s">
        <v>44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I2" s="27"/>
      <c r="J2" s="27"/>
      <c r="K2" s="31"/>
      <c r="M2" s="39"/>
      <c r="N2" s="39"/>
      <c r="O2" s="39"/>
      <c r="P2" s="39"/>
      <c r="Q2" s="39"/>
    </row>
    <row r="3" spans="2:17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17" ht="7.5" customHeight="1">
      <c r="C4" s="1"/>
      <c r="D4" s="1"/>
      <c r="E4" s="1"/>
      <c r="F4" s="1"/>
      <c r="G4" s="1"/>
      <c r="H4" s="1"/>
      <c r="I4" s="1"/>
    </row>
    <row r="5" spans="2:17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17" ht="18.75">
      <c r="B6" s="3" t="s">
        <v>17</v>
      </c>
      <c r="C6" s="8"/>
      <c r="D6" t="s">
        <v>7</v>
      </c>
      <c r="E6" s="42">
        <v>395</v>
      </c>
      <c r="F6" s="23"/>
      <c r="G6" s="25" t="s">
        <v>35</v>
      </c>
      <c r="H6" s="25"/>
      <c r="J6" s="29"/>
      <c r="K6" s="32">
        <f>ROUND(E9/E6*50,0)</f>
        <v>0</v>
      </c>
    </row>
    <row r="7" spans="2:17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17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17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17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17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17" ht="18.75">
      <c r="B12" s="3" t="s">
        <v>65</v>
      </c>
      <c r="C12" s="5" t="s">
        <v>39</v>
      </c>
      <c r="D12" t="s">
        <v>42</v>
      </c>
      <c r="E12" s="19"/>
      <c r="G12" s="1" t="s">
        <v>46</v>
      </c>
      <c r="H12" t="s">
        <v>119</v>
      </c>
      <c r="I12" s="19"/>
      <c r="J12" s="29"/>
      <c r="K12" s="32">
        <f>SUM(E12:E16)+SUM(I12:I16)</f>
        <v>0</v>
      </c>
    </row>
    <row r="13" spans="2:17" ht="18.75">
      <c r="B13" s="5"/>
      <c r="C13" s="5" t="s">
        <v>16</v>
      </c>
      <c r="D13" t="s">
        <v>90</v>
      </c>
      <c r="E13" s="19"/>
      <c r="G13" s="1" t="s">
        <v>50</v>
      </c>
      <c r="H13" t="s">
        <v>118</v>
      </c>
      <c r="I13" s="19"/>
      <c r="J13" s="29"/>
      <c r="K13" s="32"/>
    </row>
    <row r="14" spans="2:17" ht="18.75">
      <c r="B14" s="5"/>
      <c r="C14" s="5" t="s">
        <v>22</v>
      </c>
      <c r="D14" t="s">
        <v>42</v>
      </c>
      <c r="E14" s="19"/>
      <c r="G14" s="1" t="s">
        <v>54</v>
      </c>
      <c r="H14" t="s">
        <v>103</v>
      </c>
      <c r="I14" s="19"/>
      <c r="J14" s="29"/>
      <c r="K14" s="32"/>
    </row>
    <row r="15" spans="2:17" ht="18.75">
      <c r="B15" s="5"/>
      <c r="C15" s="5" t="s">
        <v>23</v>
      </c>
      <c r="D15" t="s">
        <v>90</v>
      </c>
      <c r="E15" s="19"/>
      <c r="G15" s="1" t="s">
        <v>11</v>
      </c>
      <c r="H15" t="s">
        <v>123</v>
      </c>
      <c r="I15" s="19"/>
      <c r="J15" s="29"/>
      <c r="K15" s="32"/>
    </row>
    <row r="16" spans="2:17" ht="20.75">
      <c r="B16" s="5"/>
      <c r="C16" s="5" t="s">
        <v>28</v>
      </c>
      <c r="D16" t="s">
        <v>117</v>
      </c>
      <c r="E16" s="19"/>
      <c r="G16" s="1" t="s">
        <v>37</v>
      </c>
      <c r="H16" t="s">
        <v>119</v>
      </c>
      <c r="I16" s="19"/>
      <c r="J16" s="29"/>
      <c r="K16" s="33" t="s">
        <v>84</v>
      </c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H24 H19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E12:E16 I12:I16">
      <formula1>#REF!</formula1>
    </dataValidation>
  </dataValidations>
  <pageMargins left="0.50314960629921257" right="0.50314960629921257" top="0.75" bottom="0.75" header="0.3" footer="0.3"/>
  <pageSetup paperSize="9" scale="94" fitToWidth="1" fitToHeight="1" orientation="landscape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1"/>
  <sheetViews>
    <sheetView view="pageBreakPreview" zoomScale="115" zoomScaleSheetLayoutView="115" workbookViewId="0">
      <selection activeCell="E7" sqref="E7"/>
    </sheetView>
  </sheetViews>
  <sheetFormatPr defaultRowHeight="18"/>
  <cols>
    <col min="1" max="1" width="5.3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1.625" bestFit="1" customWidth="1"/>
    <col min="12" max="12" width="2.625" customWidth="1"/>
    <col min="17" max="17" width="14.125" customWidth="1"/>
  </cols>
  <sheetData>
    <row r="1" spans="2:17" ht="18.75">
      <c r="B1" t="s">
        <v>33</v>
      </c>
      <c r="E1" s="17" t="s">
        <v>125</v>
      </c>
      <c r="F1" s="22"/>
      <c r="G1" s="24"/>
      <c r="I1" s="43" t="s">
        <v>126</v>
      </c>
      <c r="J1" s="43"/>
      <c r="K1" s="44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I2" s="43"/>
      <c r="J2" s="43"/>
      <c r="K2" s="44"/>
      <c r="M2" s="39"/>
      <c r="N2" s="39"/>
      <c r="O2" s="39"/>
      <c r="P2" s="39"/>
      <c r="Q2" s="39"/>
    </row>
    <row r="3" spans="2:17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17" ht="7.5" customHeight="1">
      <c r="C4" s="1"/>
      <c r="D4" s="1"/>
      <c r="E4" s="1"/>
      <c r="F4" s="1"/>
      <c r="G4" s="1"/>
      <c r="H4" s="1"/>
      <c r="I4" s="1"/>
    </row>
    <row r="5" spans="2:17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17" ht="19.5" customHeight="1">
      <c r="B6" s="3" t="s">
        <v>17</v>
      </c>
      <c r="C6" s="8"/>
      <c r="D6" t="s">
        <v>7</v>
      </c>
      <c r="E6" s="42">
        <v>537</v>
      </c>
      <c r="F6" s="23"/>
      <c r="G6" s="25" t="s">
        <v>35</v>
      </c>
      <c r="H6" s="25"/>
      <c r="J6" s="29"/>
      <c r="K6" s="32">
        <f>ROUND(E9/E6*50,0)</f>
        <v>0</v>
      </c>
    </row>
    <row r="7" spans="2:17" ht="19.5" customHeight="1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17" ht="19.5" customHeight="1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17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17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17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17" ht="18.75">
      <c r="B12" s="3" t="s">
        <v>65</v>
      </c>
      <c r="C12" s="5" t="s">
        <v>39</v>
      </c>
      <c r="D12" t="s">
        <v>42</v>
      </c>
      <c r="E12" s="19"/>
      <c r="G12" s="1" t="s">
        <v>46</v>
      </c>
      <c r="H12" t="s">
        <v>119</v>
      </c>
      <c r="I12" s="19"/>
      <c r="J12" s="29"/>
      <c r="K12" s="32">
        <f>SUM(E12:E16)+SUM(I12:I16)</f>
        <v>0</v>
      </c>
    </row>
    <row r="13" spans="2:17" ht="18.75">
      <c r="B13" s="5"/>
      <c r="C13" s="5" t="s">
        <v>16</v>
      </c>
      <c r="D13" t="s">
        <v>90</v>
      </c>
      <c r="E13" s="19"/>
      <c r="G13" s="1" t="s">
        <v>50</v>
      </c>
      <c r="H13" t="s">
        <v>117</v>
      </c>
      <c r="I13" s="19"/>
      <c r="J13" s="29"/>
      <c r="K13" s="32"/>
    </row>
    <row r="14" spans="2:17" ht="18.75">
      <c r="B14" s="5"/>
      <c r="C14" s="5" t="s">
        <v>22</v>
      </c>
      <c r="D14" t="s">
        <v>42</v>
      </c>
      <c r="E14" s="19"/>
      <c r="G14" s="1" t="s">
        <v>54</v>
      </c>
      <c r="H14" t="s">
        <v>119</v>
      </c>
      <c r="I14" s="19"/>
      <c r="J14" s="29"/>
      <c r="K14" s="32"/>
    </row>
    <row r="15" spans="2:17" ht="18.75">
      <c r="B15" s="5"/>
      <c r="C15" s="5" t="s">
        <v>23</v>
      </c>
      <c r="D15" t="s">
        <v>103</v>
      </c>
      <c r="E15" s="19"/>
      <c r="G15" s="1" t="s">
        <v>11</v>
      </c>
      <c r="H15" t="s">
        <v>42</v>
      </c>
      <c r="I15" s="19"/>
      <c r="J15" s="29"/>
      <c r="K15" s="32"/>
    </row>
    <row r="16" spans="2:17" ht="20.75">
      <c r="B16" s="5"/>
      <c r="C16" s="5" t="s">
        <v>28</v>
      </c>
      <c r="D16" t="s">
        <v>117</v>
      </c>
      <c r="E16" s="19"/>
      <c r="G16" s="1" t="s">
        <v>37</v>
      </c>
      <c r="H16" t="s">
        <v>119</v>
      </c>
      <c r="I16" s="19"/>
      <c r="J16" s="29"/>
      <c r="K16" s="33" t="s">
        <v>84</v>
      </c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E12:E16 I12:I16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4 H19">
      <formula1>#REF!</formula1>
    </dataValidation>
  </dataValidations>
  <pageMargins left="0.50314960629921257" right="0.50314960629921257" top="0.75" bottom="0.75" header="0.3" footer="0.3"/>
  <pageSetup paperSize="9" scale="96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1"/>
  <sheetViews>
    <sheetView view="pageBreakPreview" zoomScale="115" zoomScaleNormal="115" zoomScaleSheetLayoutView="115" workbookViewId="0">
      <selection activeCell="E7" sqref="E7"/>
    </sheetView>
  </sheetViews>
  <sheetFormatPr defaultRowHeight="18"/>
  <cols>
    <col min="1" max="1" width="5.8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1.625" bestFit="1" customWidth="1"/>
    <col min="12" max="12" width="2.625" customWidth="1"/>
    <col min="17" max="17" width="14.125" customWidth="1"/>
  </cols>
  <sheetData>
    <row r="1" spans="2:17" ht="18.75">
      <c r="B1" t="s">
        <v>33</v>
      </c>
      <c r="E1" s="17" t="s">
        <v>127</v>
      </c>
      <c r="F1" s="22"/>
      <c r="G1" s="24"/>
      <c r="I1" s="39" t="s">
        <v>128</v>
      </c>
      <c r="J1" s="39"/>
      <c r="K1" s="39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I2" s="39"/>
      <c r="J2" s="39"/>
      <c r="K2" s="39"/>
      <c r="M2" s="39"/>
      <c r="N2" s="39"/>
      <c r="O2" s="39"/>
      <c r="P2" s="39"/>
      <c r="Q2" s="39"/>
    </row>
    <row r="3" spans="2:17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17" ht="7.5" customHeight="1">
      <c r="C4" s="1"/>
      <c r="D4" s="1"/>
      <c r="E4" s="1"/>
      <c r="F4" s="1"/>
      <c r="G4" s="1"/>
      <c r="H4" s="1"/>
      <c r="I4" s="1"/>
    </row>
    <row r="5" spans="2:17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17" ht="18.75">
      <c r="B6" s="3" t="s">
        <v>17</v>
      </c>
      <c r="C6" s="8"/>
      <c r="D6" t="s">
        <v>7</v>
      </c>
      <c r="E6" s="42">
        <v>416</v>
      </c>
      <c r="F6" s="23"/>
      <c r="G6" s="25" t="s">
        <v>35</v>
      </c>
      <c r="H6" s="25"/>
      <c r="J6" s="29"/>
      <c r="K6" s="32">
        <f>ROUND(E9/E6*50,0)</f>
        <v>0</v>
      </c>
    </row>
    <row r="7" spans="2:17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17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17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17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17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17" ht="18.75">
      <c r="B12" s="3" t="s">
        <v>65</v>
      </c>
      <c r="C12" s="5" t="s">
        <v>39</v>
      </c>
      <c r="D12" t="s">
        <v>42</v>
      </c>
      <c r="E12" s="19"/>
      <c r="G12" s="1" t="s">
        <v>46</v>
      </c>
      <c r="H12" t="s">
        <v>119</v>
      </c>
      <c r="I12" s="19"/>
      <c r="J12" s="29"/>
      <c r="K12" s="32">
        <f>SUM(E12:E16)+SUM(I12:I16)</f>
        <v>0</v>
      </c>
    </row>
    <row r="13" spans="2:17" ht="18.75">
      <c r="B13" s="5"/>
      <c r="C13" s="5" t="s">
        <v>16</v>
      </c>
      <c r="D13" t="s">
        <v>42</v>
      </c>
      <c r="E13" s="19"/>
      <c r="G13" s="1" t="s">
        <v>50</v>
      </c>
      <c r="H13" t="s">
        <v>117</v>
      </c>
      <c r="I13" s="19"/>
      <c r="J13" s="29"/>
      <c r="K13" s="32"/>
    </row>
    <row r="14" spans="2:17" ht="18.75">
      <c r="B14" s="5"/>
      <c r="C14" s="5" t="s">
        <v>22</v>
      </c>
      <c r="D14" t="s">
        <v>119</v>
      </c>
      <c r="E14" s="19"/>
      <c r="G14" s="1" t="s">
        <v>54</v>
      </c>
      <c r="H14" t="s">
        <v>103</v>
      </c>
      <c r="I14" s="19"/>
      <c r="J14" s="29"/>
      <c r="K14" s="32"/>
    </row>
    <row r="15" spans="2:17" ht="18.75">
      <c r="B15" s="5"/>
      <c r="C15" s="5" t="s">
        <v>23</v>
      </c>
      <c r="D15" t="s">
        <v>103</v>
      </c>
      <c r="E15" s="19"/>
      <c r="G15" s="1" t="s">
        <v>11</v>
      </c>
      <c r="H15" t="s">
        <v>123</v>
      </c>
      <c r="I15" s="19"/>
      <c r="J15" s="29"/>
      <c r="K15" s="32"/>
    </row>
    <row r="16" spans="2:17" ht="20.75">
      <c r="B16" s="5"/>
      <c r="C16" s="5" t="s">
        <v>28</v>
      </c>
      <c r="D16" t="s">
        <v>117</v>
      </c>
      <c r="E16" s="19"/>
      <c r="G16" s="1" t="s">
        <v>37</v>
      </c>
      <c r="H16" t="s">
        <v>123</v>
      </c>
      <c r="I16" s="19"/>
      <c r="J16" s="29"/>
      <c r="K16" s="33" t="s">
        <v>84</v>
      </c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 type="Hiragana"/>
  <dataValidations count="4">
    <dataValidation type="list" allowBlank="1" showDropDown="0" showInputMessage="1" showErrorMessage="1" sqref="H24 H19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E12:E16 I12:I16">
      <formula1>#REF!</formula1>
    </dataValidation>
  </dataValidations>
  <pageMargins left="0.50314960629921257" right="0.50314960629921257" top="0.75" bottom="0.75" header="0.3" footer="0.3"/>
  <pageSetup paperSize="9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T31"/>
  <sheetViews>
    <sheetView view="pageBreakPreview" zoomScale="115" zoomScaleSheetLayoutView="115" workbookViewId="0">
      <selection activeCell="E7" sqref="E7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20" ht="18.75" customHeight="1">
      <c r="B1" t="s">
        <v>33</v>
      </c>
      <c r="E1" s="17" t="s">
        <v>130</v>
      </c>
      <c r="F1" s="22"/>
      <c r="G1" s="24"/>
      <c r="I1" s="27" t="s">
        <v>44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20" ht="18.75" customHeight="1">
      <c r="I2" s="27"/>
      <c r="J2" s="27"/>
      <c r="K2" s="31"/>
      <c r="M2" s="39"/>
      <c r="N2" s="39"/>
      <c r="O2" s="39"/>
      <c r="P2" s="39"/>
      <c r="Q2" s="39"/>
    </row>
    <row r="3" spans="2:20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20" ht="7.5" customHeight="1">
      <c r="C4" s="1"/>
      <c r="D4" s="1"/>
      <c r="E4" s="1"/>
      <c r="F4" s="1"/>
      <c r="G4" s="1"/>
      <c r="H4" s="1"/>
      <c r="I4" s="1"/>
    </row>
    <row r="5" spans="2:20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20" ht="18.75">
      <c r="B6" s="3" t="s">
        <v>17</v>
      </c>
      <c r="C6" s="8"/>
      <c r="D6" t="s">
        <v>7</v>
      </c>
      <c r="E6" s="18">
        <v>409</v>
      </c>
      <c r="F6" s="23"/>
      <c r="G6" s="25" t="s">
        <v>35</v>
      </c>
      <c r="H6" s="25"/>
      <c r="J6" s="29"/>
      <c r="K6" s="32">
        <f>ROUND(E9/E6*50,0)</f>
        <v>0</v>
      </c>
    </row>
    <row r="7" spans="2:20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20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20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20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20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20" ht="18.75">
      <c r="B12" s="3" t="s">
        <v>65</v>
      </c>
      <c r="C12" s="5" t="s">
        <v>39</v>
      </c>
      <c r="D12" s="14" t="s">
        <v>94</v>
      </c>
      <c r="E12" s="19"/>
      <c r="G12" s="1" t="s">
        <v>46</v>
      </c>
      <c r="H12" s="14" t="s">
        <v>20</v>
      </c>
      <c r="I12" s="19"/>
      <c r="J12" s="29"/>
      <c r="K12" s="32">
        <f>SUM(E12:E16)+SUM(I12:I16)</f>
        <v>0</v>
      </c>
      <c r="S12" s="40" t="s">
        <v>42</v>
      </c>
      <c r="T12" s="40" t="s">
        <v>119</v>
      </c>
    </row>
    <row r="13" spans="2:20" ht="18.75">
      <c r="B13" s="5"/>
      <c r="C13" s="5" t="s">
        <v>16</v>
      </c>
      <c r="D13" s="14" t="s">
        <v>94</v>
      </c>
      <c r="E13" s="19"/>
      <c r="G13" s="1" t="s">
        <v>50</v>
      </c>
      <c r="H13" s="14" t="s">
        <v>109</v>
      </c>
      <c r="I13" s="19"/>
      <c r="J13" s="29"/>
      <c r="K13" s="32"/>
      <c r="S13" s="40" t="s">
        <v>117</v>
      </c>
      <c r="T13" s="40" t="s">
        <v>113</v>
      </c>
    </row>
    <row r="14" spans="2:20" ht="18.75">
      <c r="B14" s="5"/>
      <c r="C14" s="5" t="s">
        <v>22</v>
      </c>
      <c r="D14" s="14" t="s">
        <v>109</v>
      </c>
      <c r="E14" s="19"/>
      <c r="G14" s="1" t="s">
        <v>54</v>
      </c>
      <c r="H14" s="14" t="s">
        <v>48</v>
      </c>
      <c r="I14" s="19"/>
      <c r="J14" s="29"/>
      <c r="K14" s="32"/>
      <c r="S14" s="40" t="s">
        <v>103</v>
      </c>
      <c r="T14" s="40" t="s">
        <v>43</v>
      </c>
    </row>
    <row r="15" spans="2:20" ht="18.75">
      <c r="B15" s="5"/>
      <c r="C15" s="5" t="s">
        <v>23</v>
      </c>
      <c r="D15" s="14" t="s">
        <v>129</v>
      </c>
      <c r="E15" s="19"/>
      <c r="G15" s="1" t="s">
        <v>11</v>
      </c>
      <c r="H15" s="14" t="s">
        <v>129</v>
      </c>
      <c r="I15" s="19"/>
      <c r="J15" s="29"/>
      <c r="K15" s="32"/>
      <c r="S15" s="40" t="s">
        <v>118</v>
      </c>
      <c r="T15" s="40"/>
    </row>
    <row r="16" spans="2:20" ht="20.75">
      <c r="B16" s="5"/>
      <c r="C16" s="5" t="s">
        <v>28</v>
      </c>
      <c r="D16" s="14" t="s">
        <v>103</v>
      </c>
      <c r="E16" s="19"/>
      <c r="G16" s="1" t="s">
        <v>37</v>
      </c>
      <c r="H16" s="14" t="s">
        <v>115</v>
      </c>
      <c r="I16" s="19"/>
      <c r="J16" s="29"/>
      <c r="K16" s="33" t="s">
        <v>84</v>
      </c>
      <c r="S16" s="40" t="s">
        <v>24</v>
      </c>
      <c r="T16" s="40"/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E12:E16 I12:I16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4 H19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9" scale="98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Q31"/>
  <sheetViews>
    <sheetView view="pageBreakPreview" zoomScaleNormal="85" zoomScaleSheetLayoutView="100" workbookViewId="0">
      <selection activeCell="M35" sqref="M35"/>
    </sheetView>
  </sheetViews>
  <sheetFormatPr defaultRowHeight="18"/>
  <cols>
    <col min="1" max="1" width="5.62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1.625" bestFit="1" customWidth="1"/>
    <col min="12" max="12" width="2.625" customWidth="1"/>
    <col min="17" max="17" width="14.125" customWidth="1"/>
  </cols>
  <sheetData>
    <row r="1" spans="2:17" ht="18.75">
      <c r="B1" t="s">
        <v>33</v>
      </c>
      <c r="E1" s="17" t="s">
        <v>121</v>
      </c>
      <c r="F1" s="22"/>
      <c r="G1" s="24"/>
      <c r="I1" s="27" t="s">
        <v>128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17">
      <c r="I2" s="27"/>
      <c r="J2" s="27"/>
      <c r="K2" s="31"/>
      <c r="M2" s="39"/>
      <c r="N2" s="39"/>
      <c r="O2" s="39"/>
      <c r="P2" s="39"/>
      <c r="Q2" s="39"/>
    </row>
    <row r="3" spans="2:17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17" ht="7.5" customHeight="1">
      <c r="C4" s="1"/>
      <c r="D4" s="1"/>
      <c r="E4" s="1"/>
      <c r="F4" s="1"/>
      <c r="G4" s="1"/>
      <c r="H4" s="1"/>
      <c r="I4" s="1"/>
    </row>
    <row r="5" spans="2:17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17" ht="18.75">
      <c r="B6" s="3" t="s">
        <v>17</v>
      </c>
      <c r="C6" s="8"/>
      <c r="D6" t="s">
        <v>7</v>
      </c>
      <c r="E6" s="42">
        <v>479</v>
      </c>
      <c r="F6" s="23"/>
      <c r="G6" s="25" t="s">
        <v>35</v>
      </c>
      <c r="H6" s="25"/>
      <c r="J6" s="29"/>
      <c r="K6" s="32">
        <f>ROUND(E9/E6*50,0)</f>
        <v>0</v>
      </c>
    </row>
    <row r="7" spans="2:17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17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17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17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17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17" ht="18.75">
      <c r="B12" s="3" t="s">
        <v>65</v>
      </c>
      <c r="C12" s="5" t="s">
        <v>39</v>
      </c>
      <c r="D12" t="s">
        <v>42</v>
      </c>
      <c r="E12" s="19"/>
      <c r="G12" s="1" t="s">
        <v>46</v>
      </c>
      <c r="H12" t="s">
        <v>118</v>
      </c>
      <c r="I12" s="19"/>
      <c r="J12" s="29"/>
      <c r="K12" s="32">
        <f>SUM(E12:E16)+SUM(I12:I16)</f>
        <v>0</v>
      </c>
    </row>
    <row r="13" spans="2:17" ht="18.75">
      <c r="B13" s="5"/>
      <c r="C13" s="5" t="s">
        <v>16</v>
      </c>
      <c r="D13" t="s">
        <v>42</v>
      </c>
      <c r="E13" s="19"/>
      <c r="G13" s="1" t="s">
        <v>50</v>
      </c>
      <c r="H13" t="s">
        <v>123</v>
      </c>
      <c r="I13" s="19"/>
      <c r="J13" s="29"/>
      <c r="K13" s="32"/>
    </row>
    <row r="14" spans="2:17" ht="18.75">
      <c r="B14" s="5"/>
      <c r="C14" s="5" t="s">
        <v>22</v>
      </c>
      <c r="D14" t="s">
        <v>117</v>
      </c>
      <c r="E14" s="19"/>
      <c r="G14" s="1" t="s">
        <v>54</v>
      </c>
      <c r="H14" t="s">
        <v>103</v>
      </c>
      <c r="I14" s="19"/>
      <c r="J14" s="29"/>
      <c r="K14" s="32"/>
    </row>
    <row r="15" spans="2:17" ht="18.75">
      <c r="B15" s="5"/>
      <c r="C15" s="5" t="s">
        <v>23</v>
      </c>
      <c r="D15" t="s">
        <v>103</v>
      </c>
      <c r="E15" s="19"/>
      <c r="G15" s="1" t="s">
        <v>11</v>
      </c>
      <c r="H15" t="s">
        <v>117</v>
      </c>
      <c r="I15" s="19"/>
      <c r="J15" s="29"/>
      <c r="K15" s="32"/>
    </row>
    <row r="16" spans="2:17" ht="20.75">
      <c r="B16" s="5"/>
      <c r="C16" s="5" t="s">
        <v>28</v>
      </c>
      <c r="D16" t="s">
        <v>82</v>
      </c>
      <c r="E16" s="19"/>
      <c r="G16" s="1" t="s">
        <v>37</v>
      </c>
      <c r="H16" t="s">
        <v>42</v>
      </c>
      <c r="I16" s="19"/>
      <c r="J16" s="29"/>
      <c r="K16" s="33" t="s">
        <v>84</v>
      </c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 type="Hiragana"/>
  <dataValidations count="4">
    <dataValidation type="list" allowBlank="1" showDropDown="0" showInputMessage="1" showErrorMessage="1" sqref="H24 H19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E12:E16 I12:I16">
      <formula1>#REF!</formula1>
    </dataValidation>
  </dataValidations>
  <pageMargins left="0.50314960629921257" right="0.50314960629921257" top="0.75" bottom="0.75" header="0.3" footer="0.3"/>
  <pageSetup paperSize="9" scale="98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B1:T31"/>
  <sheetViews>
    <sheetView view="pageBreakPreview" zoomScaleSheetLayoutView="100" workbookViewId="0">
      <selection activeCell="E7" sqref="E7"/>
    </sheetView>
  </sheetViews>
  <sheetFormatPr defaultRowHeight="18"/>
  <cols>
    <col min="1" max="1" width="5.75" customWidth="1"/>
    <col min="2" max="2" width="13.75" customWidth="1"/>
    <col min="3" max="3" width="3.75" customWidth="1"/>
    <col min="4" max="4" width="9" customWidth="1"/>
    <col min="5" max="5" width="6.875" customWidth="1"/>
    <col min="6" max="6" width="1.625" customWidth="1"/>
    <col min="7" max="7" width="3.75" customWidth="1"/>
    <col min="8" max="8" width="8.875" customWidth="1"/>
    <col min="9" max="9" width="6.125" customWidth="1"/>
    <col min="10" max="10" width="0.875" customWidth="1"/>
    <col min="11" max="11" width="13.125" bestFit="1" customWidth="1"/>
    <col min="12" max="12" width="2.625" customWidth="1"/>
    <col min="17" max="17" width="14.125" customWidth="1"/>
    <col min="18" max="18" width="5.625" customWidth="1"/>
  </cols>
  <sheetData>
    <row r="1" spans="2:20" ht="18.75">
      <c r="B1" t="s">
        <v>33</v>
      </c>
      <c r="E1" s="17" t="s">
        <v>131</v>
      </c>
      <c r="F1" s="22"/>
      <c r="G1" s="24"/>
      <c r="I1" s="27" t="s">
        <v>44</v>
      </c>
      <c r="J1" s="27"/>
      <c r="K1" s="31">
        <f>VLOOKUP(K30,基本データ!V3:W22,2)</f>
        <v>10</v>
      </c>
      <c r="M1" s="39" t="s">
        <v>101</v>
      </c>
      <c r="N1" s="39"/>
      <c r="O1" s="39" t="s">
        <v>52</v>
      </c>
      <c r="P1" s="39"/>
      <c r="Q1" s="39"/>
    </row>
    <row r="2" spans="2:20">
      <c r="I2" s="27"/>
      <c r="J2" s="27"/>
      <c r="K2" s="31"/>
      <c r="M2" s="39"/>
      <c r="N2" s="39"/>
      <c r="O2" s="39"/>
      <c r="P2" s="39"/>
      <c r="Q2" s="39"/>
    </row>
    <row r="3" spans="2:20">
      <c r="B3" s="1" t="s">
        <v>1</v>
      </c>
      <c r="C3" s="7" t="s">
        <v>5</v>
      </c>
      <c r="D3" s="7"/>
      <c r="E3" s="7"/>
      <c r="F3" s="7"/>
      <c r="G3" s="7"/>
      <c r="H3" s="7"/>
      <c r="I3" s="7"/>
      <c r="K3" t="s">
        <v>60</v>
      </c>
    </row>
    <row r="4" spans="2:20" ht="7.5" customHeight="1">
      <c r="C4" s="1"/>
      <c r="D4" s="1"/>
      <c r="E4" s="1"/>
      <c r="F4" s="1"/>
      <c r="G4" s="1"/>
      <c r="H4" s="1"/>
      <c r="I4" s="1"/>
    </row>
    <row r="5" spans="2:20" ht="8.25" customHeight="1">
      <c r="B5" s="2"/>
      <c r="C5" s="2"/>
      <c r="D5" s="12"/>
      <c r="E5" s="12"/>
      <c r="F5" s="12"/>
      <c r="G5" s="12"/>
      <c r="H5" s="12"/>
      <c r="I5" s="12"/>
      <c r="J5" s="28"/>
      <c r="K5" s="28"/>
    </row>
    <row r="6" spans="2:20" ht="18.75">
      <c r="B6" s="3" t="s">
        <v>17</v>
      </c>
      <c r="C6" s="8"/>
      <c r="D6" t="s">
        <v>7</v>
      </c>
      <c r="E6" s="18">
        <v>419</v>
      </c>
      <c r="F6" s="23"/>
      <c r="G6" s="25" t="s">
        <v>35</v>
      </c>
      <c r="H6" s="25"/>
      <c r="J6" s="29"/>
      <c r="K6" s="32">
        <f>ROUND(E9/E6*50,0)</f>
        <v>0</v>
      </c>
    </row>
    <row r="7" spans="2:20" ht="18.75">
      <c r="B7" s="3"/>
      <c r="C7" s="8"/>
      <c r="D7" t="s">
        <v>9</v>
      </c>
      <c r="E7" s="19"/>
      <c r="F7" s="23"/>
      <c r="G7" s="25" t="s">
        <v>35</v>
      </c>
      <c r="H7" s="25"/>
      <c r="J7" s="29"/>
      <c r="K7" s="32"/>
    </row>
    <row r="8" spans="2:20" ht="18.75">
      <c r="B8" s="3"/>
      <c r="C8" s="8"/>
      <c r="D8" t="s">
        <v>26</v>
      </c>
      <c r="E8" s="19"/>
      <c r="F8" s="23"/>
      <c r="G8" s="25" t="s">
        <v>35</v>
      </c>
      <c r="H8" s="25"/>
      <c r="J8" s="29"/>
      <c r="K8" s="32"/>
    </row>
    <row r="9" spans="2:20" ht="20.75">
      <c r="B9" s="3"/>
      <c r="C9" s="8"/>
      <c r="D9" t="s">
        <v>30</v>
      </c>
      <c r="E9" s="19">
        <f>E7-E8</f>
        <v>0</v>
      </c>
      <c r="F9" s="23"/>
      <c r="G9" s="25" t="s">
        <v>35</v>
      </c>
      <c r="H9" s="25"/>
      <c r="J9" s="29"/>
      <c r="K9" s="33" t="s">
        <v>81</v>
      </c>
    </row>
    <row r="10" spans="2:20" ht="8.25" customHeight="1">
      <c r="B10" s="4"/>
      <c r="C10" s="4"/>
      <c r="D10" s="13"/>
      <c r="E10" s="20"/>
      <c r="F10" s="20"/>
      <c r="G10" s="13"/>
      <c r="H10" s="13"/>
      <c r="I10" s="13"/>
      <c r="J10" s="30"/>
      <c r="K10" s="34"/>
    </row>
    <row r="11" spans="2:20" ht="8.25" customHeight="1">
      <c r="B11" s="2"/>
      <c r="C11" s="2"/>
      <c r="D11" s="12"/>
      <c r="E11" s="21"/>
      <c r="F11" s="21"/>
      <c r="G11" s="12"/>
      <c r="H11" s="12"/>
      <c r="I11" s="12"/>
      <c r="J11" s="28"/>
      <c r="K11" s="35"/>
    </row>
    <row r="12" spans="2:20" ht="18.75">
      <c r="B12" s="3" t="s">
        <v>65</v>
      </c>
      <c r="C12" s="5" t="s">
        <v>39</v>
      </c>
      <c r="D12" s="23" t="s">
        <v>107</v>
      </c>
      <c r="E12" s="19"/>
      <c r="G12" s="1" t="s">
        <v>46</v>
      </c>
      <c r="H12" s="23" t="s">
        <v>20</v>
      </c>
      <c r="I12" s="19"/>
      <c r="J12" s="29"/>
      <c r="K12" s="32">
        <f>SUM(E12:E16)+SUM(I12:I16)</f>
        <v>0</v>
      </c>
      <c r="S12" s="40"/>
      <c r="T12" s="40"/>
    </row>
    <row r="13" spans="2:20" ht="18.75">
      <c r="B13" s="5"/>
      <c r="C13" s="5" t="s">
        <v>16</v>
      </c>
      <c r="D13" s="23" t="s">
        <v>107</v>
      </c>
      <c r="E13" s="19"/>
      <c r="G13" s="1" t="s">
        <v>50</v>
      </c>
      <c r="H13" s="23" t="s">
        <v>24</v>
      </c>
      <c r="I13" s="19"/>
      <c r="J13" s="29"/>
      <c r="K13" s="32"/>
      <c r="S13" s="40"/>
      <c r="T13" s="40"/>
    </row>
    <row r="14" spans="2:20" ht="18.75">
      <c r="B14" s="5"/>
      <c r="C14" s="5" t="s">
        <v>22</v>
      </c>
      <c r="D14" s="23" t="s">
        <v>129</v>
      </c>
      <c r="E14" s="19"/>
      <c r="G14" s="1" t="s">
        <v>54</v>
      </c>
      <c r="H14" s="23" t="s">
        <v>132</v>
      </c>
      <c r="I14" s="19"/>
      <c r="J14" s="29"/>
      <c r="K14" s="32"/>
      <c r="S14" s="40"/>
      <c r="T14" s="40"/>
    </row>
    <row r="15" spans="2:20" ht="18.75">
      <c r="B15" s="5"/>
      <c r="C15" s="5" t="s">
        <v>23</v>
      </c>
      <c r="D15" s="23" t="s">
        <v>103</v>
      </c>
      <c r="E15" s="19"/>
      <c r="G15" s="1" t="s">
        <v>11</v>
      </c>
      <c r="H15" s="23" t="s">
        <v>48</v>
      </c>
      <c r="I15" s="19"/>
      <c r="J15" s="29"/>
      <c r="K15" s="32"/>
      <c r="S15" s="40"/>
      <c r="T15" s="40"/>
    </row>
    <row r="16" spans="2:20" ht="20.75">
      <c r="B16" s="5"/>
      <c r="C16" s="5" t="s">
        <v>28</v>
      </c>
      <c r="D16" s="23" t="s">
        <v>48</v>
      </c>
      <c r="E16" s="19"/>
      <c r="G16" s="1" t="s">
        <v>37</v>
      </c>
      <c r="H16" s="23" t="s">
        <v>115</v>
      </c>
      <c r="I16" s="19"/>
      <c r="J16" s="29"/>
      <c r="K16" s="33" t="s">
        <v>84</v>
      </c>
      <c r="S16" s="40"/>
      <c r="T16" s="40"/>
    </row>
    <row r="17" spans="2:11" ht="6" customHeight="1">
      <c r="B17" s="4"/>
      <c r="C17" s="4"/>
      <c r="D17" s="13"/>
      <c r="E17" s="13"/>
      <c r="F17" s="13"/>
      <c r="G17" s="13"/>
      <c r="H17" s="13"/>
      <c r="I17" s="13"/>
      <c r="J17" s="30"/>
      <c r="K17" s="34"/>
    </row>
    <row r="18" spans="2:11" ht="6" customHeight="1">
      <c r="B18" s="2"/>
      <c r="C18" s="2"/>
      <c r="D18" s="12"/>
      <c r="E18" s="12"/>
      <c r="F18" s="12"/>
      <c r="G18" s="12"/>
      <c r="H18" s="12"/>
      <c r="I18" s="12"/>
      <c r="J18" s="28"/>
      <c r="K18" s="35"/>
    </row>
    <row r="19" spans="2:11" ht="18.75">
      <c r="B19" s="3" t="s">
        <v>58</v>
      </c>
      <c r="C19" s="5" t="s">
        <v>39</v>
      </c>
      <c r="D19" t="s">
        <v>12</v>
      </c>
      <c r="H19" s="19"/>
      <c r="I19" t="s">
        <v>55</v>
      </c>
      <c r="J19" s="29"/>
      <c r="K19" s="32">
        <f>SUM(H19:H21)</f>
        <v>0</v>
      </c>
    </row>
    <row r="20" spans="2:11" ht="18.75">
      <c r="B20" s="5"/>
      <c r="C20" s="5" t="s">
        <v>16</v>
      </c>
      <c r="D20" t="s">
        <v>62</v>
      </c>
      <c r="H20" s="19"/>
      <c r="I20" t="s">
        <v>76</v>
      </c>
      <c r="J20" s="29"/>
      <c r="K20" s="32"/>
    </row>
    <row r="21" spans="2:11" ht="20.75">
      <c r="B21" s="5"/>
      <c r="C21" s="5" t="s">
        <v>22</v>
      </c>
      <c r="D21" t="s">
        <v>56</v>
      </c>
      <c r="H21" s="19"/>
      <c r="I21" t="s">
        <v>76</v>
      </c>
      <c r="J21" s="29"/>
      <c r="K21" s="33" t="s">
        <v>51</v>
      </c>
    </row>
    <row r="22" spans="2:11" ht="6" customHeight="1">
      <c r="B22" s="4"/>
      <c r="C22" s="6"/>
      <c r="D22" s="13"/>
      <c r="E22" s="13"/>
      <c r="F22" s="13"/>
      <c r="G22" s="13"/>
      <c r="H22" s="13"/>
      <c r="I22" s="13"/>
      <c r="J22" s="30"/>
      <c r="K22" s="34"/>
    </row>
    <row r="23" spans="2:11" ht="6" customHeight="1">
      <c r="B23" s="2"/>
      <c r="C23" s="9"/>
      <c r="D23" s="12"/>
      <c r="E23" s="12"/>
      <c r="F23" s="12"/>
      <c r="G23" s="12"/>
      <c r="H23" s="12"/>
      <c r="I23" s="12"/>
      <c r="J23" s="28"/>
      <c r="K23" s="35"/>
    </row>
    <row r="24" spans="2:11" ht="18.75">
      <c r="B24" s="3" t="s">
        <v>68</v>
      </c>
      <c r="C24" s="5" t="s">
        <v>39</v>
      </c>
      <c r="D24" t="s">
        <v>66</v>
      </c>
      <c r="H24" s="19"/>
      <c r="I24" t="s">
        <v>55</v>
      </c>
      <c r="J24" s="29"/>
      <c r="K24" s="32">
        <f>SUM(H24:H27)</f>
        <v>0</v>
      </c>
    </row>
    <row r="25" spans="2:11" ht="18.75">
      <c r="B25" s="3"/>
      <c r="C25" s="5" t="s">
        <v>16</v>
      </c>
      <c r="D25" t="s">
        <v>3</v>
      </c>
      <c r="H25" s="26"/>
      <c r="I25" t="s">
        <v>64</v>
      </c>
      <c r="J25" s="29"/>
      <c r="K25" s="32"/>
    </row>
    <row r="26" spans="2:11" ht="18.75">
      <c r="B26" s="5"/>
      <c r="C26" s="5" t="s">
        <v>22</v>
      </c>
      <c r="D26" t="s">
        <v>78</v>
      </c>
      <c r="H26" s="26"/>
      <c r="I26" t="s">
        <v>64</v>
      </c>
      <c r="J26" s="29"/>
      <c r="K26" s="32"/>
    </row>
    <row r="27" spans="2:11" ht="20.75">
      <c r="B27" s="5"/>
      <c r="C27" s="5" t="s">
        <v>23</v>
      </c>
      <c r="D27" t="s">
        <v>14</v>
      </c>
      <c r="H27" s="19"/>
      <c r="I27" t="s">
        <v>64</v>
      </c>
      <c r="J27" s="29"/>
      <c r="K27" s="33" t="s">
        <v>51</v>
      </c>
    </row>
    <row r="28" spans="2:11" ht="3.75" customHeight="1">
      <c r="B28" s="4"/>
      <c r="C28" s="4"/>
      <c r="D28" s="13"/>
      <c r="E28" s="13"/>
      <c r="F28" s="13"/>
      <c r="G28" s="13"/>
      <c r="H28" s="13"/>
      <c r="I28" s="13"/>
      <c r="J28" s="30"/>
      <c r="K28" s="34"/>
    </row>
    <row r="29" spans="2:11" ht="6" customHeight="1">
      <c r="B29" s="2"/>
      <c r="C29" s="2"/>
      <c r="D29" s="12"/>
      <c r="E29" s="12"/>
      <c r="F29" s="12"/>
      <c r="G29" s="12"/>
      <c r="H29" s="12"/>
      <c r="I29" s="12"/>
      <c r="J29" s="28"/>
      <c r="K29" s="36"/>
    </row>
    <row r="30" spans="2:11" ht="17.25" customHeight="1">
      <c r="B30" s="5" t="s">
        <v>71</v>
      </c>
      <c r="C30" s="10" t="s">
        <v>73</v>
      </c>
      <c r="D30" s="15"/>
      <c r="E30" s="15"/>
      <c r="F30" s="15"/>
      <c r="G30" s="15"/>
      <c r="H30" s="15"/>
      <c r="I30" s="15"/>
      <c r="J30" s="29"/>
      <c r="K30" s="37">
        <f>K6+K12+K19+K24</f>
        <v>0</v>
      </c>
    </row>
    <row r="31" spans="2:11">
      <c r="B31" s="6"/>
      <c r="C31" s="11"/>
      <c r="D31" s="16"/>
      <c r="E31" s="16"/>
      <c r="F31" s="16"/>
      <c r="G31" s="16"/>
      <c r="H31" s="16"/>
      <c r="I31" s="16"/>
      <c r="J31" s="30"/>
      <c r="K31" s="38" t="s">
        <v>41</v>
      </c>
    </row>
  </sheetData>
  <mergeCells count="22">
    <mergeCell ref="E1:G1"/>
    <mergeCell ref="C3:I3"/>
    <mergeCell ref="G6:H6"/>
    <mergeCell ref="G7:H7"/>
    <mergeCell ref="G8:H8"/>
    <mergeCell ref="G9:H9"/>
    <mergeCell ref="I1:J2"/>
    <mergeCell ref="K1:K2"/>
    <mergeCell ref="M1:M2"/>
    <mergeCell ref="N1:N2"/>
    <mergeCell ref="O1:O2"/>
    <mergeCell ref="P1:Q2"/>
    <mergeCell ref="B6:B9"/>
    <mergeCell ref="K6:K8"/>
    <mergeCell ref="B12:B16"/>
    <mergeCell ref="K12:K15"/>
    <mergeCell ref="B19:B21"/>
    <mergeCell ref="K19:K20"/>
    <mergeCell ref="B24:B27"/>
    <mergeCell ref="K24:K26"/>
    <mergeCell ref="B30:B31"/>
    <mergeCell ref="C30:I31"/>
  </mergeCells>
  <phoneticPr fontId="2"/>
  <dataValidations count="4">
    <dataValidation type="list" allowBlank="1" showDropDown="0" showInputMessage="1" showErrorMessage="1" sqref="E12:E16 I12:I16">
      <formula1>#REF!</formula1>
    </dataValidation>
    <dataValidation type="list" allowBlank="1" showDropDown="0" showInputMessage="1" showErrorMessage="1" sqref="H25:H27">
      <formula1>#REF!</formula1>
    </dataValidation>
    <dataValidation type="list" allowBlank="1" showDropDown="0" showInputMessage="1" showErrorMessage="1" sqref="H20:H21">
      <formula1>#REF!</formula1>
    </dataValidation>
    <dataValidation type="list" allowBlank="1" showDropDown="0" showInputMessage="1" showErrorMessage="1" sqref="H24 H19">
      <formula1>#REF!</formula1>
    </dataValidation>
  </dataValidations>
  <pageMargins left="0.70866141732283472" right="0.31496062992125984" top="0.74803149606299213" bottom="0.74803149606299213" header="0.31496062992125984" footer="0.31496062992125984"/>
  <pageSetup paperSize="9" scale="9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評価表1</vt:lpstr>
      <vt:lpstr>評価表2</vt:lpstr>
      <vt:lpstr>評価表3</vt:lpstr>
      <vt:lpstr>評価表 4</vt:lpstr>
      <vt:lpstr>評価表5</vt:lpstr>
      <vt:lpstr>評価表6</vt:lpstr>
      <vt:lpstr>評価表7</vt:lpstr>
      <vt:lpstr>評価表8</vt:lpstr>
      <vt:lpstr>評価表9</vt:lpstr>
      <vt:lpstr>評価表１０</vt:lpstr>
      <vt:lpstr>評価表１１</vt:lpstr>
      <vt:lpstr>基本データ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431363</dc:creator>
  <cp:lastModifiedBy>Administrator</cp:lastModifiedBy>
  <cp:lastPrinted>2024-06-25T01:27:42Z</cp:lastPrinted>
  <dcterms:created xsi:type="dcterms:W3CDTF">2020-06-03T04:38:46Z</dcterms:created>
  <dcterms:modified xsi:type="dcterms:W3CDTF">2025-03-26T10:49:10Z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2025-03-26T10:49:10Z</vt:filetime>
  </property>
</Properties>
</file>