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9040" windowHeight="12720" tabRatio="688"/>
  </bookViews>
  <sheets>
    <sheet name="【申請時】入力作業シート" sheetId="2" r:id="rId1"/>
    <sheet name="別紙１" sheetId="1" r:id="rId2"/>
    <sheet name="別紙２事業計画" sheetId="30" r:id="rId3"/>
    <sheet name="別紙３" sheetId="5" r:id="rId4"/>
    <sheet name="【変更時】入力作業シート" sheetId="4" r:id="rId5"/>
    <sheet name="別紙4" sheetId="10" r:id="rId6"/>
    <sheet name="別紙５事業変更計画" sheetId="31" r:id="rId7"/>
    <sheet name="別紙6" sheetId="12" r:id="rId8"/>
    <sheet name="【実績報告時】入力作業シート" sheetId="3" r:id="rId9"/>
    <sheet name="別紙7" sheetId="6" r:id="rId10"/>
    <sheet name="別紙８－１事業報告書" sheetId="33" r:id="rId11"/>
    <sheet name="別紙８－２実績報告活動" sheetId="7" r:id="rId12"/>
    <sheet name="別紙9" sheetId="8" r:id="rId13"/>
  </sheets>
  <definedNames>
    <definedName name="ジェネラルコース">'【申請時】入力作業シート'!$F$72</definedName>
    <definedName name="新卒コース">'【申請時】入力作業シート'!$D$70</definedName>
    <definedName name="新任コース">'【申請時】入力作業シート'!$E$72</definedName>
    <definedName name="_xlnm.Print_Area" localSheetId="1">別紙１!$A$1:$H$42</definedName>
    <definedName name="_xlnm.Print_Area" localSheetId="0">'【申請時】入力作業シート'!$A$1:$D$64</definedName>
    <definedName name="_xlnm.Print_Area" localSheetId="8">'【実績報告時】入力作業シート'!$B$1:$AA$40</definedName>
    <definedName name="_xlnm.Print_Area" localSheetId="4">'【変更時】入力作業シート'!$B$1:$AE$40</definedName>
    <definedName name="_xlnm.Print_Area" localSheetId="3">別紙３!$A$1:$F$31</definedName>
    <definedName name="_xlnm.Print_Area" localSheetId="9">別紙7!$A$1:$L$37</definedName>
    <definedName name="_xlnm.Print_Area" localSheetId="11">'別紙８－２実績報告活動'!$A$1:$G$19</definedName>
    <definedName name="_xlnm.Print_Area" localSheetId="5">別紙4!$A$1:$H$38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514215</author>
  </authors>
  <commentList>
    <comment ref="C1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60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61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6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6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6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1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52" authorId="0">
      <text>
        <r>
          <rPr>
            <sz val="10"/>
            <color indexed="8"/>
            <rFont val="ＭＳ Ｐゴシック"/>
          </rPr>
          <t>いわゆる出勤日数のことです
 例：年末年始を除く平日（＝土日祝日以外）</t>
        </r>
      </text>
    </comment>
    <comment ref="N52" authorId="0">
      <text>
        <r>
          <rPr>
            <sz val="11"/>
            <color indexed="8"/>
            <rFont val="ＭＳ Ｐゴシック"/>
          </rPr>
          <t>＝研修期間中の各月での、研修日数
　</t>
        </r>
        <r>
          <rPr>
            <sz val="11"/>
            <color rgb="FFFF0000"/>
            <rFont val="ＭＳ Ｐゴシック"/>
          </rPr>
          <t>※１ 同行訪問や県立大学での受講など、各事業所で勤務扱いになる研修日数のこと
　※２ 開講式の日など午後からの参加であればその日は半日分（0.5日）として計算</t>
        </r>
        <r>
          <rPr>
            <sz val="11"/>
            <color indexed="8"/>
            <rFont val="ＭＳ Ｐゴシック"/>
          </rPr>
          <t xml:space="preserve">
　</t>
        </r>
      </text>
    </comment>
    <comment ref="N1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4" authorId="0">
      <text>
        <r>
          <rPr>
            <sz val="10"/>
            <color indexed="8"/>
            <rFont val="ＭＳ Ｐゴシック"/>
          </rPr>
          <t>該当のない項目は他の項目への変更や、空欄でも構いません。</t>
        </r>
      </text>
    </comment>
    <comment ref="O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1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58" authorId="0">
      <text>
        <r>
          <rPr>
            <sz val="10"/>
            <color indexed="8"/>
            <rFont val="ＭＳ Ｐゴシック"/>
          </rPr>
          <t>修了日までの研修参加日数</t>
        </r>
      </text>
    </comment>
    <comment ref="N53" authorId="0">
      <text>
        <r>
          <rPr>
            <sz val="11"/>
            <color indexed="8"/>
            <rFont val="ＭＳ Ｐゴシック"/>
          </rPr>
          <t>受講開始以降の日数</t>
        </r>
      </text>
    </comment>
    <comment ref="N64" authorId="1">
      <text>
        <r>
          <rPr>
            <sz val="11"/>
            <color indexed="8"/>
            <rFont val="ＭＳ Ｐゴシック"/>
          </rPr>
          <t>修了式までの研修日数</t>
        </r>
      </text>
    </comment>
    <comment ref="C3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3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3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3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3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3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4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4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4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4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4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4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32" authorId="0">
      <text>
        <r>
          <rPr>
            <sz val="11"/>
            <color indexed="8"/>
            <rFont val="ＭＳ Ｐゴシック"/>
          </rPr>
          <t>受講者の日々の記録から集計します。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B27" authorId="0">
      <text>
        <r>
          <rPr>
            <sz val="11"/>
            <color indexed="8"/>
            <rFont val="ＭＳ Ｐゴシック"/>
          </rPr>
          <t>いわゆる出勤日数のことです
 例：年末年始を除く平日（＝土日祝日以外）</t>
        </r>
      </text>
    </comment>
    <comment ref="B32" authorId="0">
      <text>
        <r>
          <rPr>
            <sz val="11"/>
            <color indexed="8"/>
            <rFont val="ＭＳ Ｐゴシック"/>
          </rPr>
          <t>受講者の日々の記録から集計します。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<sst xmlns="http://schemas.openxmlformats.org/spreadsheetml/2006/main" xmlns:r="http://schemas.openxmlformats.org/officeDocument/2006/relationships" count="183" uniqueCount="183">
  <si>
    <t>③単独訪問実績</t>
    <rPh sb="1" eb="3">
      <t>たんどく</t>
    </rPh>
    <rPh sb="3" eb="5">
      <t>ほうもん</t>
    </rPh>
    <rPh sb="5" eb="7">
      <t>じっせき</t>
    </rPh>
    <phoneticPr fontId="18" type="Hiragana"/>
  </si>
  <si>
    <t>事業費月額</t>
    <rPh sb="0" eb="3">
      <t>じぎょうひ</t>
    </rPh>
    <rPh sb="3" eb="5">
      <t>げつがく</t>
    </rPh>
    <phoneticPr fontId="18" type="Hiragana"/>
  </si>
  <si>
    <t>基本給</t>
    <rPh sb="0" eb="3">
      <t>きほんきゅう</t>
    </rPh>
    <phoneticPr fontId="18" type="Hiragana"/>
  </si>
  <si>
    <t>（記載例）</t>
    <rPh sb="1" eb="4">
      <t>きさいれい</t>
    </rPh>
    <phoneticPr fontId="18" type="Hiragana"/>
  </si>
  <si>
    <t>受講コース：</t>
    <rPh sb="0" eb="2">
      <t>じゅこう</t>
    </rPh>
    <phoneticPr fontId="18" type="Hiragana"/>
  </si>
  <si>
    <t>法人名：</t>
    <rPh sb="0" eb="2">
      <t>ほうじん</t>
    </rPh>
    <rPh sb="2" eb="3">
      <t>めい</t>
    </rPh>
    <phoneticPr fontId="18" type="Hiragana"/>
  </si>
  <si>
    <t xml:space="preserve">【研修場所】
【期間】
</t>
    <rPh sb="10" eb="12">
      <t>きかん</t>
    </rPh>
    <phoneticPr fontId="37" type="Hiragana"/>
  </si>
  <si>
    <t>訪問手当</t>
  </si>
  <si>
    <t>○○　○○</t>
  </si>
  <si>
    <t>基準額</t>
    <rPh sb="0" eb="3">
      <t>きじゅんがく</t>
    </rPh>
    <phoneticPr fontId="18" type="Hiragana"/>
  </si>
  <si>
    <t>別紙８－１</t>
  </si>
  <si>
    <t>一般社団法人　○○</t>
    <rPh sb="0" eb="2">
      <t>いっぱん</t>
    </rPh>
    <rPh sb="2" eb="6">
      <t>しゃだんほうじん</t>
    </rPh>
    <phoneticPr fontId="18" type="Hiragana"/>
  </si>
  <si>
    <t>７月</t>
  </si>
  <si>
    <t>３月</t>
  </si>
  <si>
    <t>ステーション/事業所名：</t>
    <rPh sb="7" eb="10">
      <t>じぎょうしょ</t>
    </rPh>
    <rPh sb="10" eb="11">
      <t>めい</t>
    </rPh>
    <phoneticPr fontId="18" type="Hiragana"/>
  </si>
  <si>
    <t>受講者氏名：</t>
    <rPh sb="0" eb="3">
      <t>じゅこうしゃ</t>
    </rPh>
    <rPh sb="3" eb="5">
      <t>しめい</t>
    </rPh>
    <phoneticPr fontId="18" type="Hiragana"/>
  </si>
  <si>
    <t>共済費</t>
    <rPh sb="0" eb="3">
      <t>きょうさいひ</t>
    </rPh>
    <phoneticPr fontId="18" type="Hiragana"/>
  </si>
  <si>
    <t>給与、共済費の合計</t>
    <rPh sb="0" eb="2">
      <t>きゅうよ</t>
    </rPh>
    <rPh sb="3" eb="6">
      <t>きょうさいひ</t>
    </rPh>
    <rPh sb="7" eb="8">
      <t>あ</t>
    </rPh>
    <rPh sb="8" eb="9">
      <t>けい</t>
    </rPh>
    <phoneticPr fontId="18" type="Hiragana"/>
  </si>
  <si>
    <t>【日額】</t>
    <rPh sb="1" eb="3">
      <t>にちがく</t>
    </rPh>
    <phoneticPr fontId="18" type="Hiragana"/>
  </si>
  <si>
    <t>訪問看護ステーション○○</t>
    <rPh sb="0" eb="4">
      <t>ほうもんかんご</t>
    </rPh>
    <phoneticPr fontId="18" type="Hiragana"/>
  </si>
  <si>
    <t>基礎勤務日数</t>
    <rPh sb="0" eb="2">
      <t>きそ</t>
    </rPh>
    <rPh sb="2" eb="4">
      <t>きんむ</t>
    </rPh>
    <rPh sb="4" eb="6">
      <t>にっすう</t>
    </rPh>
    <phoneticPr fontId="18" type="Hiragana"/>
  </si>
  <si>
    <t>③受講期間中の人件費</t>
    <rPh sb="1" eb="3">
      <t>じゅこう</t>
    </rPh>
    <rPh sb="3" eb="6">
      <t>きかんちゅう</t>
    </rPh>
    <rPh sb="7" eb="10">
      <t>じんけんひ</t>
    </rPh>
    <phoneticPr fontId="18" type="Hiragana"/>
  </si>
  <si>
    <t>研修受講日数/期間</t>
    <rPh sb="0" eb="2">
      <t>けんしゅう</t>
    </rPh>
    <rPh sb="2" eb="4">
      <t>じゅこう</t>
    </rPh>
    <rPh sb="4" eb="6">
      <t>にっすう</t>
    </rPh>
    <rPh sb="7" eb="9">
      <t>きかん</t>
    </rPh>
    <phoneticPr fontId="18" type="Hiragana"/>
  </si>
  <si>
    <t>給与</t>
    <rPh sb="0" eb="2">
      <t>きゅうよ</t>
    </rPh>
    <phoneticPr fontId="18" type="Hiragana"/>
  </si>
  <si>
    <t>雇用保険</t>
  </si>
  <si>
    <t>３月</t>
    <rPh sb="1" eb="2">
      <t>つき</t>
    </rPh>
    <phoneticPr fontId="18" type="Hiragana"/>
  </si>
  <si>
    <t>手当等</t>
    <rPh sb="0" eb="2">
      <t>てあて</t>
    </rPh>
    <rPh sb="2" eb="3">
      <t>とう</t>
    </rPh>
    <phoneticPr fontId="18" type="Hiragana"/>
  </si>
  <si>
    <t>資格手当</t>
  </si>
  <si>
    <t>職務手当</t>
  </si>
  <si>
    <r>
      <t>※</t>
    </r>
    <r>
      <rPr>
        <sz val="10"/>
        <color theme="1"/>
        <rFont val="ＭＳ Ｐ明朝"/>
      </rPr>
      <t>１　単独訪問の有無については、「単独訪問による医業収益があれば、当該訪問に用した時間分の対象経費に相当する額の返還が必要」なため、研修期間中の訪問看護ステーションでの訪問に関して『単独訪問の有無』を記入してください。
※２　単独訪問『有』の場合は、訪問（ステーション出発からステーション帰着まで）にかかった時間を記入してください。
※３　当該様式に定める事項が記載されている資料の提出をもって、当該様式の提出に代えることができる。</t>
    </r>
    <rPh sb="3" eb="5">
      <t>タンドク</t>
    </rPh>
    <rPh sb="5" eb="7">
      <t>ホウモン</t>
    </rPh>
    <rPh sb="8" eb="10">
      <t>ウム</t>
    </rPh>
    <rPh sb="17" eb="19">
      <t>タンドク</t>
    </rPh>
    <rPh sb="19" eb="21">
      <t>ホウモン</t>
    </rPh>
    <rPh sb="24" eb="26">
      <t>イギョウ</t>
    </rPh>
    <rPh sb="26" eb="28">
      <t>シュウエキ</t>
    </rPh>
    <rPh sb="33" eb="35">
      <t>トウガイ</t>
    </rPh>
    <rPh sb="35" eb="37">
      <t>ホウモン</t>
    </rPh>
    <rPh sb="38" eb="39">
      <t>ヨウ</t>
    </rPh>
    <rPh sb="41" eb="44">
      <t>ジカンブン</t>
    </rPh>
    <rPh sb="45" eb="47">
      <t>タイショウ</t>
    </rPh>
    <rPh sb="47" eb="49">
      <t>ケイヒ</t>
    </rPh>
    <rPh sb="50" eb="52">
      <t>ソウトウ</t>
    </rPh>
    <rPh sb="54" eb="55">
      <t>ガク</t>
    </rPh>
    <rPh sb="56" eb="58">
      <t>ヘンカン</t>
    </rPh>
    <rPh sb="59" eb="61">
      <t>ヒツヨウ</t>
    </rPh>
    <rPh sb="66" eb="68">
      <t>ケンシュウ</t>
    </rPh>
    <rPh sb="68" eb="71">
      <t>キカンチュウ</t>
    </rPh>
    <rPh sb="72" eb="74">
      <t>ホウモン</t>
    </rPh>
    <rPh sb="74" eb="76">
      <t>カンゴ</t>
    </rPh>
    <rPh sb="84" eb="86">
      <t>ホウモン</t>
    </rPh>
    <rPh sb="87" eb="88">
      <t>カン</t>
    </rPh>
    <rPh sb="91" eb="93">
      <t>タンドク</t>
    </rPh>
    <rPh sb="93" eb="95">
      <t>ホウモン</t>
    </rPh>
    <rPh sb="96" eb="98">
      <t>ウム</t>
    </rPh>
    <rPh sb="100" eb="102">
      <t>キニュウ</t>
    </rPh>
    <rPh sb="113" eb="115">
      <t>タンドク</t>
    </rPh>
    <rPh sb="118" eb="119">
      <t>ア</t>
    </rPh>
    <phoneticPr fontId="37"/>
  </si>
  <si>
    <t>９月</t>
  </si>
  <si>
    <t>１１月</t>
  </si>
  <si>
    <t>(K)</t>
  </si>
  <si>
    <t>ベースアップ手当</t>
  </si>
  <si>
    <t>住宅手当</t>
    <rPh sb="0" eb="2">
      <t>じゅうたく</t>
    </rPh>
    <rPh sb="2" eb="4">
      <t>てあて</t>
    </rPh>
    <phoneticPr fontId="18" type="Hiragana"/>
  </si>
  <si>
    <t>○○手当</t>
    <rPh sb="2" eb="4">
      <t>てあて</t>
    </rPh>
    <phoneticPr fontId="18" type="Hiragana"/>
  </si>
  <si>
    <t>(A)</t>
  </si>
  <si>
    <t>･･･</t>
  </si>
  <si>
    <t>健康保険料</t>
  </si>
  <si>
    <t>小計</t>
    <rPh sb="0" eb="1">
      <t>しょう</t>
    </rPh>
    <rPh sb="1" eb="2">
      <t>けい</t>
    </rPh>
    <phoneticPr fontId="18" type="Hiragana"/>
  </si>
  <si>
    <t>１月</t>
  </si>
  <si>
    <t>厚生年金</t>
  </si>
  <si>
    <t>介護保険</t>
  </si>
  <si>
    <t>円/月</t>
    <rPh sb="0" eb="1">
      <t>えん</t>
    </rPh>
    <rPh sb="2" eb="3">
      <t>つき</t>
    </rPh>
    <phoneticPr fontId="18" type="Hiragana"/>
  </si>
  <si>
    <t>別紙２</t>
  </si>
  <si>
    <t>賞与</t>
    <rPh sb="0" eb="2">
      <t>しょうよ</t>
    </rPh>
    <phoneticPr fontId="18" type="Hiragana"/>
  </si>
  <si>
    <t>別紙６</t>
  </si>
  <si>
    <t>別紙１</t>
  </si>
  <si>
    <t>通勤手当</t>
  </si>
  <si>
    <t>子ども・子育て拠出金</t>
  </si>
  <si>
    <t>労働保険</t>
    <rPh sb="0" eb="2">
      <t>ろうどう</t>
    </rPh>
    <rPh sb="2" eb="4">
      <t>ほけん</t>
    </rPh>
    <phoneticPr fontId="18" type="Hiragana"/>
  </si>
  <si>
    <t>１２月</t>
  </si>
  <si>
    <t>②受講期間中の人件費</t>
    <rPh sb="1" eb="3">
      <t>じゅこう</t>
    </rPh>
    <rPh sb="3" eb="6">
      <t>きかんちゅう</t>
    </rPh>
    <rPh sb="7" eb="10">
      <t>じんけんひ</t>
    </rPh>
    <phoneticPr fontId="18" type="Hiragana"/>
  </si>
  <si>
    <t>新卒コース</t>
    <rPh sb="0" eb="2">
      <t>しんそつ</t>
    </rPh>
    <phoneticPr fontId="18" type="Hiragana"/>
  </si>
  <si>
    <t>６月</t>
  </si>
  <si>
    <t>ジェネラルコース</t>
  </si>
  <si>
    <t>【月額】</t>
    <rPh sb="1" eb="3">
      <t>げつがく</t>
    </rPh>
    <phoneticPr fontId="18" type="Hiragana"/>
  </si>
  <si>
    <t>４月</t>
    <rPh sb="1" eb="2">
      <t>つき</t>
    </rPh>
    <phoneticPr fontId="18" type="Hiragana"/>
  </si>
  <si>
    <t>５月</t>
  </si>
  <si>
    <t>８月</t>
  </si>
  <si>
    <t>差引き額</t>
  </si>
  <si>
    <t>１０月</t>
  </si>
  <si>
    <t>金額</t>
    <rPh sb="0" eb="2">
      <t>きんがく</t>
    </rPh>
    <phoneticPr fontId="18" type="Hiragana"/>
  </si>
  <si>
    <t>２月</t>
  </si>
  <si>
    <t>合計→　</t>
    <rPh sb="0" eb="2">
      <t>ごうけい</t>
    </rPh>
    <phoneticPr fontId="18" type="Hiragana"/>
  </si>
  <si>
    <t>新卒ボーナス</t>
    <rPh sb="0" eb="2">
      <t>しんそつ</t>
    </rPh>
    <phoneticPr fontId="18" type="Hiragana"/>
  </si>
  <si>
    <t>円/年</t>
    <rPh sb="0" eb="1">
      <t>えん</t>
    </rPh>
    <rPh sb="2" eb="3">
      <t>ねん</t>
    </rPh>
    <phoneticPr fontId="18" type="Hiragana"/>
  </si>
  <si>
    <t>　　　及び内容を括弧書きで記入してください。</t>
  </si>
  <si>
    <t>/日</t>
    <rPh sb="1" eb="2">
      <t>ひ</t>
    </rPh>
    <phoneticPr fontId="18" type="Hiragana"/>
  </si>
  <si>
    <t>新任コース</t>
    <rPh sb="0" eb="2">
      <t>しんにん</t>
    </rPh>
    <phoneticPr fontId="18" type="Hiragana"/>
  </si>
  <si>
    <t>コース</t>
  </si>
  <si>
    <t>経　費　所　要　額　調</t>
  </si>
  <si>
    <t>）</t>
  </si>
  <si>
    <t>（補助事業者名：</t>
    <rPh sb="1" eb="3">
      <t>ほじょ</t>
    </rPh>
    <rPh sb="3" eb="6">
      <t>じぎょうしゃ</t>
    </rPh>
    <rPh sb="6" eb="7">
      <t>めい</t>
    </rPh>
    <phoneticPr fontId="18" type="Hiragana"/>
  </si>
  <si>
    <t>総事業額</t>
  </si>
  <si>
    <t>寄附金その他の収入額</t>
  </si>
  <si>
    <t>対象経費の支出予定額</t>
  </si>
  <si>
    <r>
      <t>(</t>
    </r>
    <r>
      <rPr>
        <b/>
        <sz val="10"/>
        <color indexed="10"/>
        <rFont val="ＭＳ 明朝"/>
      </rPr>
      <t>例)</t>
    </r>
    <r>
      <rPr>
        <b/>
        <sz val="10"/>
        <color theme="1"/>
        <rFont val="ＭＳ 明朝"/>
      </rPr>
      <t>③</t>
    </r>
    <r>
      <rPr>
        <b/>
        <sz val="10"/>
        <color auto="1"/>
        <rFont val="ＭＳ 明朝"/>
      </rPr>
      <t>受講期間中の人件費</t>
    </r>
    <rPh sb="4" eb="6">
      <t>じゅこう</t>
    </rPh>
    <rPh sb="6" eb="9">
      <t>きかんちゅう</t>
    </rPh>
    <rPh sb="10" eb="13">
      <t>じんけんひ</t>
    </rPh>
    <phoneticPr fontId="18" type="Hiragana"/>
  </si>
  <si>
    <t>基準額</t>
  </si>
  <si>
    <t>(J)</t>
  </si>
  <si>
    <t>選定額</t>
  </si>
  <si>
    <t>備　　考</t>
  </si>
  <si>
    <t>補助金所要額</t>
  </si>
  <si>
    <t>備考</t>
  </si>
  <si>
    <t>(A)-(B)</t>
  </si>
  <si>
    <t>(B)</t>
  </si>
  <si>
    <t>差引き増減(△)</t>
  </si>
  <si>
    <t>（C）</t>
  </si>
  <si>
    <t>(D)</t>
  </si>
  <si>
    <t>(E)</t>
  </si>
  <si>
    <t>(H)</t>
  </si>
  <si>
    <t>(F)</t>
  </si>
  <si>
    <t>(G)</t>
  </si>
  <si>
    <t>(2)　支出の部</t>
  </si>
  <si>
    <t>円</t>
  </si>
  <si>
    <t>別紙９</t>
  </si>
  <si>
    <t>（注）１　「選定額」欄は、（Ｄ）欄又は（Ｅ）欄のいずれか低い方の額を記入してください。</t>
  </si>
  <si>
    <t>①事業所負担となる給与や健康保険料の金額</t>
    <rPh sb="1" eb="4">
      <t>じぎょうしょ</t>
    </rPh>
    <rPh sb="4" eb="6">
      <t>ふたん</t>
    </rPh>
    <rPh sb="9" eb="11">
      <t>きゅうよ</t>
    </rPh>
    <rPh sb="12" eb="14">
      <t>けんこう</t>
    </rPh>
    <rPh sb="14" eb="17">
      <t>ほけんりょう</t>
    </rPh>
    <rPh sb="18" eb="20">
      <t>きんがく</t>
    </rPh>
    <phoneticPr fontId="18" type="Hiragana"/>
  </si>
  <si>
    <t>　　　２　「補助金所要額」欄は、（Ｃ）欄又は（Ｆ）欄のいずれか低い方の額（1,000円未満の端数を生じた場合は、これを切り捨ててください。）
          を記入してください。</t>
  </si>
  <si>
    <t>事　業　計　画　書</t>
    <rPh sb="4" eb="5">
      <t>ケイ</t>
    </rPh>
    <rPh sb="6" eb="7">
      <t>ガ</t>
    </rPh>
    <rPh sb="8" eb="9">
      <t>ショ</t>
    </rPh>
    <phoneticPr fontId="37"/>
  </si>
  <si>
    <t>補助事業者名：</t>
    <rPh sb="0" eb="2">
      <t>ほじょ</t>
    </rPh>
    <rPh sb="2" eb="6">
      <t>じぎょうしゃめい</t>
    </rPh>
    <phoneticPr fontId="18" type="Hiragana"/>
  </si>
  <si>
    <t>研修受講者名</t>
    <rPh sb="0" eb="2">
      <t>ケンシュウ</t>
    </rPh>
    <rPh sb="2" eb="5">
      <t>ジュコウシャ</t>
    </rPh>
    <rPh sb="5" eb="6">
      <t>メイ</t>
    </rPh>
    <phoneticPr fontId="37"/>
  </si>
  <si>
    <t>採用年月日</t>
    <rPh sb="0" eb="2">
      <t>サイヨウ</t>
    </rPh>
    <rPh sb="2" eb="5">
      <t>ネンガッピ</t>
    </rPh>
    <phoneticPr fontId="37"/>
  </si>
  <si>
    <t>研  修  期  間</t>
    <rPh sb="0" eb="1">
      <t>ケン</t>
    </rPh>
    <rPh sb="3" eb="4">
      <t>オサム</t>
    </rPh>
    <rPh sb="6" eb="7">
      <t>キ</t>
    </rPh>
    <rPh sb="9" eb="10">
      <t>アイダ</t>
    </rPh>
    <phoneticPr fontId="37"/>
  </si>
  <si>
    <t>研修場所及び期間</t>
    <rPh sb="0" eb="2">
      <t>ケンシュウ</t>
    </rPh>
    <rPh sb="2" eb="4">
      <t>バショ</t>
    </rPh>
    <rPh sb="4" eb="5">
      <t>オヨ</t>
    </rPh>
    <rPh sb="6" eb="8">
      <t>キカン</t>
    </rPh>
    <phoneticPr fontId="37"/>
  </si>
  <si>
    <t>研  修  内  容</t>
    <rPh sb="0" eb="1">
      <t>ケン</t>
    </rPh>
    <rPh sb="3" eb="4">
      <t>オサム</t>
    </rPh>
    <rPh sb="6" eb="7">
      <t>ウチ</t>
    </rPh>
    <rPh sb="9" eb="10">
      <t>カタチ</t>
    </rPh>
    <phoneticPr fontId="37"/>
  </si>
  <si>
    <t>　　　２　「補助金所要額」欄は、（Ｃ）欄又は（Ｆ）欄のいずれか低い方の額（1,000円未満の端数を生じた場合は、これを切り捨てて
　　　　　ください。）を記入してください。</t>
    <rPh sb="42" eb="43">
      <t>エン</t>
    </rPh>
    <rPh sb="43" eb="45">
      <t>ミマン</t>
    </rPh>
    <rPh sb="46" eb="48">
      <t>ハスウ</t>
    </rPh>
    <rPh sb="49" eb="50">
      <t>ショウ</t>
    </rPh>
    <rPh sb="52" eb="54">
      <t>バアイ</t>
    </rPh>
    <rPh sb="59" eb="60">
      <t>キ</t>
    </rPh>
    <rPh sb="61" eb="62">
      <t>ス</t>
    </rPh>
    <rPh sb="77" eb="79">
      <t>キニュウ</t>
    </rPh>
    <phoneticPr fontId="37"/>
  </si>
  <si>
    <t>別紙３</t>
  </si>
  <si>
    <t>収入支出予算書　(見込み)　　(抄本)</t>
    <rPh sb="6" eb="7">
      <t>ショ</t>
    </rPh>
    <phoneticPr fontId="37"/>
  </si>
  <si>
    <t>(1)　収入の部</t>
  </si>
  <si>
    <t>区分</t>
  </si>
  <si>
    <t>予算額</t>
  </si>
  <si>
    <t>円</t>
    <rPh sb="0" eb="1">
      <t>えん</t>
    </rPh>
    <phoneticPr fontId="37" type="Hiragana"/>
  </si>
  <si>
    <t>補助金</t>
    <rPh sb="0" eb="3">
      <t>ほじょきん</t>
    </rPh>
    <phoneticPr fontId="37" type="Hiragana"/>
  </si>
  <si>
    <t>自己資金</t>
    <rPh sb="0" eb="2">
      <t>じこ</t>
    </rPh>
    <rPh sb="2" eb="4">
      <t>しきん</t>
    </rPh>
    <phoneticPr fontId="37" type="Hiragana"/>
  </si>
  <si>
    <t>合計</t>
  </si>
  <si>
    <t>別紙７</t>
  </si>
  <si>
    <t>人件費</t>
    <rPh sb="0" eb="3">
      <t>じんけんひ</t>
    </rPh>
    <phoneticPr fontId="37" type="Hiragana"/>
  </si>
  <si>
    <t>研修受講日数</t>
    <rPh sb="0" eb="2">
      <t>けんしゅう</t>
    </rPh>
    <rPh sb="2" eb="4">
      <t>じゅこう</t>
    </rPh>
    <rPh sb="4" eb="6">
      <t>にっすう</t>
    </rPh>
    <phoneticPr fontId="18" type="Hiragana"/>
  </si>
  <si>
    <t>変更後収入支出予算書　(見込み)　　(抄本)</t>
    <rPh sb="9" eb="10">
      <t>ショ</t>
    </rPh>
    <phoneticPr fontId="37"/>
  </si>
  <si>
    <t>各月の勤務日数</t>
    <rPh sb="0" eb="2">
      <t>かくつき</t>
    </rPh>
    <rPh sb="3" eb="5">
      <t>きんむ</t>
    </rPh>
    <rPh sb="5" eb="7">
      <t>にっすう</t>
    </rPh>
    <phoneticPr fontId="18" type="Hiragana"/>
  </si>
  <si>
    <t>日給</t>
    <rPh sb="0" eb="2">
      <t>にっきゅう</t>
    </rPh>
    <phoneticPr fontId="18" type="Hiragana"/>
  </si>
  <si>
    <t>時給</t>
    <rPh sb="0" eb="2">
      <t>じきゅう</t>
    </rPh>
    <phoneticPr fontId="18" type="Hiragana"/>
  </si>
  <si>
    <t>単独金額</t>
    <rPh sb="0" eb="2">
      <t>たんどく</t>
    </rPh>
    <rPh sb="2" eb="4">
      <t>きんがく</t>
    </rPh>
    <phoneticPr fontId="18" type="Hiragana"/>
  </si>
  <si>
    <t>別紙４</t>
  </si>
  <si>
    <t>変　更　後　経　費　所　要　額　調</t>
  </si>
  <si>
    <t>　　　３　変更が発生した金額につきましては、変更後の金額の上に括弧書きで変更前の金額を記入してください。</t>
  </si>
  <si>
    <t>別紙５</t>
  </si>
  <si>
    <t>変更後事業計画書</t>
    <rPh sb="0" eb="3">
      <t>ヘンコウゴ</t>
    </rPh>
    <rPh sb="3" eb="5">
      <t>ジギョウ</t>
    </rPh>
    <rPh sb="5" eb="8">
      <t>ケイカクショ</t>
    </rPh>
    <phoneticPr fontId="37"/>
  </si>
  <si>
    <t>（１）収入の部</t>
  </si>
  <si>
    <t>合計</t>
    <rPh sb="0" eb="2">
      <t>ごうけい</t>
    </rPh>
    <phoneticPr fontId="18" type="Hiragana"/>
  </si>
  <si>
    <t>（２）支出の部</t>
  </si>
  <si>
    <t>（注）変更が発生した金額及び内容については、変更後の金額及び内容の上に変更前の金額</t>
  </si>
  <si>
    <t>経　費　所　要　額　精　算　書</t>
  </si>
  <si>
    <t>差引き額　　　　　　　　（Ａ）－（Ｂ）</t>
  </si>
  <si>
    <t>対象経費の　実支出額</t>
  </si>
  <si>
    <t>補助金　　　所要額</t>
  </si>
  <si>
    <t>補助金交付決定額</t>
  </si>
  <si>
    <t>補助金額（Ｇ）又は（Ｈ）の少ない方の額</t>
  </si>
  <si>
    <t>補助金　　　受入済額</t>
  </si>
  <si>
    <t>補助金　　　請求額　　　　　　　（Ｉ）－（Ｊ）</t>
  </si>
  <si>
    <t>（C)</t>
  </si>
  <si>
    <t>(I)</t>
  </si>
  <si>
    <t>　　　２　「補助金所要額」欄は、（Ｃ）欄又は（Ｆ）欄の額のいずれか低い方の額（1,000円未満の端数を生じた場合は、これを切り捨ててください。）
　　　　　を記入してください。</t>
    <rPh sb="44" eb="45">
      <t>エン</t>
    </rPh>
    <rPh sb="45" eb="47">
      <t>ミマン</t>
    </rPh>
    <rPh sb="48" eb="50">
      <t>ハスウ</t>
    </rPh>
    <rPh sb="51" eb="52">
      <t>ショウ</t>
    </rPh>
    <rPh sb="54" eb="56">
      <t>バアイ</t>
    </rPh>
    <rPh sb="61" eb="62">
      <t>キ</t>
    </rPh>
    <rPh sb="63" eb="64">
      <t>ス</t>
    </rPh>
    <rPh sb="79" eb="81">
      <t>キニュウ</t>
    </rPh>
    <phoneticPr fontId="37"/>
  </si>
  <si>
    <t>実績報告書</t>
    <rPh sb="0" eb="2">
      <t>ジッセキ</t>
    </rPh>
    <rPh sb="2" eb="5">
      <t>ホウコクショ</t>
    </rPh>
    <phoneticPr fontId="37"/>
  </si>
  <si>
    <t>研　修　内　容</t>
    <rPh sb="0" eb="1">
      <t>ケン</t>
    </rPh>
    <rPh sb="2" eb="3">
      <t>オサム</t>
    </rPh>
    <rPh sb="4" eb="5">
      <t>ウチ</t>
    </rPh>
    <rPh sb="6" eb="7">
      <t>カタチ</t>
    </rPh>
    <phoneticPr fontId="37"/>
  </si>
  <si>
    <t>学　　び</t>
    <rPh sb="0" eb="1">
      <t>マナ</t>
    </rPh>
    <phoneticPr fontId="37"/>
  </si>
  <si>
    <t>今後の活動予定</t>
    <rPh sb="0" eb="2">
      <t>コンゴ</t>
    </rPh>
    <rPh sb="3" eb="5">
      <t>カツドウ</t>
    </rPh>
    <rPh sb="5" eb="7">
      <t>ヨテイ</t>
    </rPh>
    <phoneticPr fontId="37"/>
  </si>
  <si>
    <t>毎日の記録</t>
    <rPh sb="0" eb="2">
      <t>マイニチ</t>
    </rPh>
    <rPh sb="3" eb="5">
      <t>キロク</t>
    </rPh>
    <phoneticPr fontId="37"/>
  </si>
  <si>
    <t>事業所名/氏名：</t>
    <rPh sb="0" eb="3">
      <t>ジギョウショ</t>
    </rPh>
    <rPh sb="3" eb="4">
      <t>メイ</t>
    </rPh>
    <rPh sb="5" eb="7">
      <t>シメイ</t>
    </rPh>
    <phoneticPr fontId="37"/>
  </si>
  <si>
    <t>月日</t>
    <rPh sb="0" eb="2">
      <t>ガッピ</t>
    </rPh>
    <phoneticPr fontId="37"/>
  </si>
  <si>
    <t>研修・活動場所</t>
    <rPh sb="0" eb="2">
      <t>ケンシュウ</t>
    </rPh>
    <rPh sb="3" eb="5">
      <t>カツドウ</t>
    </rPh>
    <rPh sb="5" eb="7">
      <t>バショ</t>
    </rPh>
    <phoneticPr fontId="37"/>
  </si>
  <si>
    <t>研修の内容</t>
    <rPh sb="0" eb="2">
      <t>ケンシュウ</t>
    </rPh>
    <rPh sb="3" eb="5">
      <t>ナイヨウ</t>
    </rPh>
    <phoneticPr fontId="37"/>
  </si>
  <si>
    <t>備　　考</t>
    <rPh sb="0" eb="1">
      <t>ビン</t>
    </rPh>
    <rPh sb="3" eb="4">
      <t>コウ</t>
    </rPh>
    <phoneticPr fontId="37"/>
  </si>
  <si>
    <t>有無</t>
    <rPh sb="0" eb="2">
      <t>ウム</t>
    </rPh>
    <phoneticPr fontId="37"/>
  </si>
  <si>
    <t>時間　※2</t>
    <rPh sb="0" eb="2">
      <t>ジカン</t>
    </rPh>
    <phoneticPr fontId="37"/>
  </si>
  <si>
    <t>収入支出決算　(見込み)　書　(抄本)</t>
  </si>
  <si>
    <t>（１）　収入の部</t>
  </si>
  <si>
    <t>決算額</t>
  </si>
  <si>
    <t>補助金</t>
    <rPh sb="0" eb="3">
      <t>ほじょきん</t>
    </rPh>
    <phoneticPr fontId="18" type="Hiragana"/>
  </si>
  <si>
    <t>通勤手当</t>
    <rPh sb="0" eb="2">
      <t>つうきん</t>
    </rPh>
    <rPh sb="2" eb="4">
      <t>てあて</t>
    </rPh>
    <phoneticPr fontId="18" type="Hiragana"/>
  </si>
  <si>
    <t>自己資金</t>
    <rPh sb="0" eb="4">
      <t>じこし</t>
    </rPh>
    <phoneticPr fontId="18" type="Hiragana"/>
  </si>
  <si>
    <t>（２）　支出の部</t>
  </si>
  <si>
    <t>人件費</t>
    <rPh sb="0" eb="3">
      <t>じんけんひ</t>
    </rPh>
    <phoneticPr fontId="18" type="Hiragana"/>
  </si>
  <si>
    <r>
      <t>➀基本情報</t>
    </r>
    <r>
      <rPr>
        <b/>
        <u/>
        <sz val="10"/>
        <color rgb="FFFF0000"/>
        <rFont val="ＭＳ 明朝"/>
      </rPr>
      <t>（新卒コース用）</t>
    </r>
    <rPh sb="1" eb="3">
      <t>きほん</t>
    </rPh>
    <rPh sb="3" eb="5">
      <t>じょうほう</t>
    </rPh>
    <rPh sb="6" eb="8">
      <t>しんそつ</t>
    </rPh>
    <rPh sb="11" eb="12">
      <t>よう</t>
    </rPh>
    <phoneticPr fontId="18" type="Hiragana"/>
  </si>
  <si>
    <t>④事業費（＝②－③）</t>
    <rPh sb="1" eb="4">
      <t>じぎょうひ</t>
    </rPh>
    <phoneticPr fontId="18" type="Hiragana"/>
  </si>
  <si>
    <t>差し引き後の金額</t>
    <rPh sb="0" eb="1">
      <t>さ</t>
    </rPh>
    <rPh sb="2" eb="3">
      <t>ひ</t>
    </rPh>
    <rPh sb="4" eb="5">
      <t>ご</t>
    </rPh>
    <rPh sb="6" eb="8">
      <t>きんがく</t>
    </rPh>
    <phoneticPr fontId="18" type="Hiragana"/>
  </si>
  <si>
    <t>賞与②</t>
    <rPh sb="0" eb="2">
      <t>しょうよ</t>
    </rPh>
    <phoneticPr fontId="18" type="Hiragana"/>
  </si>
  <si>
    <t>賞与①</t>
    <rPh sb="0" eb="2">
      <t>しょうよ</t>
    </rPh>
    <phoneticPr fontId="18" type="Hiragana"/>
  </si>
  <si>
    <t>共済費
（※賞与分➀）</t>
    <rPh sb="0" eb="3">
      <t>きょうさいひ</t>
    </rPh>
    <rPh sb="6" eb="8">
      <t>しょうよ</t>
    </rPh>
    <rPh sb="8" eb="9">
      <t>ぶん</t>
    </rPh>
    <phoneticPr fontId="18" type="Hiragana"/>
  </si>
  <si>
    <t>共済費
（※賞与分②）</t>
    <rPh sb="0" eb="3">
      <t>きょうさいひ</t>
    </rPh>
    <rPh sb="6" eb="8">
      <t>しょうよ</t>
    </rPh>
    <rPh sb="8" eb="9">
      <t>ぶん</t>
    </rPh>
    <phoneticPr fontId="18" type="Hiragana"/>
  </si>
  <si>
    <t>賞与➀</t>
    <rPh sb="0" eb="2">
      <t>しょうよ</t>
    </rPh>
    <phoneticPr fontId="18" type="Hiragana"/>
  </si>
  <si>
    <t>/日×日数</t>
    <rPh sb="1" eb="2">
      <t>ひ</t>
    </rPh>
    <rPh sb="3" eb="5">
      <t>にっすう</t>
    </rPh>
    <phoneticPr fontId="18" type="Hiragana"/>
  </si>
  <si>
    <t>共済費
（※賞与分➀）</t>
    <rPh sb="0" eb="3">
      <t>きょうさいひ</t>
    </rPh>
    <phoneticPr fontId="18" type="Hiragana"/>
  </si>
  <si>
    <t>共済費
（※賞与分②）</t>
    <rPh sb="0" eb="3">
      <t>きょうさいひ</t>
    </rPh>
    <phoneticPr fontId="18" type="Hiragana"/>
  </si>
  <si>
    <t>令和　年　月　日</t>
    <rPh sb="0" eb="2">
      <t>れいわ</t>
    </rPh>
    <rPh sb="3" eb="4">
      <t>ねん</t>
    </rPh>
    <rPh sb="5" eb="6">
      <t>つき</t>
    </rPh>
    <rPh sb="7" eb="8">
      <t>にち</t>
    </rPh>
    <phoneticPr fontId="18" type="Hiragana"/>
  </si>
  <si>
    <t>令和　年　月　日～令和　年　月　日</t>
    <rPh sb="0" eb="2">
      <t>れいわ</t>
    </rPh>
    <rPh sb="3" eb="4">
      <t>ねん</t>
    </rPh>
    <rPh sb="5" eb="6">
      <t>がつ</t>
    </rPh>
    <rPh sb="7" eb="8">
      <t>にち</t>
    </rPh>
    <rPh sb="9" eb="11">
      <t>れいわ</t>
    </rPh>
    <rPh sb="12" eb="13">
      <t>ねん</t>
    </rPh>
    <rPh sb="14" eb="15">
      <t>がつ</t>
    </rPh>
    <rPh sb="16" eb="17">
      <t>にち</t>
    </rPh>
    <phoneticPr fontId="37" type="Hiragana"/>
  </si>
  <si>
    <t>②事業所負担となる給与や健康保険料の金額（月額）</t>
    <rPh sb="1" eb="4">
      <t>じぎょうしょ</t>
    </rPh>
    <rPh sb="4" eb="6">
      <t>ふたん</t>
    </rPh>
    <rPh sb="9" eb="11">
      <t>きゅうよ</t>
    </rPh>
    <rPh sb="12" eb="14">
      <t>けんこう</t>
    </rPh>
    <rPh sb="14" eb="17">
      <t>ほけんりょう</t>
    </rPh>
    <rPh sb="18" eb="20">
      <t>きんがく</t>
    </rPh>
    <rPh sb="21" eb="23">
      <t>げつがく</t>
    </rPh>
    <phoneticPr fontId="18" type="Hiragana"/>
  </si>
  <si>
    <r>
      <t>(</t>
    </r>
    <r>
      <rPr>
        <b/>
        <sz val="10"/>
        <color indexed="10"/>
        <rFont val="ＭＳ 明朝"/>
      </rPr>
      <t>例)</t>
    </r>
    <r>
      <rPr>
        <b/>
        <sz val="10"/>
        <color theme="1"/>
        <rFont val="ＭＳ 明朝"/>
      </rPr>
      <t>②</t>
    </r>
    <r>
      <rPr>
        <b/>
        <sz val="10"/>
        <color auto="1"/>
        <rFont val="ＭＳ 明朝"/>
      </rPr>
      <t>事業所負担となる給与や健康保険料の金額（月額）</t>
    </r>
    <rPh sb="4" eb="7">
      <t>じぎょうしょ</t>
    </rPh>
    <rPh sb="7" eb="9">
      <t>ふたん</t>
    </rPh>
    <rPh sb="12" eb="14">
      <t>きゅうよ</t>
    </rPh>
    <rPh sb="15" eb="17">
      <t>けんこう</t>
    </rPh>
    <rPh sb="17" eb="20">
      <t>ほけんりょう</t>
    </rPh>
    <rPh sb="21" eb="23">
      <t>きんがく</t>
    </rPh>
    <rPh sb="24" eb="26">
      <t>げつがく</t>
    </rPh>
    <phoneticPr fontId="18" type="Hiragana"/>
  </si>
  <si>
    <t>各月の合計（分）</t>
    <rPh sb="0" eb="2">
      <t>かくつき</t>
    </rPh>
    <rPh sb="3" eb="5">
      <t>ごうけい</t>
    </rPh>
    <rPh sb="6" eb="7">
      <t>ふん</t>
    </rPh>
    <phoneticPr fontId="18" type="Hiragana"/>
  </si>
  <si>
    <t>別紙８－２（新卒コース受講者用）</t>
    <rPh sb="6" eb="8">
      <t>シンソツ</t>
    </rPh>
    <rPh sb="11" eb="14">
      <t>ジュコウシャ</t>
    </rPh>
    <rPh sb="14" eb="15">
      <t>ヨウ</t>
    </rPh>
    <phoneticPr fontId="37"/>
  </si>
  <si>
    <r>
      <t>事</t>
    </r>
    <r>
      <rPr>
        <sz val="12"/>
        <color theme="1"/>
        <rFont val="ＭＳ Ｐ明朝"/>
      </rPr>
      <t>業活動報告書</t>
    </r>
    <rPh sb="0" eb="2">
      <t>ジギョウ</t>
    </rPh>
    <rPh sb="2" eb="4">
      <t>カツドウ</t>
    </rPh>
    <rPh sb="4" eb="7">
      <t>ホウコクショ</t>
    </rPh>
    <phoneticPr fontId="37"/>
  </si>
  <si>
    <r>
      <t>単</t>
    </r>
    <r>
      <rPr>
        <sz val="8"/>
        <color theme="1"/>
        <rFont val="ＭＳ Ｐ明朝"/>
      </rPr>
      <t>独訪問</t>
    </r>
    <rPh sb="0" eb="2">
      <t>タンドク</t>
    </rPh>
    <rPh sb="2" eb="4">
      <t>ホウモン</t>
    </rPh>
    <phoneticPr fontId="3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</si>
</sst>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_ "/>
    <numFmt numFmtId="177" formatCode="0_ "/>
    <numFmt numFmtId="178" formatCode="General&quot;月&quot;"/>
    <numFmt numFmtId="179" formatCode="&quot;合&quot;&quot;計&quot;\ #,##0&quot;円&quot;"/>
    <numFmt numFmtId="180" formatCode="&quot;(&quot;#,##0&quot;)&quot;"/>
    <numFmt numFmtId="181" formatCode="&quot;（&quot;&quot;補&quot;&quot;助&quot;&quot;事&quot;&quot;業&quot;&quot;者&quot;@&quot;）&quot;"/>
    <numFmt numFmtId="182" formatCode="[$-411]ggge&quot;年&quot;m&quot;月&quot;d&quot;日&quot;;@"/>
    <numFmt numFmtId="183" formatCode="0;&quot;△ &quot;0"/>
    <numFmt numFmtId="184" formatCode="#,##0;&quot;▲ &quot;#,##0"/>
  </numFmts>
  <fonts count="41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0"/>
      <color indexed="8"/>
      <name val="ＭＳ Ｐゴシック"/>
      <family val="3"/>
    </font>
    <font>
      <sz val="10"/>
      <color auto="1"/>
      <name val="ＭＳ 明朝"/>
      <family val="1"/>
    </font>
    <font>
      <sz val="10"/>
      <color indexed="8"/>
      <name val="ＭＳ 明朝"/>
      <family val="1"/>
    </font>
    <font>
      <sz val="10"/>
      <color auto="1"/>
      <name val="ＭＳ Ｐゴシック"/>
      <family val="3"/>
    </font>
    <font>
      <b/>
      <sz val="10"/>
      <color auto="1"/>
      <name val="ＭＳ 明朝"/>
      <family val="1"/>
    </font>
    <font>
      <sz val="10"/>
      <color auto="1"/>
      <name val="Segoe UI"/>
      <family val="2"/>
    </font>
    <font>
      <b/>
      <sz val="12"/>
      <color theme="0"/>
      <name val="ＭＳ 明朝"/>
      <family val="1"/>
    </font>
    <font>
      <b/>
      <sz val="10"/>
      <color indexed="10"/>
      <name val="ＭＳ 明朝"/>
      <family val="1"/>
    </font>
    <font>
      <sz val="20"/>
      <color indexed="8"/>
      <name val="ＭＳ 明朝"/>
      <family val="1"/>
    </font>
    <font>
      <sz val="18"/>
      <color indexed="8"/>
      <name val="ＭＳ 明朝"/>
      <family val="1"/>
    </font>
    <font>
      <sz val="10"/>
      <color indexed="8"/>
      <name val="ＭＳ Ｐ明朝"/>
      <family val="1"/>
    </font>
    <font>
      <b/>
      <sz val="14"/>
      <color indexed="8"/>
      <name val="ＭＳ Ｐ明朝"/>
      <family val="1"/>
    </font>
    <font>
      <sz val="10"/>
      <color auto="1"/>
      <name val="ＭＳ Ｐ明朝"/>
      <family val="1"/>
    </font>
    <font>
      <sz val="14"/>
      <color indexed="8"/>
      <name val="ＭＳ Ｐ明朝"/>
      <family val="1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b/>
      <sz val="12"/>
      <color indexed="8"/>
      <name val="ＭＳ Ｐ明朝"/>
      <family val="1"/>
    </font>
    <font>
      <sz val="18"/>
      <color indexed="8"/>
      <name val="ＭＳ Ｐ明朝"/>
      <family val="1"/>
    </font>
    <font>
      <sz val="6"/>
      <color auto="1"/>
      <name val="ＭＳ Ｐゴシック"/>
      <family val="3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sz val="8"/>
      <color theme="1"/>
      <name val="ＭＳ Ｐ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5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10"/>
      </left>
      <right style="thin">
        <color auto="1"/>
      </right>
      <top style="medium">
        <color indexed="10"/>
      </top>
      <bottom style="thin">
        <color auto="1"/>
      </bottom>
      <diagonal/>
    </border>
    <border>
      <left style="medium">
        <color indexed="10"/>
      </left>
      <right style="thin">
        <color indexed="8"/>
      </right>
      <top/>
      <bottom style="thin">
        <color indexed="64"/>
      </bottom>
      <diagonal/>
    </border>
    <border>
      <left style="medium">
        <color indexed="1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8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10"/>
      </left>
      <right style="thin">
        <color indexed="8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 style="thin">
        <color indexed="8"/>
      </right>
      <top/>
      <bottom style="medium">
        <color rgb="FFFF0000"/>
      </bottom>
      <diagonal/>
    </border>
    <border>
      <left/>
      <right style="medium">
        <color rgb="FFFF0000"/>
      </right>
      <top/>
      <bottom style="thin">
        <color indexed="8"/>
      </bottom>
      <diagonal/>
    </border>
    <border>
      <left/>
      <right style="medium">
        <color rgb="FFFF0000"/>
      </right>
      <top style="thin">
        <color indexed="8"/>
      </top>
      <bottom style="thin">
        <color indexed="8"/>
      </bottom>
      <diagonal/>
    </border>
    <border>
      <left/>
      <right style="medium">
        <color rgb="FFFF0000"/>
      </right>
      <top style="thin">
        <color indexed="8"/>
      </top>
      <bottom style="medium">
        <color rgb="FFFF0000"/>
      </bottom>
      <diagonal/>
    </border>
    <border>
      <left style="medium">
        <color indexed="10"/>
      </left>
      <right style="thin">
        <color indexed="8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auto="1"/>
      </bottom>
      <diagonal/>
    </border>
    <border>
      <left style="medium">
        <color indexed="10"/>
      </left>
      <right style="medium">
        <color indexed="10"/>
      </right>
      <top/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 style="medium">
        <color indexed="10"/>
      </right>
      <top/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 style="thin">
        <color auto="1"/>
      </bottom>
      <diagonal/>
    </border>
    <border>
      <left/>
      <right style="medium">
        <color indexed="10"/>
      </right>
      <top style="thin">
        <color indexed="8"/>
      </top>
      <bottom style="medium">
        <color indexed="10"/>
      </bottom>
      <diagonal/>
    </border>
    <border>
      <left style="thin">
        <color indexed="8"/>
      </left>
      <right style="medium">
        <color indexed="10"/>
      </right>
      <top/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/>
      <diagonal/>
    </border>
    <border>
      <left style="thin">
        <color indexed="8"/>
      </left>
      <right style="medium">
        <color indexed="10"/>
      </right>
      <top style="thin">
        <color indexed="8"/>
      </top>
      <bottom style="medium">
        <color indexed="1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/>
      <right style="medium">
        <color indexed="10"/>
      </right>
      <top style="thin">
        <color indexed="8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96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0" fillId="0" borderId="0" xfId="0" applyFont="1">
      <alignment vertical="center"/>
    </xf>
    <xf numFmtId="0" fontId="20" fillId="7" borderId="18" xfId="0" applyFont="1" applyFill="1" applyBorder="1" applyAlignment="1">
      <alignment horizontal="left" vertical="center"/>
    </xf>
    <xf numFmtId="49" fontId="20" fillId="7" borderId="18" xfId="0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vertical="center"/>
    </xf>
    <xf numFmtId="0" fontId="24" fillId="0" borderId="14" xfId="0" applyFont="1" applyFill="1" applyBorder="1">
      <alignment vertical="center"/>
    </xf>
    <xf numFmtId="0" fontId="20" fillId="7" borderId="19" xfId="0" applyFont="1" applyFill="1" applyBorder="1">
      <alignment vertical="center"/>
    </xf>
    <xf numFmtId="0" fontId="20" fillId="7" borderId="20" xfId="0" applyFont="1" applyFill="1" applyBorder="1">
      <alignment vertical="center"/>
    </xf>
    <xf numFmtId="0" fontId="20" fillId="7" borderId="21" xfId="0" applyFont="1" applyFill="1" applyBorder="1">
      <alignment vertical="center"/>
    </xf>
    <xf numFmtId="0" fontId="20" fillId="7" borderId="22" xfId="0" applyFont="1" applyFill="1" applyBorder="1" applyAlignment="1">
      <alignment vertical="center"/>
    </xf>
    <xf numFmtId="0" fontId="20" fillId="23" borderId="0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/>
    </xf>
    <xf numFmtId="0" fontId="20" fillId="7" borderId="24" xfId="0" applyFont="1" applyFill="1" applyBorder="1">
      <alignment vertical="center"/>
    </xf>
    <xf numFmtId="0" fontId="20" fillId="7" borderId="21" xfId="0" applyFont="1" applyFill="1" applyBorder="1" applyAlignment="1">
      <alignment vertical="center"/>
    </xf>
    <xf numFmtId="0" fontId="20" fillId="23" borderId="0" xfId="0" applyFont="1" applyFill="1" applyAlignment="1">
      <alignment vertical="center"/>
    </xf>
    <xf numFmtId="0" fontId="20" fillId="0" borderId="25" xfId="0" applyFont="1" applyFill="1" applyBorder="1" applyAlignment="1">
      <alignment horizontal="center" vertical="center"/>
    </xf>
    <xf numFmtId="176" fontId="20" fillId="7" borderId="26" xfId="0" applyNumberFormat="1" applyFont="1" applyFill="1" applyBorder="1">
      <alignment vertical="center"/>
    </xf>
    <xf numFmtId="176" fontId="20" fillId="0" borderId="27" xfId="0" applyNumberFormat="1" applyFont="1" applyFill="1" applyBorder="1">
      <alignment vertical="center"/>
    </xf>
    <xf numFmtId="176" fontId="20" fillId="0" borderId="28" xfId="0" applyNumberFormat="1" applyFont="1" applyFill="1" applyBorder="1">
      <alignment vertical="center"/>
    </xf>
    <xf numFmtId="176" fontId="20" fillId="0" borderId="29" xfId="0" applyNumberFormat="1" applyFont="1" applyFill="1" applyBorder="1">
      <alignment vertical="center"/>
    </xf>
    <xf numFmtId="176" fontId="20" fillId="7" borderId="30" xfId="0" applyNumberFormat="1" applyFont="1" applyFill="1" applyBorder="1">
      <alignment vertical="center"/>
    </xf>
    <xf numFmtId="0" fontId="0" fillId="0" borderId="0" xfId="0">
      <alignment vertical="center"/>
    </xf>
    <xf numFmtId="176" fontId="20" fillId="7" borderId="31" xfId="0" applyNumberFormat="1" applyFont="1" applyFill="1" applyBorder="1">
      <alignment vertical="center"/>
    </xf>
    <xf numFmtId="176" fontId="20" fillId="7" borderId="32" xfId="0" applyNumberFormat="1" applyFont="1" applyFill="1" applyBorder="1">
      <alignment vertical="center"/>
    </xf>
    <xf numFmtId="176" fontId="20" fillId="7" borderId="33" xfId="0" applyNumberFormat="1" applyFont="1" applyFill="1" applyBorder="1">
      <alignment vertical="center"/>
    </xf>
    <xf numFmtId="176" fontId="20" fillId="7" borderId="34" xfId="0" applyNumberFormat="1" applyFont="1" applyFill="1" applyBorder="1">
      <alignment vertical="center"/>
    </xf>
    <xf numFmtId="176" fontId="20" fillId="23" borderId="0" xfId="0" applyNumberFormat="1" applyFont="1" applyFill="1" applyBorder="1" applyAlignment="1">
      <alignment vertical="center"/>
    </xf>
    <xf numFmtId="176" fontId="20" fillId="7" borderId="35" xfId="0" applyNumberFormat="1" applyFont="1" applyFill="1" applyBorder="1">
      <alignment vertical="center"/>
    </xf>
    <xf numFmtId="176" fontId="20" fillId="7" borderId="34" xfId="0" applyNumberFormat="1" applyFont="1" applyFill="1" applyBorder="1" applyAlignment="1">
      <alignment vertical="center"/>
    </xf>
    <xf numFmtId="176" fontId="20" fillId="7" borderId="36" xfId="0" applyNumberFormat="1" applyFont="1" applyFill="1" applyBorder="1" applyAlignment="1">
      <alignment vertical="center"/>
    </xf>
    <xf numFmtId="176" fontId="20" fillId="7" borderId="37" xfId="0" applyNumberFormat="1" applyFont="1" applyFill="1" applyBorder="1" applyAlignment="1">
      <alignment vertical="center"/>
    </xf>
    <xf numFmtId="176" fontId="20" fillId="23" borderId="0" xfId="0" applyNumberFormat="1" applyFont="1" applyFill="1" applyAlignment="1">
      <alignment vertical="center"/>
    </xf>
    <xf numFmtId="176" fontId="20" fillId="7" borderId="38" xfId="0" applyNumberFormat="1" applyFont="1" applyFill="1" applyBorder="1">
      <alignment vertical="center"/>
    </xf>
    <xf numFmtId="176" fontId="20" fillId="7" borderId="39" xfId="0" applyNumberFormat="1" applyFont="1" applyFill="1" applyBorder="1">
      <alignment vertical="center"/>
    </xf>
    <xf numFmtId="176" fontId="20" fillId="7" borderId="40" xfId="0" applyNumberFormat="1" applyFont="1" applyFill="1" applyBorder="1">
      <alignment vertical="center"/>
    </xf>
    <xf numFmtId="0" fontId="20" fillId="23" borderId="0" xfId="0" applyFont="1" applyFill="1" applyAlignment="1">
      <alignment horizontal="right"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Fill="1" applyAlignment="1">
      <alignment horizontal="right" vertical="center"/>
    </xf>
    <xf numFmtId="176" fontId="20" fillId="0" borderId="0" xfId="0" applyNumberFormat="1" applyFont="1" applyFill="1" applyAlignment="1">
      <alignment vertical="center"/>
    </xf>
    <xf numFmtId="176" fontId="23" fillId="0" borderId="0" xfId="0" applyNumberFormat="1" applyFont="1" applyFill="1" applyAlignment="1">
      <alignment vertical="center"/>
    </xf>
    <xf numFmtId="0" fontId="20" fillId="23" borderId="0" xfId="0" applyFont="1" applyFill="1" applyAlignment="1">
      <alignment horizontal="center" vertical="center"/>
    </xf>
    <xf numFmtId="176" fontId="23" fillId="23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176" fontId="21" fillId="0" borderId="0" xfId="0" applyNumberFormat="1" applyFont="1" applyAlignment="1">
      <alignment vertical="center"/>
    </xf>
    <xf numFmtId="0" fontId="21" fillId="0" borderId="0" xfId="0" applyFont="1">
      <alignment vertical="center"/>
    </xf>
    <xf numFmtId="0" fontId="21" fillId="24" borderId="0" xfId="0" applyFont="1" applyFill="1" applyAlignment="1">
      <alignment vertical="center"/>
    </xf>
    <xf numFmtId="0" fontId="20" fillId="24" borderId="0" xfId="0" applyFont="1" applyFill="1" applyAlignment="1">
      <alignment horizontal="center" vertical="center"/>
    </xf>
    <xf numFmtId="176" fontId="20" fillId="24" borderId="0" xfId="0" applyNumberFormat="1" applyFont="1" applyFill="1" applyAlignment="1">
      <alignment vertical="center"/>
    </xf>
    <xf numFmtId="0" fontId="19" fillId="24" borderId="0" xfId="0" applyFont="1" applyFill="1">
      <alignment vertical="center"/>
    </xf>
    <xf numFmtId="176" fontId="22" fillId="0" borderId="0" xfId="0" applyNumberFormat="1" applyFont="1">
      <alignment vertical="center"/>
    </xf>
    <xf numFmtId="0" fontId="25" fillId="25" borderId="0" xfId="0" applyFont="1" applyFill="1" applyAlignment="1">
      <alignment horizontal="center" vertical="center"/>
    </xf>
    <xf numFmtId="0" fontId="23" fillId="25" borderId="0" xfId="0" applyFont="1" applyFill="1" applyAlignment="1">
      <alignment horizontal="right" vertical="center"/>
    </xf>
    <xf numFmtId="0" fontId="20" fillId="25" borderId="0" xfId="0" applyFont="1" applyFill="1" applyAlignment="1">
      <alignment vertical="center"/>
    </xf>
    <xf numFmtId="0" fontId="26" fillId="25" borderId="0" xfId="0" applyFont="1" applyFill="1" applyAlignment="1">
      <alignment vertical="center"/>
    </xf>
    <xf numFmtId="0" fontId="20" fillId="25" borderId="10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 wrapText="1"/>
    </xf>
    <xf numFmtId="0" fontId="20" fillId="25" borderId="14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3" xfId="0" applyFont="1" applyFill="1" applyBorder="1" applyAlignment="1">
      <alignment vertical="center"/>
    </xf>
    <xf numFmtId="0" fontId="20" fillId="25" borderId="14" xfId="0" applyFont="1" applyFill="1" applyBorder="1" applyAlignment="1">
      <alignment horizontal="center" vertical="center"/>
    </xf>
    <xf numFmtId="0" fontId="20" fillId="25" borderId="41" xfId="0" applyFont="1" applyFill="1" applyBorder="1" applyAlignment="1">
      <alignment horizontal="center" vertical="center"/>
    </xf>
    <xf numFmtId="0" fontId="20" fillId="25" borderId="0" xfId="0" applyFont="1" applyFill="1">
      <alignment vertical="center"/>
    </xf>
    <xf numFmtId="0" fontId="20" fillId="25" borderId="18" xfId="0" applyFont="1" applyFill="1" applyBorder="1" applyAlignment="1">
      <alignment horizontal="left" vertical="center"/>
    </xf>
    <xf numFmtId="0" fontId="20" fillId="25" borderId="14" xfId="0" applyFont="1" applyFill="1" applyBorder="1" applyAlignment="1">
      <alignment vertical="center"/>
    </xf>
    <xf numFmtId="0" fontId="24" fillId="25" borderId="14" xfId="0" applyFont="1" applyFill="1" applyBorder="1">
      <alignment vertical="center"/>
    </xf>
    <xf numFmtId="0" fontId="20" fillId="25" borderId="23" xfId="0" applyFont="1" applyFill="1" applyBorder="1" applyAlignment="1">
      <alignment vertical="center"/>
    </xf>
    <xf numFmtId="0" fontId="20" fillId="25" borderId="24" xfId="0" applyFont="1" applyFill="1" applyBorder="1">
      <alignment vertical="center"/>
    </xf>
    <xf numFmtId="0" fontId="20" fillId="25" borderId="21" xfId="0" applyFont="1" applyFill="1" applyBorder="1">
      <alignment vertical="center"/>
    </xf>
    <xf numFmtId="0" fontId="20" fillId="25" borderId="22" xfId="0" applyFont="1" applyFill="1" applyBorder="1" applyAlignment="1">
      <alignment vertical="center"/>
    </xf>
    <xf numFmtId="0" fontId="20" fillId="25" borderId="0" xfId="0" applyFont="1" applyFill="1" applyBorder="1" applyAlignment="1">
      <alignment vertical="center"/>
    </xf>
    <xf numFmtId="0" fontId="20" fillId="25" borderId="21" xfId="0" applyFont="1" applyFill="1" applyBorder="1" applyAlignment="1">
      <alignment vertical="center"/>
    </xf>
    <xf numFmtId="0" fontId="20" fillId="25" borderId="42" xfId="0" applyFont="1" applyFill="1" applyBorder="1" applyAlignment="1">
      <alignment horizontal="center" vertical="center"/>
    </xf>
    <xf numFmtId="177" fontId="20" fillId="25" borderId="26" xfId="0" applyNumberFormat="1" applyFont="1" applyFill="1" applyBorder="1">
      <alignment vertical="center"/>
    </xf>
    <xf numFmtId="177" fontId="20" fillId="25" borderId="27" xfId="0" applyNumberFormat="1" applyFont="1" applyFill="1" applyBorder="1">
      <alignment vertical="center"/>
    </xf>
    <xf numFmtId="177" fontId="20" fillId="25" borderId="28" xfId="0" applyNumberFormat="1" applyFont="1" applyFill="1" applyBorder="1">
      <alignment vertical="center"/>
    </xf>
    <xf numFmtId="176" fontId="20" fillId="25" borderId="27" xfId="0" applyNumberFormat="1" applyFont="1" applyFill="1" applyBorder="1">
      <alignment vertical="center"/>
    </xf>
    <xf numFmtId="176" fontId="20" fillId="25" borderId="28" xfId="0" applyNumberFormat="1" applyFont="1" applyFill="1" applyBorder="1">
      <alignment vertical="center"/>
    </xf>
    <xf numFmtId="176" fontId="20" fillId="25" borderId="29" xfId="0" applyNumberFormat="1" applyFont="1" applyFill="1" applyBorder="1">
      <alignment vertical="center"/>
    </xf>
    <xf numFmtId="176" fontId="20" fillId="25" borderId="30" xfId="0" applyNumberFormat="1" applyFont="1" applyFill="1" applyBorder="1">
      <alignment vertical="center"/>
    </xf>
    <xf numFmtId="176" fontId="20" fillId="25" borderId="31" xfId="0" applyNumberFormat="1" applyFont="1" applyFill="1" applyBorder="1">
      <alignment vertical="center"/>
    </xf>
    <xf numFmtId="176" fontId="20" fillId="25" borderId="32" xfId="0" applyNumberFormat="1" applyFont="1" applyFill="1" applyBorder="1">
      <alignment vertical="center"/>
    </xf>
    <xf numFmtId="176" fontId="20" fillId="25" borderId="33" xfId="0" applyNumberFormat="1" applyFont="1" applyFill="1" applyBorder="1">
      <alignment vertical="center"/>
    </xf>
    <xf numFmtId="176" fontId="20" fillId="25" borderId="34" xfId="0" applyNumberFormat="1" applyFont="1" applyFill="1" applyBorder="1">
      <alignment vertical="center"/>
    </xf>
    <xf numFmtId="176" fontId="20" fillId="25" borderId="34" xfId="0" applyNumberFormat="1" applyFont="1" applyFill="1" applyBorder="1" applyAlignment="1">
      <alignment horizontal="right" vertical="center"/>
    </xf>
    <xf numFmtId="176" fontId="20" fillId="25" borderId="0" xfId="0" applyNumberFormat="1" applyFont="1" applyFill="1" applyBorder="1" applyAlignment="1">
      <alignment vertical="center"/>
    </xf>
    <xf numFmtId="176" fontId="20" fillId="25" borderId="35" xfId="0" applyNumberFormat="1" applyFont="1" applyFill="1" applyBorder="1">
      <alignment vertical="center"/>
    </xf>
    <xf numFmtId="176" fontId="20" fillId="25" borderId="43" xfId="0" applyNumberFormat="1" applyFont="1" applyFill="1" applyBorder="1" applyAlignment="1">
      <alignment vertical="center"/>
    </xf>
    <xf numFmtId="176" fontId="20" fillId="25" borderId="37" xfId="0" applyNumberFormat="1" applyFont="1" applyFill="1" applyBorder="1" applyAlignment="1">
      <alignment vertical="center"/>
    </xf>
    <xf numFmtId="176" fontId="20" fillId="25" borderId="0" xfId="0" applyNumberFormat="1" applyFont="1" applyFill="1" applyAlignment="1">
      <alignment vertical="center"/>
    </xf>
    <xf numFmtId="177" fontId="20" fillId="25" borderId="38" xfId="0" applyNumberFormat="1" applyFont="1" applyFill="1" applyBorder="1">
      <alignment vertical="center"/>
    </xf>
    <xf numFmtId="177" fontId="20" fillId="25" borderId="34" xfId="0" applyNumberFormat="1" applyFont="1" applyFill="1" applyBorder="1">
      <alignment vertical="center"/>
    </xf>
    <xf numFmtId="176" fontId="20" fillId="25" borderId="40" xfId="0" applyNumberFormat="1" applyFont="1" applyFill="1" applyBorder="1">
      <alignment vertical="center"/>
    </xf>
    <xf numFmtId="0" fontId="19" fillId="25" borderId="0" xfId="0" applyFont="1" applyFill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0" borderId="12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41" fontId="21" fillId="0" borderId="11" xfId="0" applyNumberFormat="1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1" fillId="0" borderId="18" xfId="0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23" xfId="0" applyFont="1" applyBorder="1" applyAlignment="1">
      <alignment horizontal="right" vertical="center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1" fillId="0" borderId="44" xfId="0" applyFont="1" applyBorder="1" applyAlignment="1">
      <alignment horizontal="right" vertical="center"/>
    </xf>
    <xf numFmtId="0" fontId="21" fillId="0" borderId="45" xfId="0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4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23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/>
    </xf>
    <xf numFmtId="0" fontId="29" fillId="0" borderId="48" xfId="0" applyFont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21" fillId="0" borderId="46" xfId="0" applyNumberFormat="1" applyFont="1" applyFill="1" applyBorder="1" applyAlignment="1">
      <alignment horizontal="left" vertical="center" indent="1"/>
    </xf>
    <xf numFmtId="0" fontId="29" fillId="0" borderId="45" xfId="0" applyFont="1" applyFill="1" applyBorder="1">
      <alignment vertical="center"/>
    </xf>
    <xf numFmtId="58" fontId="29" fillId="7" borderId="13" xfId="0" applyNumberFormat="1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vertical="center" wrapText="1"/>
    </xf>
    <xf numFmtId="0" fontId="31" fillId="7" borderId="13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 shrinkToFit="1"/>
    </xf>
    <xf numFmtId="0" fontId="33" fillId="0" borderId="48" xfId="0" applyFont="1" applyBorder="1" applyAlignment="1">
      <alignment horizontal="center" vertical="center"/>
    </xf>
    <xf numFmtId="0" fontId="33" fillId="0" borderId="48" xfId="0" applyFont="1" applyBorder="1" applyAlignment="1">
      <alignment horizontal="left" vertical="center"/>
    </xf>
    <xf numFmtId="0" fontId="33" fillId="0" borderId="48" xfId="0" applyFont="1" applyBorder="1" applyAlignment="1">
      <alignment horizontal="left" vertical="center" shrinkToFit="1"/>
    </xf>
    <xf numFmtId="41" fontId="33" fillId="0" borderId="14" xfId="0" applyNumberFormat="1" applyFont="1" applyBorder="1" applyAlignment="1">
      <alignment horizontal="right" vertical="center"/>
    </xf>
    <xf numFmtId="41" fontId="34" fillId="0" borderId="14" xfId="0" applyNumberFormat="1" applyFont="1" applyFill="1" applyBorder="1" applyAlignment="1">
      <alignment horizontal="center" vertical="center"/>
    </xf>
    <xf numFmtId="41" fontId="33" fillId="0" borderId="14" xfId="0" applyNumberFormat="1" applyFont="1" applyFill="1" applyBorder="1" applyAlignment="1">
      <alignment horizontal="center" vertical="center"/>
    </xf>
    <xf numFmtId="41" fontId="33" fillId="0" borderId="48" xfId="0" applyNumberFormat="1" applyFont="1" applyBorder="1" applyAlignment="1">
      <alignment horizontal="right" vertical="center"/>
    </xf>
    <xf numFmtId="41" fontId="34" fillId="0" borderId="48" xfId="0" applyNumberFormat="1" applyFont="1" applyFill="1" applyBorder="1" applyAlignment="1">
      <alignment horizontal="center" vertical="center"/>
    </xf>
    <xf numFmtId="41" fontId="33" fillId="0" borderId="48" xfId="0" applyNumberFormat="1" applyFont="1" applyFill="1" applyBorder="1" applyAlignment="1">
      <alignment horizontal="center" vertical="center"/>
    </xf>
    <xf numFmtId="0" fontId="33" fillId="0" borderId="14" xfId="0" applyFont="1" applyBorder="1" applyAlignment="1">
      <alignment vertical="center"/>
    </xf>
    <xf numFmtId="0" fontId="33" fillId="0" borderId="49" xfId="0" applyFont="1" applyBorder="1" applyAlignment="1">
      <alignment vertical="center"/>
    </xf>
    <xf numFmtId="0" fontId="33" fillId="0" borderId="14" xfId="0" applyFont="1" applyBorder="1" applyAlignment="1">
      <alignment horizontal="center" vertical="center" shrinkToFit="1"/>
    </xf>
    <xf numFmtId="0" fontId="33" fillId="0" borderId="48" xfId="0" applyFont="1" applyBorder="1" applyAlignment="1">
      <alignment vertical="center"/>
    </xf>
    <xf numFmtId="0" fontId="33" fillId="0" borderId="48" xfId="0" applyFont="1" applyBorder="1" applyAlignment="1">
      <alignment horizontal="center" vertical="center" shrinkToFit="1"/>
    </xf>
    <xf numFmtId="0" fontId="34" fillId="0" borderId="13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176" fontId="20" fillId="0" borderId="0" xfId="0" applyNumberFormat="1" applyFont="1" applyBorder="1">
      <alignment vertical="center"/>
    </xf>
    <xf numFmtId="178" fontId="34" fillId="6" borderId="13" xfId="0" applyNumberFormat="1" applyFont="1" applyFill="1" applyBorder="1" applyAlignment="1">
      <alignment horizontal="center" vertical="center"/>
    </xf>
    <xf numFmtId="176" fontId="20" fillId="6" borderId="13" xfId="0" applyNumberFormat="1" applyFont="1" applyFill="1" applyBorder="1" applyAlignment="1">
      <alignment horizontal="center" vertical="center"/>
    </xf>
    <xf numFmtId="176" fontId="20" fillId="23" borderId="47" xfId="0" applyNumberFormat="1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178" fontId="34" fillId="4" borderId="14" xfId="0" applyNumberFormat="1" applyFont="1" applyFill="1" applyBorder="1" applyAlignment="1">
      <alignment horizontal="center" vertical="center"/>
    </xf>
    <xf numFmtId="176" fontId="20" fillId="4" borderId="13" xfId="0" applyNumberFormat="1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178" fontId="34" fillId="4" borderId="48" xfId="0" applyNumberFormat="1" applyFont="1" applyFill="1" applyBorder="1" applyAlignment="1">
      <alignment horizontal="center" vertical="center"/>
    </xf>
    <xf numFmtId="178" fontId="34" fillId="6" borderId="14" xfId="0" applyNumberFormat="1" applyFont="1" applyFill="1" applyBorder="1" applyAlignment="1">
      <alignment horizontal="center" vertical="center"/>
    </xf>
    <xf numFmtId="178" fontId="34" fillId="6" borderId="48" xfId="0" applyNumberFormat="1" applyFont="1" applyFill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6" fontId="20" fillId="6" borderId="23" xfId="0" applyNumberFormat="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176" fontId="20" fillId="6" borderId="16" xfId="0" applyNumberFormat="1" applyFont="1" applyFill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76" fontId="20" fillId="6" borderId="44" xfId="0" applyNumberFormat="1" applyFont="1" applyFill="1" applyBorder="1" applyAlignment="1">
      <alignment horizontal="center" vertical="center"/>
    </xf>
    <xf numFmtId="176" fontId="20" fillId="6" borderId="45" xfId="0" applyNumberFormat="1" applyFont="1" applyFill="1" applyBorder="1" applyAlignment="1">
      <alignment horizontal="center" vertical="center"/>
    </xf>
    <xf numFmtId="176" fontId="20" fillId="6" borderId="46" xfId="0" applyNumberFormat="1" applyFont="1" applyFill="1" applyBorder="1" applyAlignment="1">
      <alignment horizontal="center" vertical="center"/>
    </xf>
    <xf numFmtId="176" fontId="20" fillId="4" borderId="23" xfId="0" applyNumberFormat="1" applyFont="1" applyFill="1" applyBorder="1" applyAlignment="1">
      <alignment horizontal="center" vertical="center"/>
    </xf>
    <xf numFmtId="176" fontId="20" fillId="4" borderId="15" xfId="0" applyNumberFormat="1" applyFont="1" applyFill="1" applyBorder="1" applyAlignment="1">
      <alignment horizontal="center" vertical="center"/>
    </xf>
    <xf numFmtId="176" fontId="20" fillId="4" borderId="16" xfId="0" applyNumberFormat="1" applyFont="1" applyFill="1" applyBorder="1" applyAlignment="1">
      <alignment horizontal="center" vertical="center"/>
    </xf>
    <xf numFmtId="176" fontId="20" fillId="4" borderId="44" xfId="0" applyNumberFormat="1" applyFont="1" applyFill="1" applyBorder="1" applyAlignment="1">
      <alignment horizontal="center" vertical="center"/>
    </xf>
    <xf numFmtId="176" fontId="20" fillId="4" borderId="45" xfId="0" applyNumberFormat="1" applyFont="1" applyFill="1" applyBorder="1" applyAlignment="1">
      <alignment horizontal="center" vertical="center"/>
    </xf>
    <xf numFmtId="176" fontId="20" fillId="4" borderId="46" xfId="0" applyNumberFormat="1" applyFont="1" applyFill="1" applyBorder="1" applyAlignment="1">
      <alignment horizontal="center" vertical="center"/>
    </xf>
    <xf numFmtId="176" fontId="19" fillId="0" borderId="0" xfId="0" applyNumberFormat="1" applyFont="1">
      <alignment vertical="center"/>
    </xf>
    <xf numFmtId="0" fontId="29" fillId="0" borderId="10" xfId="0" applyFont="1" applyBorder="1" applyAlignment="1">
      <alignment horizontal="right" vertical="top"/>
    </xf>
    <xf numFmtId="180" fontId="21" fillId="0" borderId="50" xfId="0" applyNumberFormat="1" applyFont="1" applyBorder="1" applyAlignment="1">
      <alignment vertical="center"/>
    </xf>
    <xf numFmtId="176" fontId="21" fillId="0" borderId="11" xfId="0" applyNumberFormat="1" applyFont="1" applyBorder="1" applyAlignment="1">
      <alignment vertical="center"/>
    </xf>
    <xf numFmtId="176" fontId="21" fillId="0" borderId="15" xfId="0" applyNumberFormat="1" applyFont="1" applyBorder="1" applyAlignment="1">
      <alignment vertical="center"/>
    </xf>
    <xf numFmtId="41" fontId="21" fillId="0" borderId="15" xfId="0" applyNumberFormat="1" applyFont="1" applyBorder="1" applyAlignment="1">
      <alignment vertical="center"/>
    </xf>
    <xf numFmtId="0" fontId="21" fillId="7" borderId="18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 wrapText="1"/>
    </xf>
    <xf numFmtId="0" fontId="29" fillId="0" borderId="45" xfId="0" applyFont="1" applyBorder="1" applyAlignment="1">
      <alignment vertical="center"/>
    </xf>
    <xf numFmtId="28" fontId="29" fillId="0" borderId="13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180" fontId="33" fillId="0" borderId="51" xfId="0" applyNumberFormat="1" applyFont="1" applyBorder="1" applyAlignment="1">
      <alignment horizontal="right" vertical="center"/>
    </xf>
    <xf numFmtId="176" fontId="33" fillId="0" borderId="16" xfId="0" applyNumberFormat="1" applyFont="1" applyBorder="1" applyAlignment="1">
      <alignment horizontal="right" vertical="center"/>
    </xf>
    <xf numFmtId="176" fontId="33" fillId="0" borderId="14" xfId="0" applyNumberFormat="1" applyFont="1" applyBorder="1" applyAlignment="1">
      <alignment horizontal="right" vertical="center"/>
    </xf>
    <xf numFmtId="0" fontId="33" fillId="0" borderId="51" xfId="0" applyFont="1" applyBorder="1" applyAlignment="1">
      <alignment horizontal="center" vertical="center"/>
    </xf>
    <xf numFmtId="0" fontId="33" fillId="0" borderId="48" xfId="0" applyFont="1" applyBorder="1" applyAlignment="1">
      <alignment horizontal="right" vertical="top"/>
    </xf>
    <xf numFmtId="180" fontId="33" fillId="0" borderId="52" xfId="0" applyNumberFormat="1" applyFont="1" applyBorder="1" applyAlignment="1">
      <alignment horizontal="right" vertical="center"/>
    </xf>
    <xf numFmtId="176" fontId="33" fillId="0" borderId="46" xfId="0" applyNumberFormat="1" applyFont="1" applyBorder="1" applyAlignment="1">
      <alignment horizontal="right" vertical="center"/>
    </xf>
    <xf numFmtId="0" fontId="33" fillId="0" borderId="48" xfId="0" applyFont="1" applyBorder="1" applyAlignment="1">
      <alignment horizontal="right" vertical="center"/>
    </xf>
    <xf numFmtId="0" fontId="33" fillId="0" borderId="52" xfId="0" applyFont="1" applyBorder="1" applyAlignment="1">
      <alignment horizontal="center" vertical="center"/>
    </xf>
    <xf numFmtId="0" fontId="33" fillId="0" borderId="46" xfId="0" applyFont="1" applyBorder="1" applyAlignment="1">
      <alignment horizontal="right" vertical="center"/>
    </xf>
    <xf numFmtId="0" fontId="33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vertical="center"/>
    </xf>
    <xf numFmtId="0" fontId="33" fillId="0" borderId="18" xfId="0" applyFont="1" applyBorder="1" applyAlignment="1">
      <alignment vertical="center"/>
    </xf>
    <xf numFmtId="0" fontId="33" fillId="0" borderId="55" xfId="0" applyFont="1" applyBorder="1" applyAlignment="1">
      <alignment horizontal="center" vertical="center"/>
    </xf>
    <xf numFmtId="0" fontId="33" fillId="0" borderId="52" xfId="0" applyFont="1" applyBorder="1" applyAlignment="1">
      <alignment vertical="center"/>
    </xf>
    <xf numFmtId="0" fontId="33" fillId="0" borderId="46" xfId="0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22" fillId="0" borderId="0" xfId="0" applyFont="1" applyBorder="1">
      <alignment vertical="center"/>
    </xf>
    <xf numFmtId="0" fontId="29" fillId="0" borderId="0" xfId="0" applyFont="1" applyAlignment="1"/>
    <xf numFmtId="0" fontId="29" fillId="0" borderId="1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9" fillId="0" borderId="12" xfId="0" applyFont="1" applyBorder="1" applyAlignment="1">
      <alignment horizontal="right"/>
    </xf>
    <xf numFmtId="176" fontId="29" fillId="0" borderId="11" xfId="0" applyNumberFormat="1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181" fontId="19" fillId="0" borderId="0" xfId="0" applyNumberFormat="1" applyFont="1" applyFill="1" applyAlignment="1"/>
    <xf numFmtId="181" fontId="0" fillId="0" borderId="0" xfId="0" applyNumberFormat="1" applyFont="1" applyFill="1" applyAlignment="1">
      <alignment vertical="center"/>
    </xf>
    <xf numFmtId="0" fontId="29" fillId="0" borderId="10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8" xfId="0" applyNumberFormat="1" applyFont="1" applyFill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82" fontId="29" fillId="0" borderId="13" xfId="0" applyNumberFormat="1" applyFont="1" applyBorder="1" applyAlignment="1">
      <alignment horizontal="center" vertical="center"/>
    </xf>
    <xf numFmtId="0" fontId="29" fillId="16" borderId="13" xfId="0" applyFont="1" applyFill="1" applyBorder="1" applyAlignment="1">
      <alignment vertical="center"/>
    </xf>
    <xf numFmtId="0" fontId="38" fillId="0" borderId="0" xfId="0" applyFont="1" applyFill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9" fillId="0" borderId="10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39" fillId="0" borderId="18" xfId="0" applyFont="1" applyBorder="1" applyAlignment="1">
      <alignment vertical="center"/>
    </xf>
    <xf numFmtId="0" fontId="40" fillId="0" borderId="14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33" fillId="0" borderId="13" xfId="0" applyFont="1" applyBorder="1" applyAlignment="1">
      <alignment horizontal="center" vertical="center"/>
    </xf>
    <xf numFmtId="0" fontId="33" fillId="0" borderId="13" xfId="0" applyFont="1" applyBorder="1" applyAlignment="1">
      <alignment horizontal="right" vertical="top"/>
    </xf>
    <xf numFmtId="41" fontId="33" fillId="0" borderId="13" xfId="0" applyNumberFormat="1" applyFont="1" applyFill="1" applyBorder="1" applyAlignment="1">
      <alignment vertical="center"/>
    </xf>
    <xf numFmtId="0" fontId="33" fillId="0" borderId="13" xfId="0" applyFont="1" applyFill="1" applyBorder="1" applyAlignment="1">
      <alignment vertical="center"/>
    </xf>
    <xf numFmtId="176" fontId="33" fillId="0" borderId="13" xfId="0" applyNumberFormat="1" applyFont="1" applyFill="1" applyBorder="1" applyAlignment="1">
      <alignment vertical="center"/>
    </xf>
    <xf numFmtId="0" fontId="33" fillId="0" borderId="14" xfId="0" applyFont="1" applyBorder="1" applyAlignment="1">
      <alignment horizontal="right" vertical="top"/>
    </xf>
    <xf numFmtId="176" fontId="33" fillId="0" borderId="14" xfId="0" applyNumberFormat="1" applyFont="1" applyBorder="1" applyAlignment="1">
      <alignment vertical="center"/>
    </xf>
    <xf numFmtId="183" fontId="33" fillId="0" borderId="13" xfId="0" applyNumberFormat="1" applyFont="1" applyBorder="1" applyAlignment="1">
      <alignment vertical="center"/>
    </xf>
    <xf numFmtId="184" fontId="33" fillId="0" borderId="13" xfId="0" applyNumberFormat="1" applyFont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A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130810</xdr:colOff>
      <xdr:row>21</xdr:row>
      <xdr:rowOff>57150</xdr:rowOff>
    </xdr:from>
    <xdr:to xmlns:xdr="http://schemas.openxmlformats.org/drawingml/2006/spreadsheetDrawing">
      <xdr:col>9</xdr:col>
      <xdr:colOff>560705</xdr:colOff>
      <xdr:row>35</xdr:row>
      <xdr:rowOff>14605</xdr:rowOff>
    </xdr:to>
    <xdr:sp macro="" textlink="">
      <xdr:nvSpPr>
        <xdr:cNvPr id="20552" name="テキスト 72"/>
        <xdr:cNvSpPr txBox="1">
          <a:spLocks noChangeArrowheads="1"/>
        </xdr:cNvSpPr>
      </xdr:nvSpPr>
      <xdr:spPr>
        <a:xfrm>
          <a:off x="9141460" y="4819650"/>
          <a:ext cx="429895" cy="3424555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vert="wordArtVertRtl" wrap="square" lIns="4762" tIns="4762" rIns="20637" bIns="4762" anchor="ctr" upright="1"/>
        <a:lstStyle/>
        <a:p>
          <a:pPr algn="ctr"/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必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要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な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部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分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を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ご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記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入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く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だ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さ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い</a:t>
          </a:r>
          <a:endParaRPr b="1"/>
        </a:p>
      </xdr:txBody>
    </xdr:sp>
    <xdr:clientData/>
  </xdr:twoCellAnchor>
  <xdr:twoCellAnchor>
    <xdr:from xmlns:xdr="http://schemas.openxmlformats.org/drawingml/2006/spreadsheetDrawing">
      <xdr:col>3</xdr:col>
      <xdr:colOff>1169035</xdr:colOff>
      <xdr:row>18</xdr:row>
      <xdr:rowOff>157480</xdr:rowOff>
    </xdr:from>
    <xdr:to xmlns:xdr="http://schemas.openxmlformats.org/drawingml/2006/spreadsheetDrawing">
      <xdr:col>9</xdr:col>
      <xdr:colOff>86360</xdr:colOff>
      <xdr:row>21</xdr:row>
      <xdr:rowOff>49530</xdr:rowOff>
    </xdr:to>
    <xdr:sp macro="" textlink="">
      <xdr:nvSpPr>
        <xdr:cNvPr id="20553" name="図形 73"/>
        <xdr:cNvSpPr>
          <a:spLocks noChangeArrowheads="1"/>
        </xdr:cNvSpPr>
      </xdr:nvSpPr>
      <xdr:spPr>
        <a:xfrm rot="12480000">
          <a:off x="4931410" y="4424680"/>
          <a:ext cx="4165600" cy="387350"/>
        </a:xfrm>
        <a:prstGeom prst="rightArrow">
          <a:avLst>
            <a:gd name="adj1" fmla="val 50000"/>
            <a:gd name="adj2" fmla="val 49958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73025</xdr:colOff>
      <xdr:row>35</xdr:row>
      <xdr:rowOff>81280</xdr:rowOff>
    </xdr:from>
    <xdr:to xmlns:xdr="http://schemas.openxmlformats.org/drawingml/2006/spreadsheetDrawing">
      <xdr:col>9</xdr:col>
      <xdr:colOff>161290</xdr:colOff>
      <xdr:row>36</xdr:row>
      <xdr:rowOff>220345</xdr:rowOff>
    </xdr:to>
    <xdr:sp macro="" textlink="">
      <xdr:nvSpPr>
        <xdr:cNvPr id="20557" name="図形 241"/>
        <xdr:cNvSpPr>
          <a:spLocks noChangeArrowheads="1"/>
        </xdr:cNvSpPr>
      </xdr:nvSpPr>
      <xdr:spPr>
        <a:xfrm rot="8520000">
          <a:off x="8397875" y="8310880"/>
          <a:ext cx="774065" cy="386715"/>
        </a:xfrm>
        <a:prstGeom prst="rightArrow">
          <a:avLst>
            <a:gd name="adj1" fmla="val 50000"/>
            <a:gd name="adj2" fmla="val 49958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31</xdr:col>
      <xdr:colOff>3810</xdr:colOff>
      <xdr:row>1</xdr:row>
      <xdr:rowOff>180340</xdr:rowOff>
    </xdr:from>
    <xdr:to xmlns:xdr="http://schemas.openxmlformats.org/drawingml/2006/spreadsheetDrawing">
      <xdr:col>32</xdr:col>
      <xdr:colOff>142875</xdr:colOff>
      <xdr:row>20</xdr:row>
      <xdr:rowOff>199390</xdr:rowOff>
    </xdr:to>
    <xdr:grpSp>
      <xdr:nvGrpSpPr>
        <xdr:cNvPr id="23559" name="グループ 15"/>
        <xdr:cNvGrpSpPr/>
      </xdr:nvGrpSpPr>
      <xdr:grpSpPr>
        <a:xfrm>
          <a:off x="14447520" y="466090"/>
          <a:ext cx="824865" cy="4695825"/>
          <a:chOff x="7528744" y="504825"/>
          <a:chExt cx="824569" cy="4695638"/>
        </a:xfrm>
      </xdr:grpSpPr>
      <xdr:sp macro="" textlink="">
        <xdr:nvSpPr>
          <xdr:cNvPr id="23553" name="テキスト 1"/>
          <xdr:cNvSpPr txBox="1">
            <a:spLocks noChangeArrowheads="1"/>
          </xdr:cNvSpPr>
        </xdr:nvSpPr>
        <xdr:spPr>
          <a:xfrm>
            <a:off x="7923599" y="1300219"/>
            <a:ext cx="429714" cy="3672018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  <a:miter/>
          </a:ln>
        </xdr:spPr>
        <xdr:txBody>
          <a:bodyPr vertOverflow="clip" horzOverflow="overflow" vert="wordArtVertRtl" wrap="square" lIns="4762" tIns="4762" rIns="20637" bIns="4762" anchor="ctr" upright="1"/>
          <a:lstStyle/>
          <a:p>
            <a:pPr algn="ctr"/>
            <a:r>
              <a:rPr lang="ja-JP" altLang="en-US" sz="11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メイリオ"/>
                <a:ea typeface="メイリオ"/>
              </a:rPr>
              <a:t>該</a:t>
            </a:r>
            <a:r>
              <a:rPr lang="ja-JP" altLang="en-US" sz="11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メイリオ"/>
                <a:ea typeface="メイリオ"/>
              </a:rPr>
              <a:t>当する部分をご記入ください</a:t>
            </a:r>
            <a:endPara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endParaRPr>
          </a:p>
        </xdr:txBody>
      </xdr:sp>
      <xdr:sp macro="" textlink="">
        <xdr:nvSpPr>
          <xdr:cNvPr id="23558" name="図形 6"/>
          <xdr:cNvSpPr/>
        </xdr:nvSpPr>
        <xdr:spPr>
          <a:xfrm>
            <a:off x="7528744" y="504825"/>
            <a:ext cx="276197" cy="4695638"/>
          </a:xfrm>
          <a:prstGeom prst="rightBrace">
            <a:avLst>
              <a:gd name="adj1" fmla="val 141621"/>
              <a:gd name="adj2" fmla="val 50000"/>
            </a:avLst>
          </a:prstGeom>
          <a:noFill/>
          <a:ln w="9525">
            <a:solidFill>
              <a:sysClr val="windowText" lastClr="000000"/>
            </a:solidFill>
          </a:ln>
        </xdr:spPr>
        <xdr:txBody>
          <a:bodyPr vertOverflow="overflow" horzOverflow="overflow" upright="1"/>
          <a:lstStyle/>
          <a:p/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31</xdr:col>
      <xdr:colOff>427990</xdr:colOff>
      <xdr:row>4</xdr:row>
      <xdr:rowOff>128905</xdr:rowOff>
    </xdr:from>
    <xdr:to xmlns:xdr="http://schemas.openxmlformats.org/drawingml/2006/spreadsheetDrawing">
      <xdr:col>32</xdr:col>
      <xdr:colOff>171450</xdr:colOff>
      <xdr:row>19</xdr:row>
      <xdr:rowOff>86360</xdr:rowOff>
    </xdr:to>
    <xdr:sp macro="" textlink="">
      <xdr:nvSpPr>
        <xdr:cNvPr id="21505" name="テキスト 1"/>
        <xdr:cNvSpPr txBox="1">
          <a:spLocks noChangeArrowheads="1"/>
        </xdr:cNvSpPr>
      </xdr:nvSpPr>
      <xdr:spPr>
        <a:xfrm>
          <a:off x="14842490" y="1129030"/>
          <a:ext cx="429260" cy="3672205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vert="wordArtVertRtl" wrap="square" lIns="4762" tIns="4762" rIns="20637" bIns="4762" anchor="ctr" upright="1"/>
        <a:lstStyle/>
        <a:p>
          <a:pPr algn="ctr"/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該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当する部分をご記入ください</a:t>
          </a:r>
        </a:p>
      </xdr:txBody>
    </xdr:sp>
    <xdr:clientData/>
  </xdr:twoCellAnchor>
  <xdr:twoCellAnchor>
    <xdr:from xmlns:xdr="http://schemas.openxmlformats.org/drawingml/2006/spreadsheetDrawing">
      <xdr:col>31</xdr:col>
      <xdr:colOff>70485</xdr:colOff>
      <xdr:row>2</xdr:row>
      <xdr:rowOff>19685</xdr:rowOff>
    </xdr:from>
    <xdr:to xmlns:xdr="http://schemas.openxmlformats.org/drawingml/2006/spreadsheetDrawing">
      <xdr:col>31</xdr:col>
      <xdr:colOff>346710</xdr:colOff>
      <xdr:row>22</xdr:row>
      <xdr:rowOff>9525</xdr:rowOff>
    </xdr:to>
    <xdr:sp macro="" textlink="">
      <xdr:nvSpPr>
        <xdr:cNvPr id="21547" name="図形 43"/>
        <xdr:cNvSpPr/>
      </xdr:nvSpPr>
      <xdr:spPr>
        <a:xfrm>
          <a:off x="14484985" y="524510"/>
          <a:ext cx="276225" cy="4695190"/>
        </a:xfrm>
        <a:prstGeom prst="rightBrace">
          <a:avLst>
            <a:gd name="adj1" fmla="val 141621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B1:S77"/>
  <sheetViews>
    <sheetView showZeros="0" tabSelected="1" workbookViewId="0">
      <selection activeCell="A2" sqref="A2"/>
    </sheetView>
  </sheetViews>
  <sheetFormatPr defaultRowHeight="12"/>
  <cols>
    <col min="1" max="1" width="4.25" style="1" customWidth="1"/>
    <col min="2" max="2" width="23.75" style="2" customWidth="1"/>
    <col min="3" max="3" width="21.375" style="2" customWidth="1"/>
    <col min="4" max="4" width="15.375" style="2" customWidth="1"/>
    <col min="5" max="6" width="11.125" style="2" hidden="1" customWidth="1"/>
    <col min="7" max="7" width="11.125" style="3" hidden="1" customWidth="1"/>
    <col min="8" max="8" width="11.125" style="1" hidden="1" customWidth="1"/>
    <col min="9" max="11" width="9" style="1" bestFit="1" customWidth="1"/>
    <col min="12" max="12" width="9" style="1" hidden="1" bestFit="1" customWidth="1"/>
    <col min="13" max="13" width="24.625" style="2" customWidth="1"/>
    <col min="14" max="14" width="18.5" style="2" customWidth="1"/>
    <col min="15" max="15" width="12.375" style="2" bestFit="1" customWidth="1"/>
    <col min="16" max="16383" width="9" style="1" bestFit="1" customWidth="1"/>
    <col min="16384" max="16384" width="9" style="1" customWidth="1"/>
  </cols>
  <sheetData>
    <row r="1" spans="2:19" s="1" customFormat="1" ht="27.75" customHeight="1">
      <c r="B1" s="5" t="s">
        <v>164</v>
      </c>
      <c r="C1" s="20"/>
      <c r="D1" s="20"/>
      <c r="E1" s="20"/>
      <c r="F1" s="20"/>
      <c r="G1" s="63"/>
      <c r="M1" s="69" t="s">
        <v>3</v>
      </c>
      <c r="N1" s="84"/>
      <c r="O1" s="84"/>
      <c r="P1" s="115"/>
      <c r="Q1" s="115"/>
      <c r="R1" s="115"/>
      <c r="S1" s="115"/>
    </row>
    <row r="2" spans="2:19" s="1" customFormat="1" ht="20.25" customHeight="1">
      <c r="B2" s="6" t="s">
        <v>5</v>
      </c>
      <c r="C2" s="21"/>
      <c r="D2" s="21"/>
      <c r="E2" s="20"/>
      <c r="F2" s="20"/>
      <c r="G2" s="63"/>
      <c r="M2" s="70" t="s">
        <v>5</v>
      </c>
      <c r="N2" s="85" t="s">
        <v>11</v>
      </c>
      <c r="O2" s="85"/>
      <c r="P2" s="115"/>
      <c r="Q2" s="115"/>
      <c r="R2" s="115"/>
      <c r="S2" s="115"/>
    </row>
    <row r="3" spans="2:19" s="1" customFormat="1" ht="20.25" customHeight="1">
      <c r="B3" s="6" t="s">
        <v>14</v>
      </c>
      <c r="C3" s="22"/>
      <c r="D3" s="22"/>
      <c r="E3" s="20"/>
      <c r="F3" s="20"/>
      <c r="G3" s="63"/>
      <c r="M3" s="70" t="s">
        <v>14</v>
      </c>
      <c r="N3" s="85" t="s">
        <v>19</v>
      </c>
      <c r="O3" s="85"/>
      <c r="P3" s="115"/>
      <c r="Q3" s="115"/>
      <c r="R3" s="115"/>
      <c r="S3" s="115"/>
    </row>
    <row r="4" spans="2:19" s="1" customFormat="1" ht="20.25" customHeight="1">
      <c r="B4" s="6" t="s">
        <v>15</v>
      </c>
      <c r="C4" s="21"/>
      <c r="D4" s="21"/>
      <c r="E4" s="20"/>
      <c r="F4" s="20"/>
      <c r="G4" s="63"/>
      <c r="M4" s="70" t="s">
        <v>15</v>
      </c>
      <c r="N4" s="85" t="s">
        <v>8</v>
      </c>
      <c r="O4" s="85"/>
      <c r="P4" s="115"/>
      <c r="Q4" s="115"/>
      <c r="R4" s="115"/>
      <c r="S4" s="115"/>
    </row>
    <row r="5" spans="2:19" s="1" customFormat="1" ht="22.5" hidden="1" customHeight="1">
      <c r="B5" s="6" t="s">
        <v>4</v>
      </c>
      <c r="C5" s="21" t="s">
        <v>53</v>
      </c>
      <c r="D5" s="21"/>
      <c r="E5" s="20"/>
      <c r="F5" s="20"/>
      <c r="G5" s="63"/>
      <c r="M5" s="70" t="s">
        <v>4</v>
      </c>
      <c r="N5" s="85"/>
      <c r="O5" s="85"/>
      <c r="P5" s="115"/>
      <c r="Q5" s="115"/>
      <c r="R5" s="115"/>
      <c r="S5" s="115"/>
    </row>
    <row r="6" spans="2:19">
      <c r="M6" s="71"/>
      <c r="N6" s="71"/>
      <c r="O6" s="71"/>
      <c r="P6" s="115"/>
      <c r="Q6" s="115"/>
      <c r="R6" s="115"/>
      <c r="S6" s="115"/>
    </row>
    <row r="7" spans="2:19" ht="21" customHeight="1">
      <c r="B7" s="7" t="s">
        <v>177</v>
      </c>
      <c r="M7" s="72" t="s">
        <v>178</v>
      </c>
      <c r="N7" s="71"/>
      <c r="O7" s="71"/>
      <c r="P7" s="115"/>
      <c r="Q7" s="115"/>
      <c r="R7" s="115"/>
      <c r="S7" s="115"/>
    </row>
    <row r="8" spans="2:19" ht="19.5" customHeight="1">
      <c r="B8" s="8" t="s">
        <v>23</v>
      </c>
      <c r="C8" s="23" t="s">
        <v>2</v>
      </c>
      <c r="D8" s="41"/>
      <c r="M8" s="73" t="s">
        <v>23</v>
      </c>
      <c r="N8" s="86" t="s">
        <v>2</v>
      </c>
      <c r="O8" s="102">
        <v>210000</v>
      </c>
      <c r="P8" s="115"/>
      <c r="Q8" s="115"/>
      <c r="R8" s="115"/>
      <c r="S8" s="115"/>
    </row>
    <row r="9" spans="2:19" ht="19.5" customHeight="1">
      <c r="B9" s="9"/>
      <c r="C9" s="23" t="s">
        <v>171</v>
      </c>
      <c r="D9" s="42"/>
      <c r="M9" s="74"/>
      <c r="N9" s="86" t="s">
        <v>45</v>
      </c>
      <c r="O9" s="103">
        <v>500000</v>
      </c>
      <c r="P9" s="115"/>
      <c r="Q9" s="115"/>
      <c r="R9" s="115"/>
      <c r="S9" s="115"/>
    </row>
    <row r="10" spans="2:19" ht="19.5" customHeight="1">
      <c r="B10" s="10"/>
      <c r="C10" s="23" t="s">
        <v>167</v>
      </c>
      <c r="D10" s="42"/>
      <c r="E10" s="57">
        <f>SUM(D9:D10)</f>
        <v>0</v>
      </c>
      <c r="M10" s="75"/>
      <c r="N10" s="86" t="s">
        <v>45</v>
      </c>
      <c r="O10" s="103">
        <v>500000</v>
      </c>
      <c r="P10" s="115"/>
      <c r="Q10" s="115"/>
      <c r="R10" s="115"/>
      <c r="S10" s="115"/>
    </row>
    <row r="11" spans="2:19" ht="19.5" customHeight="1">
      <c r="B11" s="11" t="s">
        <v>26</v>
      </c>
      <c r="C11" s="24" t="s">
        <v>28</v>
      </c>
      <c r="D11" s="43"/>
      <c r="M11" s="76" t="s">
        <v>26</v>
      </c>
      <c r="N11" s="87" t="s">
        <v>28</v>
      </c>
      <c r="O11" s="104">
        <v>10000</v>
      </c>
      <c r="P11" s="115"/>
      <c r="Q11" s="115"/>
      <c r="R11" s="115"/>
      <c r="S11" s="115"/>
    </row>
    <row r="12" spans="2:19" ht="19.5" customHeight="1">
      <c r="B12" s="11"/>
      <c r="C12" s="23" t="s">
        <v>27</v>
      </c>
      <c r="D12" s="43"/>
      <c r="M12" s="76"/>
      <c r="N12" s="86" t="s">
        <v>27</v>
      </c>
      <c r="O12" s="104">
        <v>30000</v>
      </c>
      <c r="P12" s="115"/>
      <c r="Q12" s="115"/>
      <c r="R12" s="115"/>
      <c r="S12" s="115"/>
    </row>
    <row r="13" spans="2:19" ht="19.5" customHeight="1">
      <c r="B13" s="11"/>
      <c r="C13" s="23" t="s">
        <v>7</v>
      </c>
      <c r="D13" s="43"/>
      <c r="M13" s="76"/>
      <c r="N13" s="86" t="s">
        <v>7</v>
      </c>
      <c r="O13" s="104">
        <v>10000</v>
      </c>
      <c r="P13" s="115"/>
      <c r="Q13" s="115"/>
      <c r="R13" s="115"/>
      <c r="S13" s="115"/>
    </row>
    <row r="14" spans="2:19" ht="19.5" customHeight="1">
      <c r="B14" s="11"/>
      <c r="C14" s="23" t="s">
        <v>33</v>
      </c>
      <c r="D14" s="43"/>
      <c r="M14" s="76"/>
      <c r="N14" s="86" t="s">
        <v>33</v>
      </c>
      <c r="O14" s="104"/>
      <c r="P14" s="115"/>
      <c r="Q14" s="115"/>
      <c r="R14" s="115"/>
      <c r="S14" s="115"/>
    </row>
    <row r="15" spans="2:19" ht="19.5" customHeight="1">
      <c r="B15" s="11"/>
      <c r="C15" s="25"/>
      <c r="D15" s="44"/>
      <c r="M15" s="76"/>
      <c r="N15" s="88" t="s">
        <v>160</v>
      </c>
      <c r="O15" s="104">
        <v>5000</v>
      </c>
      <c r="P15" s="115"/>
      <c r="Q15" s="115"/>
      <c r="R15" s="115"/>
      <c r="S15" s="115"/>
    </row>
    <row r="16" spans="2:19" ht="19.5" customHeight="1">
      <c r="B16" s="12"/>
      <c r="C16" s="26"/>
      <c r="D16" s="44"/>
      <c r="M16" s="77"/>
      <c r="N16" s="89" t="s">
        <v>34</v>
      </c>
      <c r="O16" s="105">
        <v>15000</v>
      </c>
      <c r="P16" s="115"/>
      <c r="Q16" s="115"/>
      <c r="R16" s="115"/>
      <c r="S16" s="115"/>
    </row>
    <row r="17" spans="2:19" ht="19.5" customHeight="1">
      <c r="B17" s="12"/>
      <c r="C17" s="27"/>
      <c r="D17" s="44"/>
      <c r="M17" s="77"/>
      <c r="N17" s="90" t="s">
        <v>35</v>
      </c>
      <c r="O17" s="105">
        <v>10000</v>
      </c>
      <c r="P17" s="115"/>
      <c r="Q17" s="115"/>
      <c r="R17" s="115"/>
      <c r="S17" s="115"/>
    </row>
    <row r="18" spans="2:19" ht="19.5" customHeight="1">
      <c r="B18" s="12"/>
      <c r="C18" s="27"/>
      <c r="D18" s="44"/>
      <c r="M18" s="77"/>
      <c r="N18" s="90" t="s">
        <v>37</v>
      </c>
      <c r="O18" s="106" t="s">
        <v>37</v>
      </c>
      <c r="P18" s="115"/>
      <c r="Q18" s="115"/>
      <c r="R18" s="115"/>
      <c r="S18" s="115"/>
    </row>
    <row r="19" spans="2:19" ht="19.5" customHeight="1">
      <c r="B19" s="12"/>
      <c r="C19" s="28"/>
      <c r="D19" s="44"/>
      <c r="M19" s="77"/>
      <c r="N19" s="91"/>
      <c r="O19" s="105"/>
      <c r="P19" s="115"/>
      <c r="Q19" s="115"/>
      <c r="R19" s="115"/>
      <c r="S19" s="115"/>
    </row>
    <row r="20" spans="2:19" ht="19.5" hidden="1" customHeight="1">
      <c r="C20" s="29" t="s">
        <v>39</v>
      </c>
      <c r="D20" s="45">
        <f>D8+SUM(D11:D19)</f>
        <v>0</v>
      </c>
      <c r="M20" s="71"/>
      <c r="N20" s="92" t="s">
        <v>39</v>
      </c>
      <c r="O20" s="107">
        <f>SUM(O8:O19)</f>
        <v>1290000</v>
      </c>
      <c r="P20" s="115"/>
      <c r="Q20" s="115"/>
      <c r="R20" s="115"/>
      <c r="S20" s="115"/>
    </row>
    <row r="21" spans="2:19" ht="19.5" customHeight="1">
      <c r="B21" s="8" t="s">
        <v>16</v>
      </c>
      <c r="C21" s="23" t="s">
        <v>38</v>
      </c>
      <c r="D21" s="43"/>
      <c r="M21" s="73" t="s">
        <v>16</v>
      </c>
      <c r="N21" s="86" t="s">
        <v>38</v>
      </c>
      <c r="O21" s="104">
        <v>12345</v>
      </c>
      <c r="P21" s="115"/>
      <c r="Q21" s="115"/>
      <c r="R21" s="115"/>
      <c r="S21" s="115"/>
    </row>
    <row r="22" spans="2:19" ht="19.5" customHeight="1">
      <c r="B22" s="9"/>
      <c r="C22" s="23" t="s">
        <v>41</v>
      </c>
      <c r="D22" s="43"/>
      <c r="M22" s="74"/>
      <c r="N22" s="86" t="s">
        <v>41</v>
      </c>
      <c r="O22" s="104">
        <v>56789</v>
      </c>
      <c r="P22" s="115"/>
      <c r="Q22" s="115"/>
      <c r="R22" s="115"/>
      <c r="S22" s="115"/>
    </row>
    <row r="23" spans="2:19" ht="19.5" customHeight="1">
      <c r="B23" s="9"/>
      <c r="C23" s="23" t="s">
        <v>24</v>
      </c>
      <c r="D23" s="43"/>
      <c r="M23" s="74"/>
      <c r="N23" s="86" t="s">
        <v>24</v>
      </c>
      <c r="O23" s="104">
        <v>6321</v>
      </c>
      <c r="P23" s="115"/>
      <c r="Q23" s="115"/>
      <c r="R23" s="115"/>
      <c r="S23" s="115"/>
    </row>
    <row r="24" spans="2:19" ht="19.5" customHeight="1">
      <c r="B24" s="9"/>
      <c r="C24" s="23" t="s">
        <v>42</v>
      </c>
      <c r="D24" s="43"/>
      <c r="M24" s="74"/>
      <c r="N24" s="86" t="s">
        <v>42</v>
      </c>
      <c r="O24" s="104"/>
      <c r="P24" s="115"/>
      <c r="Q24" s="115"/>
      <c r="R24" s="115"/>
      <c r="S24" s="115"/>
    </row>
    <row r="25" spans="2:19" ht="19.5" customHeight="1">
      <c r="B25" s="9"/>
      <c r="C25" s="23" t="s">
        <v>48</v>
      </c>
      <c r="D25" s="43"/>
      <c r="M25" s="74"/>
      <c r="N25" s="86" t="s">
        <v>48</v>
      </c>
      <c r="O25" s="104"/>
      <c r="P25" s="115"/>
      <c r="Q25" s="115"/>
      <c r="R25" s="115"/>
      <c r="S25" s="115"/>
    </row>
    <row r="26" spans="2:19" ht="19.5" customHeight="1">
      <c r="B26" s="9"/>
      <c r="C26" s="30" t="s">
        <v>49</v>
      </c>
      <c r="D26" s="43"/>
      <c r="M26" s="74"/>
      <c r="N26" s="88" t="s">
        <v>49</v>
      </c>
      <c r="O26" s="104">
        <v>1478</v>
      </c>
      <c r="P26" s="115"/>
      <c r="Q26" s="115"/>
      <c r="R26" s="115"/>
      <c r="S26" s="115"/>
    </row>
    <row r="27" spans="2:19" ht="19.5" customHeight="1">
      <c r="B27" s="13"/>
      <c r="C27" s="31"/>
      <c r="D27" s="46"/>
      <c r="M27" s="78"/>
      <c r="N27" s="89" t="s">
        <v>50</v>
      </c>
      <c r="O27" s="108">
        <v>4789</v>
      </c>
      <c r="P27" s="115"/>
      <c r="Q27" s="115"/>
      <c r="R27" s="115"/>
      <c r="S27" s="115"/>
    </row>
    <row r="28" spans="2:19" ht="19.5" customHeight="1">
      <c r="B28" s="13"/>
      <c r="C28" s="32"/>
      <c r="D28" s="47"/>
      <c r="K28" s="3"/>
      <c r="L28" s="3"/>
      <c r="M28" s="78"/>
      <c r="N28" s="93" t="s">
        <v>37</v>
      </c>
      <c r="O28" s="106" t="s">
        <v>37</v>
      </c>
      <c r="P28" s="115"/>
      <c r="Q28" s="115"/>
      <c r="R28" s="115"/>
      <c r="S28" s="115"/>
    </row>
    <row r="29" spans="2:19" ht="19.5" customHeight="1">
      <c r="B29" s="14"/>
      <c r="C29" s="28"/>
      <c r="D29" s="48"/>
      <c r="K29" s="3"/>
      <c r="L29" s="3"/>
      <c r="M29" s="79"/>
      <c r="N29" s="91"/>
      <c r="O29" s="109"/>
      <c r="P29" s="115"/>
      <c r="Q29" s="115"/>
      <c r="R29" s="115"/>
      <c r="S29" s="115"/>
    </row>
    <row r="30" spans="2:19" ht="19.5" customHeight="1">
      <c r="B30" s="15" t="s">
        <v>169</v>
      </c>
      <c r="C30" s="23" t="s">
        <v>38</v>
      </c>
      <c r="D30" s="42"/>
      <c r="M30" s="80" t="s">
        <v>173</v>
      </c>
      <c r="N30" s="86" t="s">
        <v>38</v>
      </c>
      <c r="O30" s="103">
        <v>150000</v>
      </c>
      <c r="P30" s="115"/>
      <c r="Q30" s="115"/>
      <c r="R30" s="115"/>
      <c r="S30" s="115"/>
    </row>
    <row r="31" spans="2:19" ht="19.5" customHeight="1">
      <c r="B31" s="9"/>
      <c r="C31" s="23" t="s">
        <v>41</v>
      </c>
      <c r="D31" s="43"/>
      <c r="M31" s="74"/>
      <c r="N31" s="86" t="s">
        <v>41</v>
      </c>
      <c r="O31" s="104">
        <v>21215</v>
      </c>
      <c r="P31" s="115"/>
      <c r="Q31" s="115"/>
      <c r="R31" s="115"/>
      <c r="S31" s="115"/>
    </row>
    <row r="32" spans="2:19" ht="19.5" customHeight="1">
      <c r="B32" s="9"/>
      <c r="C32" s="23" t="s">
        <v>24</v>
      </c>
      <c r="D32" s="43"/>
      <c r="M32" s="74"/>
      <c r="N32" s="86" t="s">
        <v>24</v>
      </c>
      <c r="O32" s="104">
        <v>6521</v>
      </c>
      <c r="P32" s="115"/>
      <c r="Q32" s="115"/>
      <c r="R32" s="115"/>
      <c r="S32" s="115"/>
    </row>
    <row r="33" spans="2:19" ht="19.5" customHeight="1">
      <c r="B33" s="9"/>
      <c r="C33" s="23" t="s">
        <v>42</v>
      </c>
      <c r="D33" s="43"/>
      <c r="M33" s="74"/>
      <c r="N33" s="86" t="s">
        <v>42</v>
      </c>
      <c r="O33" s="104"/>
      <c r="P33" s="115"/>
      <c r="Q33" s="115"/>
      <c r="R33" s="115"/>
      <c r="S33" s="115"/>
    </row>
    <row r="34" spans="2:19" ht="19.5" customHeight="1">
      <c r="B34" s="9"/>
      <c r="C34" s="23" t="s">
        <v>48</v>
      </c>
      <c r="D34" s="43"/>
      <c r="M34" s="74"/>
      <c r="N34" s="86" t="s">
        <v>48</v>
      </c>
      <c r="O34" s="104"/>
      <c r="P34" s="115"/>
      <c r="Q34" s="115"/>
      <c r="R34" s="115"/>
      <c r="S34" s="115"/>
    </row>
    <row r="35" spans="2:19" ht="19.5" customHeight="1">
      <c r="B35" s="9"/>
      <c r="C35" s="30" t="s">
        <v>49</v>
      </c>
      <c r="D35" s="43"/>
      <c r="M35" s="74"/>
      <c r="N35" s="88" t="s">
        <v>49</v>
      </c>
      <c r="O35" s="104">
        <v>1528</v>
      </c>
      <c r="P35" s="115"/>
      <c r="Q35" s="115"/>
      <c r="R35" s="115"/>
      <c r="S35" s="115"/>
    </row>
    <row r="36" spans="2:19" ht="19.5" customHeight="1">
      <c r="B36" s="13"/>
      <c r="C36" s="31"/>
      <c r="D36" s="46"/>
      <c r="M36" s="78"/>
      <c r="N36" s="89" t="s">
        <v>50</v>
      </c>
      <c r="O36" s="108">
        <v>4896</v>
      </c>
      <c r="P36" s="115"/>
      <c r="Q36" s="115"/>
      <c r="R36" s="115"/>
      <c r="S36" s="115"/>
    </row>
    <row r="37" spans="2:19" ht="19.5" customHeight="1">
      <c r="B37" s="13"/>
      <c r="C37" s="32"/>
      <c r="D37" s="47"/>
      <c r="K37" s="3"/>
      <c r="L37" s="3"/>
      <c r="M37" s="78"/>
      <c r="N37" s="93" t="s">
        <v>37</v>
      </c>
      <c r="O37" s="106" t="s">
        <v>37</v>
      </c>
      <c r="P37" s="115"/>
      <c r="Q37" s="115"/>
      <c r="R37" s="115"/>
      <c r="S37" s="115"/>
    </row>
    <row r="38" spans="2:19" ht="19.5" customHeight="1">
      <c r="B38" s="14"/>
      <c r="C38" s="28"/>
      <c r="D38" s="48"/>
      <c r="E38" s="57">
        <f>SUM(D30:D38)</f>
        <v>0</v>
      </c>
      <c r="K38" s="3"/>
      <c r="L38" s="3"/>
      <c r="M38" s="79"/>
      <c r="N38" s="91"/>
      <c r="O38" s="109"/>
      <c r="P38" s="115"/>
      <c r="Q38" s="115"/>
      <c r="R38" s="115"/>
      <c r="S38" s="115"/>
    </row>
    <row r="39" spans="2:19" ht="19.5" customHeight="1">
      <c r="B39" s="15" t="s">
        <v>170</v>
      </c>
      <c r="C39" s="23" t="s">
        <v>38</v>
      </c>
      <c r="D39" s="42"/>
      <c r="M39" s="80" t="s">
        <v>174</v>
      </c>
      <c r="N39" s="86" t="s">
        <v>38</v>
      </c>
      <c r="O39" s="103">
        <v>300000</v>
      </c>
      <c r="P39" s="115"/>
      <c r="Q39" s="115"/>
      <c r="R39" s="115"/>
      <c r="S39" s="115"/>
    </row>
    <row r="40" spans="2:19" ht="19.5" customHeight="1">
      <c r="B40" s="9"/>
      <c r="C40" s="23" t="s">
        <v>41</v>
      </c>
      <c r="D40" s="43"/>
      <c r="M40" s="74"/>
      <c r="N40" s="86" t="s">
        <v>41</v>
      </c>
      <c r="O40" s="104">
        <v>48525</v>
      </c>
      <c r="P40" s="115"/>
      <c r="Q40" s="115"/>
      <c r="R40" s="115"/>
      <c r="S40" s="115"/>
    </row>
    <row r="41" spans="2:19" ht="19.5" customHeight="1">
      <c r="B41" s="9"/>
      <c r="C41" s="23" t="s">
        <v>24</v>
      </c>
      <c r="D41" s="43"/>
      <c r="M41" s="74"/>
      <c r="N41" s="86" t="s">
        <v>24</v>
      </c>
      <c r="O41" s="104">
        <v>7524</v>
      </c>
      <c r="P41" s="115"/>
      <c r="Q41" s="115"/>
      <c r="R41" s="115"/>
      <c r="S41" s="115"/>
    </row>
    <row r="42" spans="2:19" ht="19.5" customHeight="1">
      <c r="B42" s="9"/>
      <c r="C42" s="23" t="s">
        <v>42</v>
      </c>
      <c r="D42" s="43"/>
      <c r="M42" s="74"/>
      <c r="N42" s="86" t="s">
        <v>42</v>
      </c>
      <c r="O42" s="104"/>
      <c r="P42" s="115"/>
      <c r="Q42" s="115"/>
      <c r="R42" s="115"/>
      <c r="S42" s="115"/>
    </row>
    <row r="43" spans="2:19" ht="19.5" customHeight="1">
      <c r="B43" s="9"/>
      <c r="C43" s="23" t="s">
        <v>48</v>
      </c>
      <c r="D43" s="43"/>
      <c r="M43" s="74"/>
      <c r="N43" s="86" t="s">
        <v>48</v>
      </c>
      <c r="O43" s="104"/>
      <c r="P43" s="115"/>
      <c r="Q43" s="115"/>
      <c r="R43" s="115"/>
      <c r="S43" s="115"/>
    </row>
    <row r="44" spans="2:19" ht="19.5" customHeight="1">
      <c r="B44" s="9"/>
      <c r="C44" s="30" t="s">
        <v>49</v>
      </c>
      <c r="D44" s="43"/>
      <c r="M44" s="74"/>
      <c r="N44" s="88" t="s">
        <v>49</v>
      </c>
      <c r="O44" s="104">
        <v>1898</v>
      </c>
      <c r="P44" s="115"/>
      <c r="Q44" s="115"/>
      <c r="R44" s="115"/>
      <c r="S44" s="115"/>
    </row>
    <row r="45" spans="2:19" ht="19.5" customHeight="1">
      <c r="B45" s="13"/>
      <c r="C45" s="31"/>
      <c r="D45" s="46"/>
      <c r="M45" s="78"/>
      <c r="N45" s="89" t="s">
        <v>50</v>
      </c>
      <c r="O45" s="108">
        <v>6845</v>
      </c>
      <c r="P45" s="115"/>
      <c r="Q45" s="115"/>
      <c r="R45" s="115"/>
      <c r="S45" s="115"/>
    </row>
    <row r="46" spans="2:19" ht="19.5" customHeight="1">
      <c r="B46" s="13"/>
      <c r="C46" s="32"/>
      <c r="D46" s="47"/>
      <c r="K46" s="3"/>
      <c r="L46" s="3"/>
      <c r="M46" s="78"/>
      <c r="N46" s="93" t="s">
        <v>37</v>
      </c>
      <c r="O46" s="106" t="s">
        <v>37</v>
      </c>
      <c r="P46" s="115"/>
      <c r="Q46" s="115"/>
      <c r="R46" s="115"/>
      <c r="S46" s="115"/>
    </row>
    <row r="47" spans="2:19" ht="19.5" customHeight="1">
      <c r="B47" s="14"/>
      <c r="C47" s="28"/>
      <c r="D47" s="49"/>
      <c r="E47" s="57">
        <f>SUM(D39:D47)</f>
        <v>0</v>
      </c>
      <c r="K47" s="3"/>
      <c r="L47" s="3"/>
      <c r="M47" s="79"/>
      <c r="N47" s="91"/>
      <c r="O47" s="110"/>
      <c r="P47" s="115"/>
      <c r="Q47" s="115"/>
      <c r="R47" s="115"/>
      <c r="S47" s="115"/>
    </row>
    <row r="48" spans="2:19" hidden="1">
      <c r="C48" s="29" t="s">
        <v>39</v>
      </c>
      <c r="D48" s="45">
        <f>SUM(D21:D29)</f>
        <v>0</v>
      </c>
      <c r="K48" s="3"/>
      <c r="L48" s="3"/>
      <c r="M48" s="71"/>
      <c r="N48" s="92" t="s">
        <v>39</v>
      </c>
      <c r="O48" s="107">
        <f>SUM(O21:O29)</f>
        <v>81722</v>
      </c>
      <c r="P48" s="115"/>
      <c r="Q48" s="115"/>
      <c r="R48" s="115"/>
      <c r="S48" s="115"/>
    </row>
    <row r="49" spans="2:19" hidden="1">
      <c r="C49" s="33" t="s">
        <v>17</v>
      </c>
      <c r="D49" s="50">
        <f>D20+D48</f>
        <v>0</v>
      </c>
      <c r="E49" s="58">
        <f>SUM(E8:E47)</f>
        <v>0</v>
      </c>
      <c r="M49" s="71"/>
      <c r="N49" s="71" t="s">
        <v>17</v>
      </c>
      <c r="O49" s="111">
        <f>O20+O48</f>
        <v>1371722</v>
      </c>
      <c r="P49" s="115"/>
      <c r="Q49" s="115"/>
      <c r="R49" s="115"/>
      <c r="S49" s="115"/>
    </row>
    <row r="50" spans="2:19">
      <c r="M50" s="71"/>
      <c r="N50" s="71"/>
      <c r="O50" s="71"/>
      <c r="P50" s="115"/>
      <c r="Q50" s="115"/>
      <c r="R50" s="115"/>
      <c r="S50" s="115"/>
    </row>
    <row r="51" spans="2:19" ht="21.75" customHeight="1">
      <c r="B51" s="7" t="s">
        <v>21</v>
      </c>
      <c r="E51" s="33" t="s">
        <v>56</v>
      </c>
      <c r="F51" s="33"/>
      <c r="G51" s="64" t="s">
        <v>18</v>
      </c>
      <c r="H51" s="67"/>
      <c r="M51" s="72" t="s">
        <v>77</v>
      </c>
      <c r="N51" s="71"/>
      <c r="O51" s="71"/>
      <c r="P51" s="115"/>
      <c r="Q51" s="115"/>
      <c r="R51" s="115"/>
      <c r="S51" s="115"/>
    </row>
    <row r="52" spans="2:19" ht="23.25" customHeight="1">
      <c r="B52" s="16"/>
      <c r="C52" s="34" t="s">
        <v>22</v>
      </c>
      <c r="D52" s="34" t="s">
        <v>20</v>
      </c>
      <c r="E52" s="59" t="s">
        <v>1</v>
      </c>
      <c r="F52" s="59" t="s">
        <v>9</v>
      </c>
      <c r="G52" s="65" t="s">
        <v>1</v>
      </c>
      <c r="H52" s="65" t="s">
        <v>9</v>
      </c>
      <c r="M52" s="81"/>
      <c r="N52" s="94" t="s">
        <v>22</v>
      </c>
      <c r="O52" s="94" t="s">
        <v>20</v>
      </c>
      <c r="P52" s="115"/>
      <c r="Q52" s="115"/>
      <c r="R52" s="115"/>
      <c r="S52" s="115"/>
    </row>
    <row r="53" spans="2:19" ht="23.25" customHeight="1">
      <c r="B53" s="17" t="s">
        <v>57</v>
      </c>
      <c r="C53" s="35"/>
      <c r="D53" s="51"/>
      <c r="E53" s="50" t="str">
        <f>IFERROR(F76,"")</f>
        <v/>
      </c>
      <c r="F53" s="50" t="str">
        <f>IFERROR(ROUNDDOWN((#REF!*C53/D53),0),"")</f>
        <v/>
      </c>
      <c r="G53" s="66" t="str">
        <f t="shared" ref="G53:G64" si="0">IFERROR(ROUNDDOWN(($D$49/D53),0),"")</f>
        <v/>
      </c>
      <c r="H53" s="66" t="str">
        <f>IFERROR(ROUNDDOWN((#REF!/D53*C53),0),"")</f>
        <v/>
      </c>
      <c r="M53" s="82" t="s">
        <v>57</v>
      </c>
      <c r="N53" s="95">
        <v>7</v>
      </c>
      <c r="O53" s="112">
        <v>22</v>
      </c>
      <c r="P53" s="115"/>
      <c r="Q53" s="115"/>
      <c r="R53" s="115"/>
      <c r="S53" s="115"/>
    </row>
    <row r="54" spans="2:19" ht="23.25" customHeight="1">
      <c r="B54" s="18" t="s">
        <v>58</v>
      </c>
      <c r="C54" s="36">
        <f t="shared" ref="C54:C63" si="1">D54</f>
        <v>0</v>
      </c>
      <c r="D54" s="44"/>
      <c r="E54" s="50">
        <f t="shared" ref="E54:E63" si="2">$D$49</f>
        <v>0</v>
      </c>
      <c r="F54" s="50" t="str">
        <f>IFERROR(ROUNDDOWN((#REF!*C54/D54),0),"")</f>
        <v/>
      </c>
      <c r="G54" s="66" t="str">
        <f t="shared" si="0"/>
        <v/>
      </c>
      <c r="H54" s="66" t="str">
        <f>IFERROR(ROUNDDOWN((#REF!*C54),0),"")</f>
        <v/>
      </c>
      <c r="M54" s="83" t="s">
        <v>58</v>
      </c>
      <c r="N54" s="96">
        <v>18</v>
      </c>
      <c r="O54" s="113">
        <v>18</v>
      </c>
      <c r="P54" s="115"/>
      <c r="Q54" s="115"/>
      <c r="R54" s="115"/>
      <c r="S54" s="115"/>
    </row>
    <row r="55" spans="2:19" ht="23.25" customHeight="1">
      <c r="B55" s="18" t="s">
        <v>54</v>
      </c>
      <c r="C55" s="37">
        <f t="shared" si="1"/>
        <v>0</v>
      </c>
      <c r="D55" s="44"/>
      <c r="E55" s="50">
        <f t="shared" si="2"/>
        <v>0</v>
      </c>
      <c r="F55" s="50" t="str">
        <f>IFERROR(ROUNDDOWN((#REF!*C55/D55),0),"")</f>
        <v/>
      </c>
      <c r="G55" s="66" t="str">
        <f t="shared" si="0"/>
        <v/>
      </c>
      <c r="H55" s="66" t="str">
        <f>IFERROR(ROUNDDOWN((#REF!*C55),0),"")</f>
        <v/>
      </c>
      <c r="M55" s="83" t="s">
        <v>54</v>
      </c>
      <c r="N55" s="97">
        <v>21</v>
      </c>
      <c r="O55" s="113">
        <v>21</v>
      </c>
      <c r="P55" s="115"/>
      <c r="Q55" s="115"/>
      <c r="R55" s="115"/>
      <c r="S55" s="115"/>
    </row>
    <row r="56" spans="2:19" ht="23.25" customHeight="1">
      <c r="B56" s="18" t="s">
        <v>12</v>
      </c>
      <c r="C56" s="37">
        <f t="shared" si="1"/>
        <v>0</v>
      </c>
      <c r="D56" s="44"/>
      <c r="E56" s="50">
        <f t="shared" si="2"/>
        <v>0</v>
      </c>
      <c r="F56" s="50" t="str">
        <f>IFERROR(ROUNDDOWN((#REF!*C56/D56),0),"")</f>
        <v/>
      </c>
      <c r="G56" s="66" t="str">
        <f t="shared" si="0"/>
        <v/>
      </c>
      <c r="H56" s="66" t="str">
        <f>IFERROR(ROUNDDOWN((#REF!*C56),0),"")</f>
        <v/>
      </c>
      <c r="M56" s="83" t="s">
        <v>12</v>
      </c>
      <c r="N56" s="97">
        <v>19</v>
      </c>
      <c r="O56" s="113">
        <v>19</v>
      </c>
      <c r="P56" s="115"/>
      <c r="Q56" s="115"/>
      <c r="R56" s="115"/>
      <c r="S56" s="115"/>
    </row>
    <row r="57" spans="2:19" ht="23.25" customHeight="1">
      <c r="B57" s="18" t="s">
        <v>59</v>
      </c>
      <c r="C57" s="37">
        <f t="shared" si="1"/>
        <v>0</v>
      </c>
      <c r="D57" s="44"/>
      <c r="E57" s="50">
        <f t="shared" si="2"/>
        <v>0</v>
      </c>
      <c r="F57" s="50" t="str">
        <f>IFERROR(ROUNDDOWN((#REF!*C57/D57),0),"")</f>
        <v/>
      </c>
      <c r="G57" s="66" t="str">
        <f t="shared" si="0"/>
        <v/>
      </c>
      <c r="H57" s="66" t="str">
        <f>IFERROR(ROUNDDOWN((#REF!*C57),0),"")</f>
        <v/>
      </c>
      <c r="M57" s="83" t="s">
        <v>59</v>
      </c>
      <c r="N57" s="97">
        <v>18</v>
      </c>
      <c r="O57" s="113">
        <v>18</v>
      </c>
      <c r="P57" s="115"/>
      <c r="Q57" s="115"/>
      <c r="R57" s="115"/>
      <c r="S57" s="115"/>
    </row>
    <row r="58" spans="2:19" ht="23.25" customHeight="1">
      <c r="B58" s="18" t="s">
        <v>30</v>
      </c>
      <c r="C58" s="37">
        <f t="shared" si="1"/>
        <v>0</v>
      </c>
      <c r="D58" s="52"/>
      <c r="E58" s="50">
        <f t="shared" si="2"/>
        <v>0</v>
      </c>
      <c r="F58" s="50" t="str">
        <f>IFERROR(ROUNDDOWN((#REF!*C58/D58),0),"")</f>
        <v/>
      </c>
      <c r="G58" s="66" t="str">
        <f t="shared" si="0"/>
        <v/>
      </c>
      <c r="H58" s="66" t="str">
        <f>IFERROR(ROUNDDOWN((#REF!*C58),0),"")</f>
        <v/>
      </c>
      <c r="M58" s="83" t="s">
        <v>30</v>
      </c>
      <c r="N58" s="97">
        <v>21</v>
      </c>
      <c r="O58" s="113">
        <v>21</v>
      </c>
      <c r="P58" s="115"/>
      <c r="Q58" s="115"/>
      <c r="R58" s="115"/>
      <c r="S58" s="115"/>
    </row>
    <row r="59" spans="2:19" ht="23.25" customHeight="1">
      <c r="B59" s="18" t="s">
        <v>61</v>
      </c>
      <c r="C59" s="37">
        <f t="shared" si="1"/>
        <v>0</v>
      </c>
      <c r="D59" s="44"/>
      <c r="E59" s="50">
        <f t="shared" si="2"/>
        <v>0</v>
      </c>
      <c r="F59" s="50" t="str">
        <f>IFERROR(ROUNDDOWN((#REF!*C59/D59),0),"")</f>
        <v/>
      </c>
      <c r="G59" s="66" t="str">
        <f t="shared" si="0"/>
        <v/>
      </c>
      <c r="H59" s="66" t="str">
        <f>IFERROR(ROUNDDOWN((#REF!*C59),0),"")</f>
        <v/>
      </c>
      <c r="M59" s="83" t="s">
        <v>61</v>
      </c>
      <c r="N59" s="98">
        <v>20</v>
      </c>
      <c r="O59" s="108">
        <v>20</v>
      </c>
      <c r="P59" s="115"/>
      <c r="Q59" s="115"/>
      <c r="R59" s="115"/>
      <c r="S59" s="115"/>
    </row>
    <row r="60" spans="2:19" ht="23.25" customHeight="1">
      <c r="B60" s="18" t="s">
        <v>31</v>
      </c>
      <c r="C60" s="37">
        <f t="shared" si="1"/>
        <v>0</v>
      </c>
      <c r="D60" s="44"/>
      <c r="E60" s="50">
        <f t="shared" si="2"/>
        <v>0</v>
      </c>
      <c r="F60" s="50" t="str">
        <f>IFERROR(ROUNDDOWN((#REF!*C60/D60),0),"")</f>
        <v/>
      </c>
      <c r="G60" s="66" t="str">
        <f t="shared" si="0"/>
        <v/>
      </c>
      <c r="H60" s="66" t="str">
        <f>IFERROR(ROUNDDOWN((#REF!*C60),0),"")</f>
        <v/>
      </c>
      <c r="M60" s="83" t="s">
        <v>31</v>
      </c>
      <c r="N60" s="99">
        <v>19</v>
      </c>
      <c r="O60" s="105">
        <v>19</v>
      </c>
      <c r="P60" s="115"/>
      <c r="Q60" s="115"/>
      <c r="R60" s="115"/>
      <c r="S60" s="115"/>
    </row>
    <row r="61" spans="2:19" ht="23.25" customHeight="1">
      <c r="B61" s="18" t="s">
        <v>51</v>
      </c>
      <c r="C61" s="37">
        <f t="shared" si="1"/>
        <v>0</v>
      </c>
      <c r="D61" s="44"/>
      <c r="E61" s="50">
        <f t="shared" si="2"/>
        <v>0</v>
      </c>
      <c r="F61" s="50" t="str">
        <f>IFERROR(ROUNDDOWN((#REF!*C61/D61),0),"")</f>
        <v/>
      </c>
      <c r="G61" s="66" t="str">
        <f t="shared" si="0"/>
        <v/>
      </c>
      <c r="H61" s="66" t="str">
        <f>IFERROR(ROUNDDOWN((#REF!*C61),0),"")</f>
        <v/>
      </c>
      <c r="M61" s="83" t="s">
        <v>51</v>
      </c>
      <c r="N61" s="99">
        <v>20</v>
      </c>
      <c r="O61" s="105">
        <v>20</v>
      </c>
      <c r="P61" s="115"/>
      <c r="Q61" s="115"/>
      <c r="R61" s="115"/>
      <c r="S61" s="115"/>
    </row>
    <row r="62" spans="2:19" ht="23.25" customHeight="1">
      <c r="B62" s="18" t="s">
        <v>40</v>
      </c>
      <c r="C62" s="37">
        <f t="shared" si="1"/>
        <v>0</v>
      </c>
      <c r="D62" s="44"/>
      <c r="E62" s="50">
        <f t="shared" si="2"/>
        <v>0</v>
      </c>
      <c r="F62" s="50" t="str">
        <f>IFERROR(ROUNDDOWN((#REF!*C62/D62),0),"")</f>
        <v/>
      </c>
      <c r="G62" s="66" t="str">
        <f t="shared" si="0"/>
        <v/>
      </c>
      <c r="H62" s="66" t="str">
        <f>IFERROR(ROUNDDOWN((#REF!*C62),0),"")</f>
        <v/>
      </c>
      <c r="M62" s="83" t="s">
        <v>40</v>
      </c>
      <c r="N62" s="99">
        <v>19</v>
      </c>
      <c r="O62" s="105">
        <v>19</v>
      </c>
      <c r="P62" s="115"/>
      <c r="Q62" s="115"/>
      <c r="R62" s="115"/>
      <c r="S62" s="115"/>
    </row>
    <row r="63" spans="2:19" ht="23.25" customHeight="1">
      <c r="B63" s="18" t="s">
        <v>63</v>
      </c>
      <c r="C63" s="38">
        <f t="shared" si="1"/>
        <v>0</v>
      </c>
      <c r="D63" s="44"/>
      <c r="E63" s="50">
        <f t="shared" si="2"/>
        <v>0</v>
      </c>
      <c r="F63" s="50" t="str">
        <f>IFERROR(ROUNDDOWN((#REF!*C63/D63),0),"")</f>
        <v/>
      </c>
      <c r="G63" s="66" t="str">
        <f t="shared" si="0"/>
        <v/>
      </c>
      <c r="H63" s="66" t="str">
        <f>IFERROR(ROUNDDOWN((#REF!*C63),0),"")</f>
        <v/>
      </c>
      <c r="M63" s="83" t="s">
        <v>63</v>
      </c>
      <c r="N63" s="100">
        <v>18</v>
      </c>
      <c r="O63" s="105">
        <v>18</v>
      </c>
      <c r="P63" s="115"/>
      <c r="Q63" s="115"/>
      <c r="R63" s="115"/>
      <c r="S63" s="115"/>
    </row>
    <row r="64" spans="2:19" ht="23.25" customHeight="1">
      <c r="B64" s="17" t="s">
        <v>13</v>
      </c>
      <c r="C64" s="39"/>
      <c r="D64" s="53"/>
      <c r="E64" s="50" t="str">
        <f>IFERROR(F77,"")</f>
        <v/>
      </c>
      <c r="F64" s="50" t="str">
        <f>IFERROR(ROUNDDOWN((#REF!*C64/D64),0),"")</f>
        <v/>
      </c>
      <c r="G64" s="66" t="str">
        <f t="shared" si="0"/>
        <v/>
      </c>
      <c r="H64" s="66" t="str">
        <f>IFERROR(ROUNDDOWN((#REF!*C64),0),"")</f>
        <v/>
      </c>
      <c r="M64" s="82" t="s">
        <v>13</v>
      </c>
      <c r="N64" s="101">
        <v>12</v>
      </c>
      <c r="O64" s="114">
        <v>21</v>
      </c>
      <c r="P64" s="115"/>
      <c r="Q64" s="115"/>
      <c r="R64" s="115"/>
      <c r="S64" s="115"/>
    </row>
    <row r="65" spans="2:15" hidden="1">
      <c r="B65" s="19"/>
      <c r="D65" s="54" t="s">
        <v>64</v>
      </c>
      <c r="E65" s="60">
        <f>SUM(E53:E64)+E49</f>
        <v>0</v>
      </c>
      <c r="F65" s="50">
        <f>F66+J70</f>
        <v>600000</v>
      </c>
      <c r="G65" s="66">
        <f>G66+J70</f>
        <v>600000</v>
      </c>
      <c r="H65" s="66">
        <f>H66+J70</f>
        <v>600000</v>
      </c>
      <c r="M65" s="19"/>
      <c r="O65" s="54" t="s">
        <v>64</v>
      </c>
    </row>
    <row r="66" spans="2:15" hidden="1">
      <c r="F66" s="57">
        <f>SUM(F53:F64)</f>
        <v>0</v>
      </c>
      <c r="G66" s="57">
        <f>SUM(G53:G64)</f>
        <v>0</v>
      </c>
      <c r="H66" s="57">
        <f>SUM(H53:H64)</f>
        <v>0</v>
      </c>
    </row>
    <row r="67" spans="2:15" s="4" customFormat="1" hidden="1">
      <c r="B67" s="2"/>
      <c r="C67" s="2"/>
      <c r="D67" s="2"/>
      <c r="E67" s="2"/>
      <c r="F67" s="2"/>
      <c r="G67" s="2"/>
      <c r="M67" s="2"/>
      <c r="N67" s="2"/>
      <c r="O67" s="2"/>
    </row>
    <row r="68" spans="2:15" s="4" customFormat="1" hidden="1">
      <c r="B68" s="2"/>
      <c r="C68" s="2"/>
      <c r="D68" s="2"/>
      <c r="E68" s="2"/>
      <c r="F68" s="2"/>
      <c r="G68" s="2" t="s">
        <v>9</v>
      </c>
      <c r="H68" s="2"/>
      <c r="M68" s="2"/>
      <c r="N68" s="2"/>
      <c r="O68" s="2"/>
    </row>
    <row r="69" spans="2:15" s="4" customFormat="1" hidden="1">
      <c r="B69" s="2"/>
      <c r="C69" s="2" t="s">
        <v>70</v>
      </c>
      <c r="D69" s="2" t="s">
        <v>53</v>
      </c>
      <c r="E69" s="7" t="s">
        <v>53</v>
      </c>
      <c r="F69" s="2"/>
      <c r="G69" s="55">
        <v>210000</v>
      </c>
      <c r="H69" s="2" t="s">
        <v>43</v>
      </c>
      <c r="J69" s="2" t="s">
        <v>65</v>
      </c>
      <c r="K69" s="55">
        <v>600000</v>
      </c>
      <c r="L69" s="55"/>
      <c r="M69" s="2" t="s">
        <v>66</v>
      </c>
      <c r="N69" s="2"/>
      <c r="O69" s="2"/>
    </row>
    <row r="70" spans="2:15" s="4" customFormat="1" hidden="1">
      <c r="B70" s="2"/>
      <c r="C70" s="2" t="s">
        <v>62</v>
      </c>
      <c r="D70" s="55">
        <v>210000</v>
      </c>
      <c r="E70" s="7" t="s">
        <v>69</v>
      </c>
      <c r="F70" s="2"/>
      <c r="G70" s="55">
        <v>255000</v>
      </c>
      <c r="H70" s="2" t="s">
        <v>43</v>
      </c>
      <c r="J70" s="68">
        <f>IF(C5="新卒コース",K69,0)</f>
        <v>600000</v>
      </c>
      <c r="M70" s="2"/>
      <c r="N70" s="2"/>
      <c r="O70" s="2"/>
    </row>
    <row r="71" spans="2:15" s="4" customFormat="1" ht="13.5" hidden="1">
      <c r="B71" s="2"/>
      <c r="C71" s="40"/>
      <c r="D71" s="40"/>
      <c r="E71" s="2" t="s">
        <v>69</v>
      </c>
      <c r="F71" s="2" t="s">
        <v>55</v>
      </c>
      <c r="G71" s="40"/>
      <c r="M71" s="2"/>
      <c r="N71" s="2"/>
      <c r="O71" s="2"/>
    </row>
    <row r="72" spans="2:15" s="4" customFormat="1" ht="13.5" hidden="1">
      <c r="B72" s="2"/>
      <c r="C72" s="40"/>
      <c r="D72" s="40"/>
      <c r="E72" s="55">
        <v>255000</v>
      </c>
      <c r="F72" s="55">
        <v>12750</v>
      </c>
      <c r="G72" s="40"/>
      <c r="H72" s="40"/>
      <c r="M72" s="2"/>
      <c r="N72" s="2"/>
      <c r="O72" s="2"/>
    </row>
    <row r="73" spans="2:15" hidden="1"/>
    <row r="74" spans="2:15" hidden="1"/>
    <row r="75" spans="2:15" hidden="1">
      <c r="E75" s="61" t="s">
        <v>68</v>
      </c>
      <c r="F75" s="61" t="s">
        <v>172</v>
      </c>
    </row>
    <row r="76" spans="2:15" hidden="1">
      <c r="D76" s="56" t="s">
        <v>57</v>
      </c>
      <c r="E76" s="57" t="e">
        <f>ROUNDDOWN($D$49/D53,0)</f>
        <v>#DIV/0!</v>
      </c>
      <c r="F76" s="62" t="e">
        <f>E76*C53</f>
        <v>#DIV/0!</v>
      </c>
    </row>
    <row r="77" spans="2:15" hidden="1">
      <c r="D77" s="56" t="s">
        <v>25</v>
      </c>
      <c r="E77" s="57" t="e">
        <f>ROUNDDOWN($D$49/D64,0)</f>
        <v>#DIV/0!</v>
      </c>
      <c r="F77" s="62" t="e">
        <f>E77*C64</f>
        <v>#DIV/0!</v>
      </c>
    </row>
  </sheetData>
  <mergeCells count="18">
    <mergeCell ref="C2:D2"/>
    <mergeCell ref="N2:O2"/>
    <mergeCell ref="C3:D3"/>
    <mergeCell ref="N3:O3"/>
    <mergeCell ref="C4:D4"/>
    <mergeCell ref="N4:O4"/>
    <mergeCell ref="C5:D5"/>
    <mergeCell ref="N5:O5"/>
    <mergeCell ref="B8:B10"/>
    <mergeCell ref="M8:M10"/>
    <mergeCell ref="B11:B19"/>
    <mergeCell ref="M11:M19"/>
    <mergeCell ref="B21:B29"/>
    <mergeCell ref="M21:M29"/>
    <mergeCell ref="B30:B38"/>
    <mergeCell ref="M30:M38"/>
    <mergeCell ref="B39:B47"/>
    <mergeCell ref="M39:M47"/>
  </mergeCells>
  <phoneticPr fontId="18" type="Hiragana"/>
  <dataValidations count="1">
    <dataValidation type="list" allowBlank="1" showDropDown="0" showInputMessage="1" showErrorMessage="1" sqref="C5:D5">
      <formula1>$E$69:$E$70</formula1>
    </dataValidation>
  </dataValidations>
  <pageMargins left="0.78740157480314954" right="0.78740157480314954" top="0.98425196850393704" bottom="0.98425196850393704" header="0.51181102362204722" footer="0.51181102362204722"/>
  <pageSetup paperSize="9" scale="63" fitToWidth="1" fitToHeight="1" orientation="portrait" usePrinterDefaults="1" cellComments="asDisplayed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M37"/>
  <sheetViews>
    <sheetView workbookViewId="0">
      <selection activeCell="N21" sqref="N21"/>
    </sheetView>
  </sheetViews>
  <sheetFormatPr defaultRowHeight="12"/>
  <cols>
    <col min="1" max="12" width="10.25390625" style="147" customWidth="1"/>
    <col min="13" max="13" width="8.375" style="147" customWidth="1"/>
    <col min="14" max="16384" width="9.00390625" style="147" bestFit="1" customWidth="1"/>
  </cols>
  <sheetData>
    <row r="1" spans="1:12" ht="21">
      <c r="A1" s="147" t="s">
        <v>116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>
      <c r="B2" s="262" t="s">
        <v>133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</row>
    <row r="3" spans="1:12"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</row>
    <row r="4" spans="1:12" ht="6.75" customHeight="1">
      <c r="H4" s="265"/>
      <c r="I4" s="266"/>
      <c r="J4" s="266"/>
      <c r="K4" s="266"/>
      <c r="L4" s="266"/>
    </row>
    <row r="5" spans="1:12" ht="12" customHeight="1">
      <c r="G5" s="131" t="s">
        <v>73</v>
      </c>
      <c r="H5" s="131"/>
      <c r="I5" s="136">
        <f>'【申請時】入力作業シート'!C2</f>
        <v>0</v>
      </c>
      <c r="J5" s="136"/>
      <c r="K5" s="136"/>
      <c r="L5" s="269" t="s">
        <v>72</v>
      </c>
    </row>
    <row r="6" spans="1:12" ht="19.5" customHeight="1">
      <c r="A6" s="256" t="s">
        <v>74</v>
      </c>
      <c r="B6" s="263" t="s">
        <v>75</v>
      </c>
      <c r="C6" s="256" t="s">
        <v>134</v>
      </c>
      <c r="D6" s="263" t="s">
        <v>135</v>
      </c>
      <c r="E6" s="256" t="s">
        <v>78</v>
      </c>
      <c r="F6" s="256" t="s">
        <v>80</v>
      </c>
      <c r="G6" s="263" t="s">
        <v>136</v>
      </c>
      <c r="H6" s="263" t="s">
        <v>137</v>
      </c>
      <c r="I6" s="267" t="s">
        <v>138</v>
      </c>
      <c r="J6" s="263" t="s">
        <v>139</v>
      </c>
      <c r="K6" s="263" t="s">
        <v>140</v>
      </c>
      <c r="L6" s="270" t="s">
        <v>81</v>
      </c>
    </row>
    <row r="7" spans="1:12" ht="19.5" customHeight="1">
      <c r="A7" s="257"/>
      <c r="B7" s="264"/>
      <c r="C7" s="257"/>
      <c r="D7" s="264"/>
      <c r="E7" s="257"/>
      <c r="F7" s="257"/>
      <c r="G7" s="264"/>
      <c r="H7" s="264"/>
      <c r="I7" s="268"/>
      <c r="J7" s="264"/>
      <c r="K7" s="264"/>
      <c r="L7" s="271"/>
    </row>
    <row r="8" spans="1:12" ht="19.5" customHeight="1">
      <c r="A8" s="257"/>
      <c r="B8" s="264"/>
      <c r="C8" s="257"/>
      <c r="D8" s="264"/>
      <c r="E8" s="257"/>
      <c r="F8" s="257"/>
      <c r="G8" s="264"/>
      <c r="H8" s="264"/>
      <c r="I8" s="268"/>
      <c r="J8" s="264"/>
      <c r="K8" s="264"/>
      <c r="L8" s="271"/>
    </row>
    <row r="9" spans="1:12" s="255" customFormat="1" ht="19.5" customHeight="1">
      <c r="A9" s="258" t="s">
        <v>36</v>
      </c>
      <c r="B9" s="258" t="s">
        <v>85</v>
      </c>
      <c r="C9" s="258" t="s">
        <v>141</v>
      </c>
      <c r="D9" s="258" t="s">
        <v>88</v>
      </c>
      <c r="E9" s="258" t="s">
        <v>89</v>
      </c>
      <c r="F9" s="258" t="s">
        <v>91</v>
      </c>
      <c r="G9" s="258" t="s">
        <v>92</v>
      </c>
      <c r="H9" s="258" t="s">
        <v>90</v>
      </c>
      <c r="I9" s="258" t="s">
        <v>142</v>
      </c>
      <c r="J9" s="258" t="s">
        <v>79</v>
      </c>
      <c r="K9" s="258" t="s">
        <v>32</v>
      </c>
      <c r="L9" s="258"/>
    </row>
    <row r="10" spans="1:12" ht="17.25" customHeight="1">
      <c r="A10" s="219" t="s">
        <v>94</v>
      </c>
      <c r="B10" s="219" t="s">
        <v>94</v>
      </c>
      <c r="C10" s="219" t="s">
        <v>94</v>
      </c>
      <c r="D10" s="219" t="s">
        <v>94</v>
      </c>
      <c r="E10" s="219" t="s">
        <v>94</v>
      </c>
      <c r="F10" s="219" t="s">
        <v>94</v>
      </c>
      <c r="G10" s="219" t="s">
        <v>94</v>
      </c>
      <c r="H10" s="219" t="s">
        <v>94</v>
      </c>
      <c r="I10" s="219" t="s">
        <v>94</v>
      </c>
      <c r="J10" s="219" t="s">
        <v>94</v>
      </c>
      <c r="K10" s="219" t="s">
        <v>94</v>
      </c>
      <c r="L10" s="219"/>
    </row>
    <row r="11" spans="1:12" ht="13.5" customHeight="1">
      <c r="A11" s="259" t="e">
        <f>'【実績報告時】入力作業シート'!Z40</f>
        <v>#VALUE!</v>
      </c>
      <c r="B11" s="259">
        <v>0</v>
      </c>
      <c r="C11" s="259" t="e">
        <f>A11-B11</f>
        <v>#VALUE!</v>
      </c>
      <c r="D11" s="259" t="e">
        <f>C11</f>
        <v>#VALUE!</v>
      </c>
      <c r="E11" s="259">
        <v>3720000</v>
      </c>
      <c r="F11" s="259" t="e">
        <f>MIN(D11:E11)</f>
        <v>#VALUE!</v>
      </c>
      <c r="G11" s="259" t="e">
        <f>ROUNDDOWN(MIN(C11,F11),-3)</f>
        <v>#VALUE!</v>
      </c>
      <c r="H11" s="259">
        <f>別紙１!G9</f>
        <v>0</v>
      </c>
      <c r="I11" s="259" t="e">
        <f>MIN(G11:H11)</f>
        <v>#VALUE!</v>
      </c>
      <c r="J11" s="259">
        <v>0</v>
      </c>
      <c r="K11" s="259" t="e">
        <f>I11-J11</f>
        <v>#VALUE!</v>
      </c>
      <c r="L11" s="259"/>
    </row>
    <row r="12" spans="1:12" ht="13.5" customHeight="1">
      <c r="A12" s="260"/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3.5" customHeight="1">
      <c r="A13" s="260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</row>
    <row r="14" spans="1:12" ht="13.5" customHeight="1">
      <c r="A14" s="260"/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</row>
    <row r="15" spans="1:12" ht="13.5" customHeight="1">
      <c r="A15" s="260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</row>
    <row r="16" spans="1:12" ht="13.5" customHeight="1">
      <c r="A16" s="260"/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</row>
    <row r="17" spans="1:12" ht="13.5" customHeight="1">
      <c r="A17" s="260"/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</row>
    <row r="18" spans="1:12" ht="13.5" customHeight="1">
      <c r="A18" s="260"/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</row>
    <row r="19" spans="1:12" ht="13.5" customHeight="1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</row>
    <row r="20" spans="1:12" ht="13.5" customHeight="1">
      <c r="A20" s="260"/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</row>
    <row r="21" spans="1:12" ht="13.5" customHeight="1">
      <c r="A21" s="260"/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</row>
    <row r="22" spans="1:12" ht="13.5" customHeight="1">
      <c r="A22" s="260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</row>
    <row r="23" spans="1:12" ht="13.5" customHeight="1">
      <c r="A23" s="260"/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</row>
    <row r="24" spans="1:12" ht="13.5" customHeight="1">
      <c r="A24" s="260"/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</row>
    <row r="25" spans="1:12" ht="13.5" customHeight="1">
      <c r="A25" s="260"/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</row>
    <row r="26" spans="1:12" ht="13.5" customHeight="1">
      <c r="A26" s="260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</row>
    <row r="27" spans="1:12" ht="13.5" customHeight="1">
      <c r="A27" s="260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</row>
    <row r="28" spans="1:12" ht="13.5" customHeight="1">
      <c r="A28" s="260"/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</row>
    <row r="29" spans="1:12" ht="13.5" customHeight="1">
      <c r="A29" s="260"/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</row>
    <row r="30" spans="1:12" ht="13.5" customHeight="1">
      <c r="A30" s="260"/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0"/>
    </row>
    <row r="31" spans="1:12" ht="13.5" customHeight="1">
      <c r="A31" s="260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</row>
    <row r="32" spans="1:12" ht="13.5" customHeight="1">
      <c r="A32" s="260"/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</row>
    <row r="33" spans="1:13" ht="13.5" customHeight="1">
      <c r="A33" s="260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3" ht="13.5" customHeight="1">
      <c r="A34" s="260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</row>
    <row r="35" spans="1:13" ht="13.5" customHeight="1">
      <c r="A35" s="261"/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</row>
    <row r="36" spans="1:13">
      <c r="A36" s="3" t="s">
        <v>96</v>
      </c>
      <c r="B36" s="3"/>
      <c r="C36" s="3"/>
      <c r="D36" s="3"/>
      <c r="E36" s="3"/>
      <c r="F36" s="3"/>
      <c r="G36" s="3"/>
      <c r="H36" s="3"/>
      <c r="I36" s="3"/>
    </row>
    <row r="37" spans="1:13" ht="24.75" customHeight="1">
      <c r="A37" s="125" t="s">
        <v>143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</row>
  </sheetData>
  <mergeCells count="16">
    <mergeCell ref="G5:H5"/>
    <mergeCell ref="I5:K5"/>
    <mergeCell ref="A37:M37"/>
    <mergeCell ref="B2:L3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landscape" usePrinterDefaults="1" blackAndWhite="1" useFirstPageNumber="1" r:id="rId1"/>
  <headerFooter alignWithMargins="0"/>
  <colBreaks count="1" manualBreakCount="1">
    <brk id="12" max="3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L21"/>
  <sheetViews>
    <sheetView showZeros="0" workbookViewId="0">
      <selection activeCell="E47" sqref="E47"/>
    </sheetView>
  </sheetViews>
  <sheetFormatPr defaultRowHeight="12"/>
  <cols>
    <col min="1" max="1" width="1.625" style="147" customWidth="1"/>
    <col min="2" max="2" width="4.875" style="147" customWidth="1"/>
    <col min="3" max="3" width="13.625" style="147" customWidth="1"/>
    <col min="4" max="4" width="74.00390625" style="147" customWidth="1"/>
    <col min="5" max="5" width="16.375" style="147" customWidth="1"/>
    <col min="6" max="7" width="11.75390625" style="147" customWidth="1"/>
    <col min="8" max="12" width="10.375" style="147" customWidth="1"/>
    <col min="13" max="13" width="10.375" style="148" customWidth="1"/>
    <col min="14" max="14" width="2.25390625" style="148" customWidth="1"/>
    <col min="15" max="16384" width="9.00390625" style="148" bestFit="1" customWidth="1"/>
  </cols>
  <sheetData>
    <row r="1" spans="1:12" ht="18" customHeight="1">
      <c r="B1" s="147" t="s">
        <v>10</v>
      </c>
    </row>
    <row r="2" spans="1:12" s="148" customFormat="1" ht="23.25" customHeight="1">
      <c r="A2" s="149"/>
      <c r="B2" s="150" t="s">
        <v>144</v>
      </c>
      <c r="C2" s="154"/>
      <c r="D2" s="157"/>
      <c r="E2" s="164"/>
      <c r="F2" s="164"/>
      <c r="G2" s="164"/>
      <c r="H2" s="164"/>
      <c r="I2" s="164"/>
      <c r="J2" s="164"/>
      <c r="K2" s="164"/>
      <c r="L2" s="149"/>
    </row>
    <row r="3" spans="1:12" ht="24" customHeight="1">
      <c r="B3" s="151"/>
      <c r="C3" s="155" t="s">
        <v>100</v>
      </c>
      <c r="D3" s="158">
        <f>別紙２事業計画!D3</f>
        <v>0</v>
      </c>
      <c r="G3" s="148"/>
      <c r="H3" s="148"/>
      <c r="I3" s="148"/>
      <c r="J3" s="148"/>
      <c r="K3" s="148"/>
      <c r="L3" s="148"/>
    </row>
    <row r="4" spans="1:12">
      <c r="B4" s="151"/>
      <c r="C4" s="149"/>
      <c r="D4" s="226"/>
      <c r="G4" s="149"/>
      <c r="H4" s="148"/>
      <c r="I4" s="148"/>
      <c r="J4" s="148"/>
      <c r="K4" s="148"/>
      <c r="L4" s="148"/>
    </row>
    <row r="5" spans="1:12">
      <c r="B5" s="151"/>
      <c r="C5" s="149"/>
      <c r="D5" s="226"/>
    </row>
    <row r="6" spans="1:12" s="148" customFormat="1" ht="16.5" customHeight="1">
      <c r="A6" s="149"/>
      <c r="B6" s="152" t="s">
        <v>101</v>
      </c>
      <c r="C6" s="152"/>
      <c r="D6" s="152">
        <f>別紙２事業計画!D6</f>
        <v>0</v>
      </c>
      <c r="E6" s="165"/>
      <c r="F6" s="149"/>
      <c r="G6" s="149"/>
      <c r="H6" s="149"/>
      <c r="I6" s="149"/>
      <c r="J6" s="149"/>
      <c r="K6" s="149"/>
      <c r="L6" s="149"/>
    </row>
    <row r="7" spans="1:12" s="148" customFormat="1" ht="16.5" customHeight="1">
      <c r="A7" s="149"/>
      <c r="B7" s="153" t="s">
        <v>102</v>
      </c>
      <c r="C7" s="156"/>
      <c r="D7" s="272" t="str">
        <f>別紙２事業計画!D7</f>
        <v>令和　年　月　日</v>
      </c>
      <c r="E7" s="165"/>
      <c r="F7" s="149"/>
      <c r="G7" s="149"/>
      <c r="H7" s="149"/>
      <c r="I7" s="149"/>
      <c r="J7" s="149"/>
      <c r="K7" s="149"/>
      <c r="L7" s="149"/>
    </row>
    <row r="8" spans="1:12" s="148" customFormat="1" ht="16.5" customHeight="1">
      <c r="A8" s="149"/>
      <c r="B8" s="152" t="s">
        <v>103</v>
      </c>
      <c r="C8" s="152"/>
      <c r="D8" s="152" t="str">
        <f>別紙２事業計画!D8</f>
        <v>令和　年　月　日～令和　年　月　日</v>
      </c>
      <c r="E8" s="165"/>
      <c r="F8" s="149"/>
      <c r="G8" s="149"/>
      <c r="H8" s="149"/>
      <c r="I8" s="149"/>
      <c r="J8" s="149"/>
      <c r="K8" s="149"/>
      <c r="L8" s="149"/>
    </row>
    <row r="9" spans="1:12" s="148" customFormat="1" ht="181.5" customHeight="1">
      <c r="A9" s="149"/>
      <c r="B9" s="152" t="s">
        <v>145</v>
      </c>
      <c r="C9" s="152"/>
      <c r="D9" s="273"/>
      <c r="E9" s="149"/>
      <c r="F9" s="149"/>
      <c r="G9" s="149"/>
      <c r="H9" s="149"/>
      <c r="I9" s="149"/>
      <c r="J9" s="149"/>
      <c r="K9" s="149"/>
      <c r="L9" s="149"/>
    </row>
    <row r="10" spans="1:12" s="148" customFormat="1" ht="324" customHeight="1">
      <c r="A10" s="149"/>
      <c r="B10" s="152" t="s">
        <v>146</v>
      </c>
      <c r="C10" s="152"/>
      <c r="D10" s="273"/>
      <c r="E10" s="149"/>
      <c r="F10" s="149"/>
      <c r="G10" s="149"/>
      <c r="H10" s="149"/>
      <c r="I10" s="149"/>
      <c r="J10" s="149"/>
      <c r="K10" s="149"/>
      <c r="L10" s="149"/>
    </row>
    <row r="11" spans="1:12" s="148" customFormat="1" ht="172.5" customHeight="1">
      <c r="A11" s="149"/>
      <c r="B11" s="153" t="s">
        <v>147</v>
      </c>
      <c r="C11" s="156"/>
      <c r="D11" s="273"/>
      <c r="E11" s="149"/>
      <c r="F11" s="149"/>
      <c r="G11" s="149"/>
      <c r="H11" s="149"/>
      <c r="I11" s="149"/>
      <c r="J11" s="149"/>
      <c r="K11" s="149"/>
      <c r="L11" s="149"/>
    </row>
    <row r="12" spans="1:12" s="148" customFormat="1" ht="16.5" customHeight="1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</row>
    <row r="13" spans="1:12" s="148" customFormat="1" ht="16.5" customHeight="1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</row>
    <row r="14" spans="1:12" s="148" customFormat="1" ht="16.5" customHeight="1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</row>
    <row r="15" spans="1:12" s="148" customFormat="1" ht="16.5" customHeight="1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</row>
    <row r="16" spans="1:12" s="148" customFormat="1" ht="16.5" customHeight="1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</row>
    <row r="17" spans="1:12" s="148" customFormat="1" ht="16.5" customHeight="1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</row>
    <row r="18" spans="1:12" s="148" customFormat="1" ht="16.5" customHeight="1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</row>
    <row r="19" spans="1:12" s="149" customFormat="1" ht="16.5" customHeight="1"/>
    <row r="20" spans="1:12" s="149" customFormat="1" ht="16.5" customHeight="1"/>
    <row r="21" spans="1:12" s="149" customFormat="1" ht="16.5" customHeight="1"/>
  </sheetData>
  <mergeCells count="7">
    <mergeCell ref="B2:D2"/>
    <mergeCell ref="B6:C6"/>
    <mergeCell ref="B7:C7"/>
    <mergeCell ref="B8:C8"/>
    <mergeCell ref="B9:C9"/>
    <mergeCell ref="B10:C10"/>
    <mergeCell ref="B11:C11"/>
  </mergeCells>
  <phoneticPr fontId="18" type="Hiragana"/>
  <printOptions horizontalCentered="1"/>
  <pageMargins left="0.70866141732283472" right="0.15748031496062992" top="0.74803149606299213" bottom="0.4" header="0.31496062992125984" footer="0.31496062992125984"/>
  <pageSetup paperSize="9" firstPageNumber="0" fitToWidth="1" fitToHeight="1" orientation="portrait" usePrinterDefaults="1" blackAndWhite="1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IV20"/>
  <sheetViews>
    <sheetView view="pageBreakPreview" zoomScaleSheetLayoutView="100" workbookViewId="0">
      <selection activeCell="D27" sqref="D27"/>
    </sheetView>
  </sheetViews>
  <sheetFormatPr defaultRowHeight="13.5"/>
  <cols>
    <col min="1" max="1" width="1.625" style="147" customWidth="1"/>
    <col min="2" max="2" width="4.875" style="147" customWidth="1"/>
    <col min="3" max="3" width="13.625" style="147" customWidth="1"/>
    <col min="4" max="4" width="55.00390625" style="147" customWidth="1"/>
    <col min="5" max="6" width="6.75390625" style="147" customWidth="1"/>
    <col min="7" max="7" width="8.625" style="147" customWidth="1"/>
    <col min="8" max="9" width="11.75390625" style="147" customWidth="1"/>
    <col min="10" max="14" width="10.375" style="147" customWidth="1"/>
    <col min="15" max="15" width="10.375" style="148" customWidth="1"/>
    <col min="16" max="16" width="2.25390625" style="148" customWidth="1"/>
    <col min="17" max="256" width="9.00390625" style="148" bestFit="1" customWidth="1"/>
  </cols>
  <sheetData>
    <row r="1" spans="1:14" ht="18" customHeight="1">
      <c r="B1" s="147" t="s">
        <v>180</v>
      </c>
      <c r="G1" s="285" t="s">
        <v>148</v>
      </c>
    </row>
    <row r="2" spans="1:14" s="148" customFormat="1" ht="23.25" customHeight="1">
      <c r="A2" s="149"/>
      <c r="B2" s="274" t="s">
        <v>181</v>
      </c>
      <c r="C2" s="274"/>
      <c r="D2" s="274"/>
      <c r="E2" s="274"/>
      <c r="F2" s="274"/>
      <c r="G2" s="274"/>
      <c r="H2" s="164"/>
      <c r="I2" s="164"/>
      <c r="J2" s="164"/>
      <c r="K2" s="164"/>
      <c r="L2" s="164"/>
      <c r="M2" s="164"/>
      <c r="N2" s="149"/>
    </row>
    <row r="3" spans="1:14" ht="24" customHeight="1">
      <c r="B3" s="275"/>
      <c r="C3" s="275"/>
      <c r="D3" s="281" t="s">
        <v>149</v>
      </c>
      <c r="E3" s="281"/>
      <c r="F3" s="281"/>
      <c r="G3" s="281"/>
      <c r="I3" s="148"/>
      <c r="J3" s="148"/>
      <c r="K3" s="148"/>
      <c r="L3" s="148"/>
      <c r="M3" s="148"/>
      <c r="N3" s="148"/>
    </row>
    <row r="4" spans="1:14">
      <c r="B4" s="275"/>
      <c r="C4" s="275"/>
      <c r="D4" s="275"/>
      <c r="E4" s="275"/>
      <c r="F4" s="275"/>
      <c r="G4" s="275"/>
      <c r="I4" s="149"/>
      <c r="J4" s="148"/>
      <c r="K4" s="148"/>
      <c r="L4" s="148"/>
      <c r="M4" s="148"/>
      <c r="N4" s="148"/>
    </row>
    <row r="5" spans="1:14">
      <c r="B5" s="275"/>
      <c r="C5" s="275"/>
      <c r="D5" s="275"/>
      <c r="E5" s="275"/>
      <c r="F5" s="275"/>
      <c r="G5" s="286"/>
    </row>
    <row r="6" spans="1:14" ht="23.25" customHeight="1">
      <c r="B6" s="276" t="s">
        <v>150</v>
      </c>
      <c r="C6" s="276" t="s">
        <v>151</v>
      </c>
      <c r="D6" s="276" t="s">
        <v>152</v>
      </c>
      <c r="E6" s="282" t="s">
        <v>182</v>
      </c>
      <c r="F6" s="284"/>
      <c r="G6" s="276" t="s">
        <v>153</v>
      </c>
    </row>
    <row r="7" spans="1:14" ht="23.25" customHeight="1">
      <c r="B7" s="277"/>
      <c r="C7" s="277"/>
      <c r="D7" s="277"/>
      <c r="E7" s="283" t="s">
        <v>154</v>
      </c>
      <c r="F7" s="283" t="s">
        <v>155</v>
      </c>
      <c r="G7" s="277"/>
    </row>
    <row r="8" spans="1:14" ht="65.25" customHeight="1">
      <c r="B8" s="278"/>
      <c r="C8" s="278"/>
      <c r="D8" s="278"/>
      <c r="E8" s="278"/>
      <c r="F8" s="278"/>
      <c r="G8" s="278"/>
    </row>
    <row r="9" spans="1:14" ht="65.25" customHeight="1">
      <c r="B9" s="278"/>
      <c r="C9" s="278"/>
      <c r="D9" s="278"/>
      <c r="E9" s="278"/>
      <c r="F9" s="278"/>
      <c r="G9" s="278"/>
    </row>
    <row r="10" spans="1:14" ht="65.25" customHeight="1">
      <c r="B10" s="278"/>
      <c r="C10" s="278"/>
      <c r="D10" s="278"/>
      <c r="E10" s="278"/>
      <c r="F10" s="278"/>
      <c r="G10" s="278"/>
    </row>
    <row r="11" spans="1:14" ht="65.25" customHeight="1">
      <c r="B11" s="278"/>
      <c r="C11" s="278"/>
      <c r="D11" s="278"/>
      <c r="E11" s="278"/>
      <c r="F11" s="278"/>
      <c r="G11" s="278"/>
    </row>
    <row r="12" spans="1:14" ht="65.25" customHeight="1">
      <c r="B12" s="278"/>
      <c r="C12" s="278"/>
      <c r="D12" s="278"/>
      <c r="E12" s="278"/>
      <c r="F12" s="278"/>
      <c r="G12" s="278"/>
    </row>
    <row r="13" spans="1:14" ht="65.25" customHeight="1">
      <c r="B13" s="278"/>
      <c r="C13" s="278"/>
      <c r="D13" s="278"/>
      <c r="E13" s="278"/>
      <c r="F13" s="278"/>
      <c r="G13" s="278"/>
    </row>
    <row r="14" spans="1:14" ht="65.25" customHeight="1">
      <c r="B14" s="278"/>
      <c r="C14" s="278"/>
      <c r="D14" s="278"/>
      <c r="E14" s="278"/>
      <c r="F14" s="278"/>
      <c r="G14" s="278"/>
    </row>
    <row r="15" spans="1:14" ht="65.25" customHeight="1">
      <c r="B15" s="278"/>
      <c r="C15" s="278"/>
      <c r="D15" s="278"/>
      <c r="E15" s="278"/>
      <c r="F15" s="278"/>
      <c r="G15" s="278"/>
    </row>
    <row r="16" spans="1:14" ht="65.25" customHeight="1">
      <c r="B16" s="278"/>
      <c r="C16" s="278"/>
      <c r="D16" s="278"/>
      <c r="E16" s="278"/>
      <c r="F16" s="278"/>
      <c r="G16" s="278"/>
    </row>
    <row r="17" spans="2:7" ht="65.25" customHeight="1">
      <c r="B17" s="278"/>
      <c r="C17" s="278"/>
      <c r="D17" s="278"/>
      <c r="E17" s="278"/>
      <c r="F17" s="278"/>
      <c r="G17" s="278"/>
    </row>
    <row r="19" spans="2:7" ht="61.5" customHeight="1">
      <c r="B19" s="279" t="s">
        <v>29</v>
      </c>
      <c r="C19" s="279"/>
      <c r="D19" s="279"/>
      <c r="E19" s="279"/>
      <c r="F19" s="279"/>
      <c r="G19" s="279"/>
    </row>
    <row r="20" spans="2:7" ht="22.5" customHeight="1">
      <c r="B20" s="280"/>
      <c r="C20" s="280"/>
      <c r="D20" s="280"/>
      <c r="E20" s="280"/>
      <c r="F20" s="280"/>
      <c r="G20" s="280"/>
    </row>
  </sheetData>
  <mergeCells count="8">
    <mergeCell ref="B2:G2"/>
    <mergeCell ref="E6:F6"/>
    <mergeCell ref="B19:G19"/>
    <mergeCell ref="B20:G20"/>
    <mergeCell ref="B6:B7"/>
    <mergeCell ref="C6:C7"/>
    <mergeCell ref="D6:D7"/>
    <mergeCell ref="G6:G7"/>
  </mergeCells>
  <phoneticPr fontId="37" type="Hiragana"/>
  <printOptions horizontalCentered="1"/>
  <pageMargins left="0.70866141732283472" right="0.15748031496062992" top="0.74803149606299213" bottom="0.74803149606299213" header="0.31496062992125984" footer="0.31496062992125984"/>
  <pageSetup paperSize="9" scale="93" firstPageNumber="0" fitToWidth="1" fitToHeight="1" orientation="portrait" usePrinterDefaults="1" blackAndWhite="1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F31"/>
  <sheetViews>
    <sheetView workbookViewId="0">
      <selection activeCell="I18" sqref="I18"/>
    </sheetView>
  </sheetViews>
  <sheetFormatPr defaultRowHeight="13.5"/>
  <cols>
    <col min="1" max="4" width="18.625" style="166" customWidth="1"/>
    <col min="5" max="5" width="11.00390625" style="166" customWidth="1"/>
    <col min="6" max="6" width="3.625" style="166" customWidth="1"/>
    <col min="7" max="16384" width="9.00390625" style="166" bestFit="1" customWidth="1"/>
  </cols>
  <sheetData>
    <row r="1" spans="1:6" ht="18.75" customHeight="1">
      <c r="A1" s="166" t="s">
        <v>95</v>
      </c>
    </row>
    <row r="2" spans="1:6">
      <c r="A2" s="127" t="s">
        <v>156</v>
      </c>
      <c r="B2" s="127"/>
      <c r="C2" s="127"/>
      <c r="D2" s="127"/>
      <c r="E2" s="127"/>
      <c r="F2" s="127"/>
    </row>
    <row r="3" spans="1:6">
      <c r="A3" s="127"/>
      <c r="B3" s="127"/>
      <c r="C3" s="127"/>
      <c r="D3" s="127"/>
      <c r="E3" s="127"/>
      <c r="F3" s="127"/>
    </row>
    <row r="4" spans="1:6">
      <c r="A4" s="127"/>
      <c r="B4" s="127"/>
      <c r="C4" s="127"/>
      <c r="D4" s="127"/>
      <c r="E4" s="127"/>
      <c r="F4" s="127"/>
    </row>
    <row r="5" spans="1:6" ht="21">
      <c r="A5" s="127"/>
      <c r="B5" s="127"/>
      <c r="C5" s="127"/>
      <c r="D5" s="127"/>
      <c r="E5" s="127"/>
      <c r="F5" s="127"/>
    </row>
    <row r="6" spans="1:6" ht="27" customHeight="1">
      <c r="A6" s="166" t="s">
        <v>157</v>
      </c>
    </row>
    <row r="7" spans="1:6" ht="20.25" customHeight="1">
      <c r="A7" s="167" t="s">
        <v>110</v>
      </c>
      <c r="B7" s="287" t="s">
        <v>111</v>
      </c>
      <c r="C7" s="167" t="s">
        <v>158</v>
      </c>
      <c r="D7" s="287" t="s">
        <v>86</v>
      </c>
      <c r="E7" s="167" t="s">
        <v>83</v>
      </c>
      <c r="F7" s="170"/>
    </row>
    <row r="8" spans="1:6" ht="20.25" customHeight="1">
      <c r="A8" s="179"/>
      <c r="B8" s="288" t="s">
        <v>94</v>
      </c>
      <c r="C8" s="292" t="s">
        <v>94</v>
      </c>
      <c r="D8" s="288" t="s">
        <v>94</v>
      </c>
      <c r="E8" s="179"/>
      <c r="F8" s="182"/>
    </row>
    <row r="9" spans="1:6" ht="20.25" customHeight="1">
      <c r="A9" s="179" t="s">
        <v>159</v>
      </c>
      <c r="B9" s="289">
        <f>別紙３!C9</f>
        <v>0</v>
      </c>
      <c r="C9" s="293" t="e">
        <f>別紙7!K11</f>
        <v>#VALUE!</v>
      </c>
      <c r="D9" s="294" t="e">
        <f>B9-C9</f>
        <v>#VALUE!</v>
      </c>
      <c r="E9" s="179"/>
      <c r="F9" s="182"/>
    </row>
    <row r="10" spans="1:6" ht="20.25" customHeight="1">
      <c r="A10" s="179" t="s">
        <v>161</v>
      </c>
      <c r="B10" s="289">
        <f>別紙３!C10</f>
        <v>0</v>
      </c>
      <c r="C10" s="293" t="e">
        <f>別紙7!A11-C9</f>
        <v>#VALUE!</v>
      </c>
      <c r="D10" s="294" t="e">
        <f>B10-C10</f>
        <v>#VALUE!</v>
      </c>
      <c r="E10" s="179"/>
      <c r="F10" s="182"/>
    </row>
    <row r="11" spans="1:6" ht="20.25" customHeight="1">
      <c r="A11" s="179"/>
      <c r="B11" s="290"/>
      <c r="C11" s="179"/>
      <c r="D11" s="290"/>
      <c r="E11" s="179"/>
      <c r="F11" s="182"/>
    </row>
    <row r="12" spans="1:6" ht="20.25" customHeight="1">
      <c r="A12" s="179"/>
      <c r="B12" s="290"/>
      <c r="C12" s="179"/>
      <c r="D12" s="290"/>
      <c r="E12" s="179"/>
      <c r="F12" s="182"/>
    </row>
    <row r="13" spans="1:6" ht="20.25" customHeight="1">
      <c r="A13" s="179"/>
      <c r="B13" s="290"/>
      <c r="C13" s="179"/>
      <c r="D13" s="290"/>
      <c r="E13" s="179"/>
      <c r="F13" s="182"/>
    </row>
    <row r="14" spans="1:6" ht="20.25" customHeight="1">
      <c r="A14" s="179"/>
      <c r="B14" s="290"/>
      <c r="C14" s="179"/>
      <c r="D14" s="290"/>
      <c r="E14" s="179"/>
      <c r="F14" s="182"/>
    </row>
    <row r="15" spans="1:6" ht="20.25" customHeight="1">
      <c r="A15" s="179"/>
      <c r="B15" s="290"/>
      <c r="C15" s="179"/>
      <c r="D15" s="290"/>
      <c r="E15" s="179"/>
      <c r="F15" s="182"/>
    </row>
    <row r="16" spans="1:6" ht="20.25" customHeight="1">
      <c r="A16" s="179"/>
      <c r="B16" s="290"/>
      <c r="C16" s="179"/>
      <c r="D16" s="290"/>
      <c r="E16" s="179"/>
      <c r="F16" s="182"/>
    </row>
    <row r="17" spans="1:6" ht="20.25" customHeight="1">
      <c r="A17" s="167" t="s">
        <v>115</v>
      </c>
      <c r="B17" s="291">
        <f>SUM(B9:B16)</f>
        <v>0</v>
      </c>
      <c r="C17" s="290" t="e">
        <f>SUM(C9:C16)</f>
        <v>#VALUE!</v>
      </c>
      <c r="D17" s="295" t="e">
        <f>SUM(D9:D16)</f>
        <v>#VALUE!</v>
      </c>
      <c r="E17" s="179"/>
      <c r="F17" s="182"/>
    </row>
    <row r="19" spans="1:6" ht="53.25" customHeight="1"/>
    <row r="20" spans="1:6" ht="27" customHeight="1">
      <c r="A20" s="166" t="s">
        <v>162</v>
      </c>
    </row>
    <row r="21" spans="1:6" ht="20.25" customHeight="1">
      <c r="A21" s="167" t="s">
        <v>110</v>
      </c>
      <c r="B21" s="287" t="s">
        <v>111</v>
      </c>
      <c r="C21" s="167" t="s">
        <v>158</v>
      </c>
      <c r="D21" s="287" t="s">
        <v>86</v>
      </c>
      <c r="E21" s="167" t="s">
        <v>83</v>
      </c>
      <c r="F21" s="170"/>
    </row>
    <row r="22" spans="1:6" ht="20.25" customHeight="1">
      <c r="A22" s="179"/>
      <c r="B22" s="288" t="s">
        <v>94</v>
      </c>
      <c r="C22" s="292" t="s">
        <v>94</v>
      </c>
      <c r="D22" s="288" t="s">
        <v>94</v>
      </c>
      <c r="E22" s="180"/>
      <c r="F22" s="182"/>
    </row>
    <row r="23" spans="1:6" ht="20.25" customHeight="1">
      <c r="A23" s="179" t="s">
        <v>163</v>
      </c>
      <c r="B23" s="289">
        <f>別紙３!C23</f>
        <v>0</v>
      </c>
      <c r="C23" s="293" t="e">
        <f>別紙7!A11</f>
        <v>#VALUE!</v>
      </c>
      <c r="D23" s="294" t="e">
        <f>B23-C23</f>
        <v>#VALUE!</v>
      </c>
      <c r="E23" s="180"/>
      <c r="F23" s="182"/>
    </row>
    <row r="24" spans="1:6" ht="20.25" customHeight="1">
      <c r="A24" s="179"/>
      <c r="B24" s="290"/>
      <c r="C24" s="179"/>
      <c r="D24" s="294"/>
      <c r="E24" s="180"/>
      <c r="F24" s="182"/>
    </row>
    <row r="25" spans="1:6" ht="20.25" customHeight="1">
      <c r="A25" s="179"/>
      <c r="B25" s="290"/>
      <c r="C25" s="179"/>
      <c r="D25" s="294"/>
      <c r="E25" s="180"/>
      <c r="F25" s="182"/>
    </row>
    <row r="26" spans="1:6" ht="20.25" customHeight="1">
      <c r="A26" s="179"/>
      <c r="B26" s="290"/>
      <c r="C26" s="179"/>
      <c r="D26" s="294"/>
      <c r="E26" s="180"/>
      <c r="F26" s="182"/>
    </row>
    <row r="27" spans="1:6" ht="20.25" customHeight="1">
      <c r="A27" s="179"/>
      <c r="B27" s="290"/>
      <c r="C27" s="179"/>
      <c r="D27" s="294"/>
      <c r="E27" s="180"/>
      <c r="F27" s="182"/>
    </row>
    <row r="28" spans="1:6" ht="20.25" customHeight="1">
      <c r="A28" s="179"/>
      <c r="B28" s="290"/>
      <c r="C28" s="179"/>
      <c r="D28" s="294"/>
      <c r="E28" s="180"/>
      <c r="F28" s="182"/>
    </row>
    <row r="29" spans="1:6" ht="20.25" customHeight="1">
      <c r="A29" s="179"/>
      <c r="B29" s="290"/>
      <c r="C29" s="179"/>
      <c r="D29" s="294"/>
      <c r="E29" s="180"/>
      <c r="F29" s="182"/>
    </row>
    <row r="30" spans="1:6" ht="20.25" customHeight="1">
      <c r="A30" s="179"/>
      <c r="B30" s="290"/>
      <c r="C30" s="179"/>
      <c r="D30" s="294"/>
      <c r="E30" s="180"/>
      <c r="F30" s="182"/>
    </row>
    <row r="31" spans="1:6" ht="20.25" customHeight="1">
      <c r="A31" s="167" t="s">
        <v>115</v>
      </c>
      <c r="B31" s="291">
        <f>SUM(B23:B30)</f>
        <v>0</v>
      </c>
      <c r="C31" s="291" t="e">
        <f>SUM(C23:C30)</f>
        <v>#VALUE!</v>
      </c>
      <c r="D31" s="295" t="e">
        <f>SUM(D23:D30)</f>
        <v>#VALUE!</v>
      </c>
      <c r="E31" s="180"/>
      <c r="F31" s="182"/>
    </row>
  </sheetData>
  <mergeCells count="3">
    <mergeCell ref="E7:F7"/>
    <mergeCell ref="E21:F21"/>
    <mergeCell ref="A2:F4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portrait" usePrinterDefaults="1" blackAndWhite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  <pageSetUpPr fitToPage="1"/>
  </sheetPr>
  <dimension ref="A1:I42"/>
  <sheetViews>
    <sheetView view="pageBreakPreview" zoomScale="85" zoomScaleSheetLayoutView="85" workbookViewId="0">
      <selection activeCell="G9" sqref="G9"/>
    </sheetView>
  </sheetViews>
  <sheetFormatPr defaultRowHeight="12"/>
  <cols>
    <col min="1" max="8" width="18.125" style="3" customWidth="1"/>
    <col min="9" max="14" width="9" style="3" bestFit="1" customWidth="1"/>
    <col min="15" max="16384" width="9.00390625" style="3" bestFit="1" customWidth="1"/>
  </cols>
  <sheetData>
    <row r="1" spans="1:8" ht="7.5" customHeight="1">
      <c r="A1" s="116" t="s">
        <v>47</v>
      </c>
      <c r="B1" s="127"/>
      <c r="C1" s="127"/>
      <c r="D1" s="127"/>
      <c r="E1" s="127"/>
      <c r="F1" s="127"/>
      <c r="G1" s="127"/>
      <c r="H1" s="127"/>
    </row>
    <row r="2" spans="1:8" ht="8.25" customHeight="1">
      <c r="A2" s="116"/>
      <c r="B2" s="127"/>
      <c r="C2" s="127"/>
      <c r="D2" s="127"/>
      <c r="E2" s="127"/>
      <c r="F2" s="127"/>
      <c r="G2" s="127"/>
      <c r="H2" s="127"/>
    </row>
    <row r="3" spans="1:8" ht="25.5" customHeight="1">
      <c r="A3" s="117" t="s">
        <v>71</v>
      </c>
      <c r="B3" s="128"/>
      <c r="C3" s="128"/>
      <c r="D3" s="128"/>
      <c r="E3" s="128"/>
      <c r="F3" s="128"/>
      <c r="G3" s="128"/>
      <c r="H3" s="128"/>
    </row>
    <row r="4" spans="1:8" ht="18" customHeight="1">
      <c r="E4" s="131" t="s">
        <v>73</v>
      </c>
      <c r="F4" s="136">
        <f>'【申請時】入力作業シート'!C2</f>
        <v>0</v>
      </c>
      <c r="G4" s="136"/>
      <c r="H4" s="142" t="s">
        <v>72</v>
      </c>
    </row>
    <row r="5" spans="1:8" ht="18" customHeight="1">
      <c r="A5" s="118" t="s">
        <v>74</v>
      </c>
      <c r="B5" s="129" t="s">
        <v>75</v>
      </c>
      <c r="C5" s="118" t="s">
        <v>60</v>
      </c>
      <c r="D5" s="129" t="s">
        <v>76</v>
      </c>
      <c r="E5" s="118" t="s">
        <v>78</v>
      </c>
      <c r="F5" s="118" t="s">
        <v>80</v>
      </c>
      <c r="G5" s="137" t="s">
        <v>82</v>
      </c>
      <c r="H5" s="143" t="s">
        <v>83</v>
      </c>
    </row>
    <row r="6" spans="1:8" ht="18" customHeight="1">
      <c r="A6" s="119"/>
      <c r="B6" s="130"/>
      <c r="C6" s="132" t="s">
        <v>84</v>
      </c>
      <c r="D6" s="130"/>
      <c r="E6" s="119"/>
      <c r="F6" s="119"/>
      <c r="G6" s="138"/>
      <c r="H6" s="144"/>
    </row>
    <row r="7" spans="1:8">
      <c r="A7" s="120" t="s">
        <v>36</v>
      </c>
      <c r="B7" s="131" t="s">
        <v>85</v>
      </c>
      <c r="C7" s="120" t="s">
        <v>87</v>
      </c>
      <c r="D7" s="120" t="s">
        <v>88</v>
      </c>
      <c r="E7" s="120" t="s">
        <v>89</v>
      </c>
      <c r="F7" s="131" t="s">
        <v>91</v>
      </c>
      <c r="G7" s="120" t="s">
        <v>92</v>
      </c>
      <c r="H7" s="145"/>
    </row>
    <row r="8" spans="1:8">
      <c r="A8" s="121" t="s">
        <v>94</v>
      </c>
      <c r="B8" s="121" t="s">
        <v>94</v>
      </c>
      <c r="C8" s="133" t="s">
        <v>94</v>
      </c>
      <c r="D8" s="133" t="s">
        <v>94</v>
      </c>
      <c r="E8" s="133" t="s">
        <v>94</v>
      </c>
      <c r="F8" s="121" t="s">
        <v>94</v>
      </c>
      <c r="G8" s="139" t="s">
        <v>94</v>
      </c>
      <c r="H8" s="146"/>
    </row>
    <row r="9" spans="1:8">
      <c r="A9" s="122">
        <f>別紙３!C31</f>
        <v>0</v>
      </c>
      <c r="B9" s="123">
        <v>0</v>
      </c>
      <c r="C9" s="122">
        <f>A9-B9</f>
        <v>0</v>
      </c>
      <c r="D9" s="122">
        <f>C9</f>
        <v>0</v>
      </c>
      <c r="E9" s="122">
        <v>3720000</v>
      </c>
      <c r="F9" s="122">
        <f>MIN(D9:E9)</f>
        <v>0</v>
      </c>
      <c r="G9" s="122">
        <f>ROUNDDOWN(F9,-3)</f>
        <v>0</v>
      </c>
      <c r="H9" s="123"/>
    </row>
    <row r="10" spans="1:8">
      <c r="A10" s="123"/>
      <c r="B10" s="123"/>
      <c r="C10" s="134"/>
      <c r="D10" s="134"/>
      <c r="E10" s="134"/>
      <c r="F10" s="123"/>
      <c r="G10" s="140"/>
      <c r="H10" s="140"/>
    </row>
    <row r="11" spans="1:8">
      <c r="A11" s="123"/>
      <c r="B11" s="123"/>
      <c r="C11" s="134"/>
      <c r="D11" s="134"/>
      <c r="E11" s="134"/>
      <c r="F11" s="123"/>
      <c r="G11" s="140"/>
      <c r="H11" s="140"/>
    </row>
    <row r="12" spans="1:8">
      <c r="A12" s="123"/>
      <c r="B12" s="123"/>
      <c r="C12" s="134"/>
      <c r="D12" s="134"/>
      <c r="E12" s="134"/>
      <c r="F12" s="123"/>
      <c r="G12" s="140"/>
      <c r="H12" s="140"/>
    </row>
    <row r="13" spans="1:8">
      <c r="A13" s="123"/>
      <c r="B13" s="123"/>
      <c r="C13" s="134"/>
      <c r="D13" s="134"/>
      <c r="E13" s="134"/>
      <c r="F13" s="123"/>
      <c r="G13" s="140"/>
      <c r="H13" s="140"/>
    </row>
    <row r="14" spans="1:8">
      <c r="A14" s="123"/>
      <c r="B14" s="123"/>
      <c r="C14" s="134"/>
      <c r="D14" s="134"/>
      <c r="E14" s="134"/>
      <c r="F14" s="123"/>
      <c r="G14" s="140"/>
      <c r="H14" s="140"/>
    </row>
    <row r="15" spans="1:8">
      <c r="A15" s="123"/>
      <c r="B15" s="123"/>
      <c r="C15" s="134"/>
      <c r="D15" s="134"/>
      <c r="E15" s="134"/>
      <c r="F15" s="123"/>
      <c r="G15" s="140"/>
      <c r="H15" s="140"/>
    </row>
    <row r="16" spans="1:8">
      <c r="A16" s="123"/>
      <c r="B16" s="123"/>
      <c r="C16" s="134"/>
      <c r="D16" s="134"/>
      <c r="E16" s="134"/>
      <c r="F16" s="123"/>
      <c r="G16" s="140"/>
      <c r="H16" s="140"/>
    </row>
    <row r="17" spans="1:8">
      <c r="A17" s="123"/>
      <c r="B17" s="123"/>
      <c r="C17" s="134"/>
      <c r="D17" s="134"/>
      <c r="E17" s="134"/>
      <c r="F17" s="123"/>
      <c r="G17" s="140"/>
      <c r="H17" s="140"/>
    </row>
    <row r="18" spans="1:8">
      <c r="A18" s="123"/>
      <c r="B18" s="123"/>
      <c r="C18" s="134"/>
      <c r="D18" s="134"/>
      <c r="E18" s="134"/>
      <c r="F18" s="123"/>
      <c r="G18" s="140"/>
      <c r="H18" s="140"/>
    </row>
    <row r="19" spans="1:8">
      <c r="A19" s="123"/>
      <c r="B19" s="123"/>
      <c r="C19" s="134"/>
      <c r="D19" s="134"/>
      <c r="E19" s="134"/>
      <c r="F19" s="123"/>
      <c r="G19" s="140"/>
      <c r="H19" s="140"/>
    </row>
    <row r="20" spans="1:8">
      <c r="A20" s="123"/>
      <c r="B20" s="123"/>
      <c r="C20" s="134"/>
      <c r="D20" s="134"/>
      <c r="E20" s="134"/>
      <c r="F20" s="123"/>
      <c r="G20" s="140"/>
      <c r="H20" s="140"/>
    </row>
    <row r="21" spans="1:8">
      <c r="A21" s="123"/>
      <c r="B21" s="123"/>
      <c r="C21" s="134"/>
      <c r="D21" s="134"/>
      <c r="E21" s="134"/>
      <c r="F21" s="123"/>
      <c r="G21" s="140"/>
      <c r="H21" s="140"/>
    </row>
    <row r="22" spans="1:8">
      <c r="A22" s="123"/>
      <c r="B22" s="123"/>
      <c r="C22" s="134"/>
      <c r="D22" s="134"/>
      <c r="E22" s="134"/>
      <c r="F22" s="123"/>
      <c r="G22" s="140"/>
      <c r="H22" s="140"/>
    </row>
    <row r="23" spans="1:8">
      <c r="A23" s="123"/>
      <c r="B23" s="123"/>
      <c r="C23" s="134"/>
      <c r="D23" s="134"/>
      <c r="E23" s="134"/>
      <c r="F23" s="123"/>
      <c r="G23" s="140"/>
      <c r="H23" s="140"/>
    </row>
    <row r="24" spans="1:8">
      <c r="A24" s="123"/>
      <c r="B24" s="123"/>
      <c r="C24" s="134"/>
      <c r="D24" s="134"/>
      <c r="E24" s="134"/>
      <c r="F24" s="123"/>
      <c r="G24" s="140"/>
      <c r="H24" s="140"/>
    </row>
    <row r="25" spans="1:8">
      <c r="A25" s="123"/>
      <c r="B25" s="123"/>
      <c r="C25" s="134"/>
      <c r="D25" s="134"/>
      <c r="E25" s="134"/>
      <c r="F25" s="123"/>
      <c r="G25" s="140"/>
      <c r="H25" s="140"/>
    </row>
    <row r="26" spans="1:8">
      <c r="A26" s="123"/>
      <c r="B26" s="123"/>
      <c r="C26" s="134"/>
      <c r="D26" s="134"/>
      <c r="E26" s="134"/>
      <c r="F26" s="123"/>
      <c r="G26" s="140"/>
      <c r="H26" s="140"/>
    </row>
    <row r="27" spans="1:8">
      <c r="A27" s="123"/>
      <c r="B27" s="123"/>
      <c r="C27" s="134"/>
      <c r="D27" s="134"/>
      <c r="E27" s="134"/>
      <c r="F27" s="123"/>
      <c r="G27" s="140"/>
      <c r="H27" s="140"/>
    </row>
    <row r="28" spans="1:8">
      <c r="A28" s="123"/>
      <c r="B28" s="123"/>
      <c r="C28" s="134"/>
      <c r="D28" s="134"/>
      <c r="E28" s="134"/>
      <c r="F28" s="123"/>
      <c r="G28" s="140"/>
      <c r="H28" s="140"/>
    </row>
    <row r="29" spans="1:8">
      <c r="A29" s="123"/>
      <c r="B29" s="123"/>
      <c r="C29" s="134"/>
      <c r="D29" s="134"/>
      <c r="E29" s="134"/>
      <c r="F29" s="123"/>
      <c r="G29" s="140"/>
      <c r="H29" s="140"/>
    </row>
    <row r="30" spans="1:8">
      <c r="A30" s="123"/>
      <c r="B30" s="123"/>
      <c r="C30" s="134"/>
      <c r="D30" s="134"/>
      <c r="E30" s="134"/>
      <c r="F30" s="123"/>
      <c r="G30" s="140"/>
      <c r="H30" s="140"/>
    </row>
    <row r="31" spans="1:8">
      <c r="A31" s="123"/>
      <c r="B31" s="123"/>
      <c r="C31" s="134"/>
      <c r="D31" s="134"/>
      <c r="E31" s="134"/>
      <c r="F31" s="123"/>
      <c r="G31" s="140"/>
      <c r="H31" s="140"/>
    </row>
    <row r="32" spans="1:8">
      <c r="A32" s="123"/>
      <c r="B32" s="123"/>
      <c r="C32" s="134"/>
      <c r="D32" s="134"/>
      <c r="E32" s="134"/>
      <c r="F32" s="123"/>
      <c r="G32" s="140"/>
      <c r="H32" s="140"/>
    </row>
    <row r="33" spans="1:9">
      <c r="A33" s="123"/>
      <c r="B33" s="123"/>
      <c r="C33" s="134"/>
      <c r="D33" s="134"/>
      <c r="E33" s="134"/>
      <c r="F33" s="123"/>
      <c r="G33" s="140"/>
      <c r="H33" s="140"/>
    </row>
    <row r="34" spans="1:9">
      <c r="A34" s="123"/>
      <c r="B34" s="123"/>
      <c r="C34" s="134"/>
      <c r="D34" s="134"/>
      <c r="E34" s="134"/>
      <c r="F34" s="123"/>
      <c r="G34" s="140"/>
      <c r="H34" s="140"/>
    </row>
    <row r="35" spans="1:9">
      <c r="A35" s="123"/>
      <c r="B35" s="123"/>
      <c r="C35" s="134"/>
      <c r="D35" s="134"/>
      <c r="E35" s="134"/>
      <c r="F35" s="123"/>
      <c r="G35" s="140"/>
      <c r="H35" s="140"/>
    </row>
    <row r="36" spans="1:9">
      <c r="A36" s="123"/>
      <c r="B36" s="123"/>
      <c r="C36" s="134"/>
      <c r="D36" s="134"/>
      <c r="E36" s="134"/>
      <c r="F36" s="123"/>
      <c r="G36" s="140"/>
      <c r="H36" s="140"/>
    </row>
    <row r="37" spans="1:9">
      <c r="A37" s="123"/>
      <c r="B37" s="123"/>
      <c r="C37" s="134"/>
      <c r="D37" s="134"/>
      <c r="E37" s="134"/>
      <c r="F37" s="123"/>
      <c r="G37" s="140"/>
      <c r="H37" s="140"/>
    </row>
    <row r="38" spans="1:9">
      <c r="A38" s="123"/>
      <c r="B38" s="123"/>
      <c r="C38" s="134"/>
      <c r="D38" s="134"/>
      <c r="E38" s="134"/>
      <c r="F38" s="123"/>
      <c r="G38" s="140"/>
      <c r="H38" s="140"/>
    </row>
    <row r="39" spans="1:9">
      <c r="A39" s="124"/>
      <c r="B39" s="124"/>
      <c r="C39" s="135"/>
      <c r="D39" s="135"/>
      <c r="E39" s="135"/>
      <c r="F39" s="124"/>
      <c r="G39" s="141"/>
      <c r="H39" s="141"/>
    </row>
    <row r="40" spans="1:9">
      <c r="A40" s="3" t="s">
        <v>96</v>
      </c>
    </row>
    <row r="41" spans="1:9" ht="27" customHeight="1">
      <c r="A41" s="125" t="s">
        <v>98</v>
      </c>
      <c r="B41" s="125"/>
      <c r="C41" s="125"/>
      <c r="D41" s="125"/>
      <c r="E41" s="125"/>
      <c r="F41" s="125"/>
      <c r="G41" s="125"/>
      <c r="H41" s="125"/>
    </row>
    <row r="42" spans="1:9" ht="12" customHeight="1">
      <c r="A42" s="126"/>
      <c r="B42" s="126"/>
      <c r="C42" s="126"/>
      <c r="D42" s="126"/>
      <c r="E42" s="126"/>
      <c r="F42" s="126"/>
      <c r="G42" s="126"/>
      <c r="H42" s="126"/>
      <c r="I42" s="3"/>
    </row>
  </sheetData>
  <mergeCells count="13">
    <mergeCell ref="A3:H3"/>
    <mergeCell ref="F4:G4"/>
    <mergeCell ref="A41:H41"/>
    <mergeCell ref="A42:I42"/>
    <mergeCell ref="A1:A2"/>
    <mergeCell ref="B1:H2"/>
    <mergeCell ref="A5:A6"/>
    <mergeCell ref="B5:B6"/>
    <mergeCell ref="D5:D6"/>
    <mergeCell ref="E5:E6"/>
    <mergeCell ref="F5:F6"/>
    <mergeCell ref="G5:G6"/>
    <mergeCell ref="H5:H7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0" fitToWidth="1" fitToHeight="1" orientation="landscape" usePrinterDefaults="1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L20"/>
  <sheetViews>
    <sheetView showZeros="0" view="pageBreakPreview" zoomScale="80" zoomScaleSheetLayoutView="80" workbookViewId="0">
      <selection activeCell="F9" sqref="F9"/>
    </sheetView>
  </sheetViews>
  <sheetFormatPr defaultRowHeight="12"/>
  <cols>
    <col min="1" max="1" width="1.625" style="147" customWidth="1"/>
    <col min="2" max="2" width="4.875" style="147" customWidth="1"/>
    <col min="3" max="3" width="13.625" style="147" customWidth="1"/>
    <col min="4" max="4" width="71.375" style="147" customWidth="1"/>
    <col min="5" max="5" width="16.375" style="147" customWidth="1"/>
    <col min="6" max="7" width="11.75390625" style="147" customWidth="1"/>
    <col min="8" max="12" width="10.375" style="147" customWidth="1"/>
    <col min="13" max="13" width="10.375" style="148" customWidth="1"/>
    <col min="14" max="14" width="2.25390625" style="148" customWidth="1"/>
    <col min="15" max="16384" width="9.00390625" style="148" bestFit="1" customWidth="1"/>
  </cols>
  <sheetData>
    <row r="1" spans="1:12" ht="18" customHeight="1">
      <c r="B1" s="147" t="s">
        <v>44</v>
      </c>
    </row>
    <row r="2" spans="1:12" s="148" customFormat="1" ht="23.25" customHeight="1">
      <c r="A2" s="149"/>
      <c r="B2" s="150" t="s">
        <v>99</v>
      </c>
      <c r="C2" s="154"/>
      <c r="D2" s="157"/>
      <c r="E2" s="164"/>
      <c r="F2" s="164"/>
      <c r="G2" s="164"/>
      <c r="H2" s="164"/>
      <c r="I2" s="164"/>
      <c r="J2" s="164"/>
      <c r="K2" s="164"/>
      <c r="L2" s="149"/>
    </row>
    <row r="3" spans="1:12" ht="24" customHeight="1">
      <c r="B3" s="151"/>
      <c r="C3" s="155" t="s">
        <v>100</v>
      </c>
      <c r="D3" s="158">
        <f>'【申請時】入力作業シート'!C2</f>
        <v>0</v>
      </c>
      <c r="G3" s="148"/>
      <c r="H3" s="148"/>
      <c r="I3" s="148"/>
      <c r="J3" s="148"/>
      <c r="K3" s="148"/>
      <c r="L3" s="148"/>
    </row>
    <row r="4" spans="1:12">
      <c r="B4" s="151"/>
      <c r="C4" s="149"/>
      <c r="D4" s="159"/>
      <c r="G4" s="149"/>
      <c r="H4" s="148"/>
      <c r="I4" s="148"/>
      <c r="J4" s="148"/>
      <c r="K4" s="148"/>
      <c r="L4" s="148"/>
    </row>
    <row r="5" spans="1:12">
      <c r="B5" s="151"/>
      <c r="C5" s="149"/>
      <c r="D5" s="159"/>
    </row>
    <row r="6" spans="1:12" s="148" customFormat="1" ht="21.75" customHeight="1">
      <c r="A6" s="149"/>
      <c r="B6" s="152" t="s">
        <v>101</v>
      </c>
      <c r="C6" s="152"/>
      <c r="D6" s="152">
        <f>'【申請時】入力作業シート'!C4</f>
        <v>0</v>
      </c>
      <c r="E6" s="165"/>
      <c r="F6" s="149"/>
      <c r="G6" s="149"/>
      <c r="H6" s="149"/>
      <c r="I6" s="149"/>
      <c r="J6" s="149"/>
      <c r="K6" s="149"/>
      <c r="L6" s="149"/>
    </row>
    <row r="7" spans="1:12" s="148" customFormat="1" ht="21.75" customHeight="1">
      <c r="A7" s="149"/>
      <c r="B7" s="153" t="s">
        <v>102</v>
      </c>
      <c r="C7" s="156"/>
      <c r="D7" s="160" t="s">
        <v>175</v>
      </c>
      <c r="E7" s="165"/>
      <c r="F7" s="149"/>
      <c r="G7" s="149"/>
      <c r="H7" s="149"/>
      <c r="I7" s="149"/>
      <c r="J7" s="149"/>
      <c r="K7" s="149"/>
      <c r="L7" s="149"/>
    </row>
    <row r="8" spans="1:12" s="148" customFormat="1" ht="21.75" customHeight="1">
      <c r="A8" s="149"/>
      <c r="B8" s="152" t="s">
        <v>103</v>
      </c>
      <c r="C8" s="152"/>
      <c r="D8" s="161" t="s">
        <v>176</v>
      </c>
      <c r="E8" s="165"/>
      <c r="F8" s="149"/>
      <c r="G8" s="149"/>
      <c r="H8" s="149"/>
      <c r="I8" s="149"/>
      <c r="J8" s="149"/>
      <c r="K8" s="149"/>
      <c r="L8" s="149"/>
    </row>
    <row r="9" spans="1:12" s="148" customFormat="1" ht="181.5" customHeight="1">
      <c r="A9" s="149"/>
      <c r="B9" s="152" t="s">
        <v>104</v>
      </c>
      <c r="C9" s="152"/>
      <c r="D9" s="162" t="s">
        <v>6</v>
      </c>
      <c r="E9" s="149"/>
      <c r="F9" s="149"/>
      <c r="G9" s="149"/>
      <c r="H9" s="149"/>
      <c r="I9" s="149"/>
      <c r="J9" s="149"/>
      <c r="K9" s="149"/>
      <c r="L9" s="149"/>
    </row>
    <row r="10" spans="1:12" s="148" customFormat="1" ht="409.5" customHeight="1">
      <c r="A10" s="149"/>
      <c r="B10" s="152" t="s">
        <v>105</v>
      </c>
      <c r="C10" s="152"/>
      <c r="D10" s="163"/>
      <c r="E10" s="149"/>
      <c r="F10" s="149"/>
      <c r="G10" s="149"/>
      <c r="H10" s="149"/>
      <c r="I10" s="149"/>
      <c r="J10" s="149"/>
      <c r="K10" s="149"/>
      <c r="L10" s="149"/>
    </row>
    <row r="11" spans="1:12" s="148" customFormat="1" ht="16.5" customHeight="1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1:12" s="148" customFormat="1" ht="16.5" customHeight="1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</row>
    <row r="13" spans="1:12" s="148" customFormat="1" ht="16.5" customHeight="1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</row>
    <row r="14" spans="1:12" s="148" customFormat="1" ht="16.5" customHeight="1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</row>
    <row r="15" spans="1:12" s="148" customFormat="1" ht="16.5" customHeight="1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</row>
    <row r="16" spans="1:12" s="148" customFormat="1" ht="16.5" customHeight="1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</row>
    <row r="17" spans="1:12" s="148" customFormat="1" ht="16.5" customHeight="1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</row>
    <row r="18" spans="1:12" s="149" customFormat="1" ht="16.5" customHeight="1"/>
    <row r="19" spans="1:12" s="149" customFormat="1" ht="16.5" customHeight="1"/>
    <row r="20" spans="1:12" s="149" customFormat="1" ht="16.5" customHeight="1"/>
  </sheetData>
  <mergeCells count="6">
    <mergeCell ref="B2:D2"/>
    <mergeCell ref="B6:C6"/>
    <mergeCell ref="B7:C7"/>
    <mergeCell ref="B8:C8"/>
    <mergeCell ref="B9:C9"/>
    <mergeCell ref="B10:C10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5" fitToWidth="1" fitToHeight="1" orientation="portrait" usePrinterDefaults="1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F31"/>
  <sheetViews>
    <sheetView workbookViewId="0">
      <selection activeCell="C23" sqref="C23:D23"/>
    </sheetView>
  </sheetViews>
  <sheetFormatPr defaultRowHeight="13.5"/>
  <cols>
    <col min="1" max="6" width="14.875" style="166" customWidth="1"/>
    <col min="7" max="16384" width="9.00390625" style="166" bestFit="1" customWidth="1"/>
  </cols>
  <sheetData>
    <row r="1" spans="1:6" ht="18.75" customHeight="1">
      <c r="A1" s="166" t="s">
        <v>107</v>
      </c>
    </row>
    <row r="2" spans="1:6">
      <c r="A2" s="127" t="s">
        <v>108</v>
      </c>
      <c r="B2" s="127"/>
      <c r="C2" s="127"/>
      <c r="D2" s="127"/>
      <c r="E2" s="127"/>
      <c r="F2" s="127"/>
    </row>
    <row r="3" spans="1:6">
      <c r="A3" s="127"/>
      <c r="B3" s="127"/>
      <c r="C3" s="127"/>
      <c r="D3" s="127"/>
      <c r="E3" s="127"/>
      <c r="F3" s="127"/>
    </row>
    <row r="4" spans="1:6">
      <c r="A4" s="127"/>
      <c r="B4" s="127"/>
      <c r="C4" s="127"/>
      <c r="D4" s="127"/>
      <c r="E4" s="127"/>
      <c r="F4" s="127"/>
    </row>
    <row r="5" spans="1:6" ht="21">
      <c r="A5" s="127"/>
      <c r="B5" s="127"/>
      <c r="C5" s="127"/>
      <c r="D5" s="127"/>
      <c r="E5" s="127"/>
      <c r="F5" s="127"/>
    </row>
    <row r="6" spans="1:6" ht="27" customHeight="1">
      <c r="A6" s="166" t="s">
        <v>109</v>
      </c>
    </row>
    <row r="7" spans="1:6" ht="20.25" customHeight="1">
      <c r="A7" s="167" t="s">
        <v>110</v>
      </c>
      <c r="B7" s="170"/>
      <c r="C7" s="167" t="s">
        <v>111</v>
      </c>
      <c r="D7" s="170"/>
      <c r="E7" s="167" t="s">
        <v>83</v>
      </c>
      <c r="F7" s="170"/>
    </row>
    <row r="8" spans="1:6" ht="20.25" customHeight="1">
      <c r="A8" s="168"/>
      <c r="B8" s="171"/>
      <c r="C8" s="173" t="s">
        <v>112</v>
      </c>
      <c r="D8" s="176"/>
      <c r="E8" s="179"/>
      <c r="F8" s="182"/>
    </row>
    <row r="9" spans="1:6" ht="20.25" customHeight="1">
      <c r="A9" s="168" t="s">
        <v>113</v>
      </c>
      <c r="B9" s="171"/>
      <c r="C9" s="174">
        <f>別紙１!G9</f>
        <v>0</v>
      </c>
      <c r="D9" s="177"/>
      <c r="E9" s="179"/>
      <c r="F9" s="182"/>
    </row>
    <row r="10" spans="1:6" ht="20.25" customHeight="1">
      <c r="A10" s="168" t="s">
        <v>114</v>
      </c>
      <c r="B10" s="171"/>
      <c r="C10" s="175">
        <f>C31-C9</f>
        <v>0</v>
      </c>
      <c r="D10" s="178"/>
      <c r="E10" s="179"/>
      <c r="F10" s="182"/>
    </row>
    <row r="11" spans="1:6" ht="20.25" customHeight="1">
      <c r="A11" s="168"/>
      <c r="B11" s="171"/>
      <c r="C11" s="175"/>
      <c r="D11" s="178"/>
      <c r="E11" s="179"/>
      <c r="F11" s="182"/>
    </row>
    <row r="12" spans="1:6" ht="20.25" customHeight="1">
      <c r="A12" s="168"/>
      <c r="B12" s="171"/>
      <c r="C12" s="175"/>
      <c r="D12" s="178"/>
      <c r="E12" s="179"/>
      <c r="F12" s="182"/>
    </row>
    <row r="13" spans="1:6" ht="20.25" customHeight="1">
      <c r="A13" s="168"/>
      <c r="B13" s="171"/>
      <c r="C13" s="175"/>
      <c r="D13" s="178"/>
      <c r="E13" s="179"/>
      <c r="F13" s="182"/>
    </row>
    <row r="14" spans="1:6" ht="20.25" customHeight="1">
      <c r="A14" s="168"/>
      <c r="B14" s="171"/>
      <c r="C14" s="175"/>
      <c r="D14" s="178"/>
      <c r="E14" s="179"/>
      <c r="F14" s="182"/>
    </row>
    <row r="15" spans="1:6" ht="20.25" customHeight="1">
      <c r="A15" s="168"/>
      <c r="B15" s="171"/>
      <c r="C15" s="175"/>
      <c r="D15" s="178"/>
      <c r="E15" s="179"/>
      <c r="F15" s="182"/>
    </row>
    <row r="16" spans="1:6" ht="20.25" customHeight="1">
      <c r="A16" s="168"/>
      <c r="B16" s="171"/>
      <c r="C16" s="175"/>
      <c r="D16" s="178"/>
      <c r="E16" s="179"/>
      <c r="F16" s="182"/>
    </row>
    <row r="17" spans="1:6" ht="20.25" customHeight="1">
      <c r="A17" s="167" t="s">
        <v>115</v>
      </c>
      <c r="B17" s="170"/>
      <c r="C17" s="175">
        <f>SUM(C9:D16)</f>
        <v>0</v>
      </c>
      <c r="D17" s="178"/>
      <c r="E17" s="179"/>
      <c r="F17" s="182"/>
    </row>
    <row r="19" spans="1:6" ht="53.25" customHeight="1"/>
    <row r="20" spans="1:6" ht="27" customHeight="1">
      <c r="A20" s="166" t="s">
        <v>93</v>
      </c>
    </row>
    <row r="21" spans="1:6" ht="20.25" customHeight="1">
      <c r="A21" s="167" t="s">
        <v>110</v>
      </c>
      <c r="B21" s="170"/>
      <c r="C21" s="167" t="s">
        <v>111</v>
      </c>
      <c r="D21" s="170"/>
      <c r="E21" s="167" t="s">
        <v>83</v>
      </c>
      <c r="F21" s="170"/>
    </row>
    <row r="22" spans="1:6" ht="20.25" customHeight="1">
      <c r="A22" s="169"/>
      <c r="B22" s="172"/>
      <c r="C22" s="173" t="s">
        <v>112</v>
      </c>
      <c r="D22" s="176"/>
      <c r="E22" s="180"/>
      <c r="F22" s="182"/>
    </row>
    <row r="23" spans="1:6" ht="20.25" customHeight="1">
      <c r="A23" s="169" t="s">
        <v>117</v>
      </c>
      <c r="B23" s="172"/>
      <c r="C23" s="175">
        <f>'【申請時】入力作業シート'!E65</f>
        <v>0</v>
      </c>
      <c r="D23" s="178" t="s">
        <v>94</v>
      </c>
      <c r="E23" s="181"/>
      <c r="F23" s="183"/>
    </row>
    <row r="24" spans="1:6" ht="20.25" customHeight="1">
      <c r="A24" s="169"/>
      <c r="B24" s="172"/>
      <c r="C24" s="175"/>
      <c r="D24" s="178"/>
      <c r="E24" s="180"/>
      <c r="F24" s="182"/>
    </row>
    <row r="25" spans="1:6" ht="20.25" customHeight="1">
      <c r="A25" s="169"/>
      <c r="B25" s="172"/>
      <c r="C25" s="175"/>
      <c r="D25" s="178"/>
      <c r="E25" s="180"/>
      <c r="F25" s="182"/>
    </row>
    <row r="26" spans="1:6" ht="20.25" customHeight="1">
      <c r="A26" s="169"/>
      <c r="B26" s="172"/>
      <c r="C26" s="175"/>
      <c r="D26" s="178"/>
      <c r="E26" s="180"/>
      <c r="F26" s="182"/>
    </row>
    <row r="27" spans="1:6" ht="20.25" customHeight="1">
      <c r="A27" s="169"/>
      <c r="B27" s="172"/>
      <c r="C27" s="175"/>
      <c r="D27" s="178"/>
      <c r="E27" s="180"/>
      <c r="F27" s="182"/>
    </row>
    <row r="28" spans="1:6" ht="20.25" customHeight="1">
      <c r="A28" s="169"/>
      <c r="B28" s="172"/>
      <c r="C28" s="175"/>
      <c r="D28" s="178"/>
      <c r="E28" s="180"/>
      <c r="F28" s="182"/>
    </row>
    <row r="29" spans="1:6" ht="20.25" customHeight="1">
      <c r="A29" s="169"/>
      <c r="B29" s="172"/>
      <c r="C29" s="175"/>
      <c r="D29" s="178"/>
      <c r="E29" s="180"/>
      <c r="F29" s="182"/>
    </row>
    <row r="30" spans="1:6" ht="20.25" customHeight="1">
      <c r="A30" s="169"/>
      <c r="B30" s="172"/>
      <c r="C30" s="175"/>
      <c r="D30" s="178"/>
      <c r="E30" s="180"/>
      <c r="F30" s="182"/>
    </row>
    <row r="31" spans="1:6" ht="20.25" customHeight="1">
      <c r="A31" s="167" t="s">
        <v>115</v>
      </c>
      <c r="B31" s="170"/>
      <c r="C31" s="175">
        <f>SUM(C23:D30)</f>
        <v>0</v>
      </c>
      <c r="D31" s="178"/>
      <c r="E31" s="180"/>
      <c r="F31" s="182"/>
    </row>
  </sheetData>
  <mergeCells count="42">
    <mergeCell ref="A7:B7"/>
    <mergeCell ref="C7:D7"/>
    <mergeCell ref="E7:F7"/>
    <mergeCell ref="A8:B8"/>
    <mergeCell ref="C8:D8"/>
    <mergeCell ref="A9:B9"/>
    <mergeCell ref="C9:D9"/>
    <mergeCell ref="A10:B10"/>
    <mergeCell ref="C10:D10"/>
    <mergeCell ref="C11:D11"/>
    <mergeCell ref="C12:D12"/>
    <mergeCell ref="C13:D13"/>
    <mergeCell ref="C14:D14"/>
    <mergeCell ref="C15:D15"/>
    <mergeCell ref="C16:D16"/>
    <mergeCell ref="A17:B17"/>
    <mergeCell ref="C17:D17"/>
    <mergeCell ref="A21:B21"/>
    <mergeCell ref="C21:D21"/>
    <mergeCell ref="E21:F21"/>
    <mergeCell ref="A22:B22"/>
    <mergeCell ref="C22:D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2:F4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6" fitToWidth="1" fitToHeight="1" orientation="portrait" usePrinterDefaults="1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F54"/>
  <sheetViews>
    <sheetView workbookViewId="0">
      <selection activeCell="A33" activeCellId="2" sqref="A22:XFD22 A28:XFD28 A33:XFD35"/>
    </sheetView>
  </sheetViews>
  <sheetFormatPr defaultRowHeight="12"/>
  <cols>
    <col min="1" max="1" width="1.6640625" style="1" customWidth="1"/>
    <col min="2" max="2" width="9.44140625" style="2" customWidth="1"/>
    <col min="3" max="3" width="18.44140625" style="2" customWidth="1"/>
    <col min="4" max="4" width="5.77734375" style="2" customWidth="1"/>
    <col min="5" max="14" width="5.77734375" style="1" customWidth="1"/>
    <col min="15" max="15" width="5.21875" style="1" customWidth="1"/>
    <col min="16" max="26" width="5.77734375" style="1" bestFit="1" customWidth="1"/>
    <col min="27" max="27" width="5.21875" style="1" bestFit="1" customWidth="1"/>
    <col min="28" max="30" width="5.77734375" style="1" bestFit="1" customWidth="1"/>
    <col min="31" max="31" width="5.21875" style="1" bestFit="1" customWidth="1"/>
    <col min="32" max="16384" width="9" style="1" bestFit="1" customWidth="1"/>
  </cols>
  <sheetData>
    <row r="1" spans="2:31" ht="22.5" customHeight="1">
      <c r="B1" s="7" t="s">
        <v>97</v>
      </c>
    </row>
    <row r="2" spans="2:31" s="0" customFormat="1" ht="17.25" customHeight="1">
      <c r="B2" s="184"/>
      <c r="C2" s="184"/>
      <c r="D2" s="192">
        <v>4</v>
      </c>
      <c r="E2" s="192"/>
      <c r="F2" s="198">
        <f>D2+1</f>
        <v>5</v>
      </c>
      <c r="G2" s="201"/>
      <c r="H2" s="202">
        <f>F2+1</f>
        <v>6</v>
      </c>
      <c r="I2" s="203"/>
      <c r="J2" s="198">
        <f>H2+1</f>
        <v>7</v>
      </c>
      <c r="K2" s="201"/>
      <c r="L2" s="202">
        <f>J2+1</f>
        <v>8</v>
      </c>
      <c r="M2" s="203"/>
      <c r="N2" s="198">
        <f>L2+1</f>
        <v>9</v>
      </c>
      <c r="O2" s="201"/>
      <c r="P2" s="192">
        <v>10</v>
      </c>
      <c r="Q2" s="192"/>
      <c r="R2" s="198">
        <v>11</v>
      </c>
      <c r="S2" s="201"/>
      <c r="T2" s="202">
        <v>12</v>
      </c>
      <c r="U2" s="203"/>
      <c r="V2" s="198">
        <v>1</v>
      </c>
      <c r="W2" s="201"/>
      <c r="X2" s="202">
        <v>2</v>
      </c>
      <c r="Y2" s="203"/>
      <c r="Z2" s="198">
        <v>3</v>
      </c>
      <c r="AA2" s="201"/>
      <c r="AB2" s="202" t="s">
        <v>168</v>
      </c>
      <c r="AC2" s="203"/>
      <c r="AD2" s="198" t="s">
        <v>167</v>
      </c>
      <c r="AE2" s="201"/>
    </row>
    <row r="3" spans="2:31" ht="19.5" customHeight="1">
      <c r="B3" s="8" t="s">
        <v>23</v>
      </c>
      <c r="C3" s="16" t="str">
        <f>'【申請時】入力作業シート'!C8</f>
        <v>基本給</v>
      </c>
      <c r="D3" s="193" t="str">
        <f>IF('【申請時】入力作業シート'!D8=0,"",'【申請時】入力作業シート'!D8)</f>
        <v/>
      </c>
      <c r="E3" s="193"/>
      <c r="F3" s="199" t="str">
        <f>D3</f>
        <v/>
      </c>
      <c r="G3" s="199"/>
      <c r="H3" s="193" t="str">
        <f>F3</f>
        <v/>
      </c>
      <c r="I3" s="193"/>
      <c r="J3" s="199" t="str">
        <f>H3</f>
        <v/>
      </c>
      <c r="K3" s="199"/>
      <c r="L3" s="193" t="str">
        <f>J3</f>
        <v/>
      </c>
      <c r="M3" s="193"/>
      <c r="N3" s="199" t="str">
        <f>L3</f>
        <v/>
      </c>
      <c r="O3" s="199"/>
      <c r="P3" s="193" t="str">
        <f>N3</f>
        <v/>
      </c>
      <c r="Q3" s="193"/>
      <c r="R3" s="199" t="str">
        <f>P3</f>
        <v/>
      </c>
      <c r="S3" s="199"/>
      <c r="T3" s="193" t="str">
        <f>R3</f>
        <v/>
      </c>
      <c r="U3" s="193"/>
      <c r="V3" s="199" t="str">
        <f>T3</f>
        <v/>
      </c>
      <c r="W3" s="199"/>
      <c r="X3" s="193" t="str">
        <f>V3</f>
        <v/>
      </c>
      <c r="Y3" s="193"/>
      <c r="Z3" s="199" t="str">
        <f>X3</f>
        <v/>
      </c>
      <c r="AA3" s="199"/>
      <c r="AB3" s="205">
        <f>'【申請時】入力作業シート'!D9</f>
        <v>0</v>
      </c>
      <c r="AC3" s="209"/>
      <c r="AD3" s="212">
        <f>'【申請時】入力作業シート'!D10</f>
        <v>0</v>
      </c>
      <c r="AE3" s="215"/>
    </row>
    <row r="4" spans="2:31" ht="19.5" customHeight="1">
      <c r="B4" s="11" t="s">
        <v>26</v>
      </c>
      <c r="C4" s="16" t="str">
        <f>'【申請時】入力作業シート'!C11</f>
        <v>職務手当</v>
      </c>
      <c r="D4" s="193" t="str">
        <f>IF('【申請時】入力作業シート'!D11=0,"",'【申請時】入力作業シート'!D11)</f>
        <v/>
      </c>
      <c r="E4" s="193"/>
      <c r="F4" s="199"/>
      <c r="G4" s="199"/>
      <c r="H4" s="193"/>
      <c r="I4" s="193"/>
      <c r="J4" s="199"/>
      <c r="K4" s="199"/>
      <c r="L4" s="193"/>
      <c r="M4" s="193"/>
      <c r="N4" s="199"/>
      <c r="O4" s="199"/>
      <c r="P4" s="193"/>
      <c r="Q4" s="193"/>
      <c r="R4" s="199"/>
      <c r="S4" s="199"/>
      <c r="T4" s="193"/>
      <c r="U4" s="193"/>
      <c r="V4" s="199"/>
      <c r="W4" s="199"/>
      <c r="X4" s="193"/>
      <c r="Y4" s="193"/>
      <c r="Z4" s="199"/>
      <c r="AA4" s="199"/>
      <c r="AB4" s="206"/>
      <c r="AC4" s="210"/>
      <c r="AD4" s="213"/>
      <c r="AE4" s="216"/>
    </row>
    <row r="5" spans="2:31" ht="19.5" customHeight="1">
      <c r="B5" s="11"/>
      <c r="C5" s="16" t="str">
        <f>'【申請時】入力作業シート'!C12</f>
        <v>資格手当</v>
      </c>
      <c r="D5" s="193" t="str">
        <f>IF('【申請時】入力作業シート'!D12=0,"",'【申請時】入力作業シート'!D12)</f>
        <v/>
      </c>
      <c r="E5" s="193"/>
      <c r="F5" s="199"/>
      <c r="G5" s="199"/>
      <c r="H5" s="193"/>
      <c r="I5" s="193"/>
      <c r="J5" s="199"/>
      <c r="K5" s="199"/>
      <c r="L5" s="193"/>
      <c r="M5" s="193"/>
      <c r="N5" s="199"/>
      <c r="O5" s="199"/>
      <c r="P5" s="193"/>
      <c r="Q5" s="193"/>
      <c r="R5" s="199"/>
      <c r="S5" s="199"/>
      <c r="T5" s="193"/>
      <c r="U5" s="193"/>
      <c r="V5" s="199"/>
      <c r="W5" s="199"/>
      <c r="X5" s="193"/>
      <c r="Y5" s="193"/>
      <c r="Z5" s="199"/>
      <c r="AA5" s="199"/>
      <c r="AB5" s="206"/>
      <c r="AC5" s="210"/>
      <c r="AD5" s="213"/>
      <c r="AE5" s="216"/>
    </row>
    <row r="6" spans="2:31" ht="19.5" customHeight="1">
      <c r="B6" s="11"/>
      <c r="C6" s="16" t="str">
        <f>'【申請時】入力作業シート'!C13</f>
        <v>訪問手当</v>
      </c>
      <c r="D6" s="193" t="str">
        <f>IF('【申請時】入力作業シート'!D13=0,"",'【申請時】入力作業シート'!D13)</f>
        <v/>
      </c>
      <c r="E6" s="193"/>
      <c r="F6" s="199"/>
      <c r="G6" s="199"/>
      <c r="H6" s="193"/>
      <c r="I6" s="193"/>
      <c r="J6" s="199"/>
      <c r="K6" s="199"/>
      <c r="L6" s="193"/>
      <c r="M6" s="193"/>
      <c r="N6" s="199"/>
      <c r="O6" s="199"/>
      <c r="P6" s="193"/>
      <c r="Q6" s="193"/>
      <c r="R6" s="199"/>
      <c r="S6" s="199"/>
      <c r="T6" s="193"/>
      <c r="U6" s="193"/>
      <c r="V6" s="199"/>
      <c r="W6" s="199"/>
      <c r="X6" s="193"/>
      <c r="Y6" s="193"/>
      <c r="Z6" s="199"/>
      <c r="AA6" s="199"/>
      <c r="AB6" s="206"/>
      <c r="AC6" s="210"/>
      <c r="AD6" s="213"/>
      <c r="AE6" s="216"/>
    </row>
    <row r="7" spans="2:31" ht="19.5" customHeight="1">
      <c r="B7" s="11"/>
      <c r="C7" s="16" t="str">
        <f>'【申請時】入力作業シート'!C14</f>
        <v>ベースアップ手当</v>
      </c>
      <c r="D7" s="193" t="str">
        <f>IF('【申請時】入力作業シート'!D14=0,"",'【申請時】入力作業シート'!D14)</f>
        <v/>
      </c>
      <c r="E7" s="193"/>
      <c r="F7" s="199"/>
      <c r="G7" s="199"/>
      <c r="H7" s="193"/>
      <c r="I7" s="193"/>
      <c r="J7" s="199"/>
      <c r="K7" s="199"/>
      <c r="L7" s="193"/>
      <c r="M7" s="193"/>
      <c r="N7" s="199"/>
      <c r="O7" s="199"/>
      <c r="P7" s="193"/>
      <c r="Q7" s="193"/>
      <c r="R7" s="199"/>
      <c r="S7" s="199"/>
      <c r="T7" s="193"/>
      <c r="U7" s="193"/>
      <c r="V7" s="199"/>
      <c r="W7" s="199"/>
      <c r="X7" s="193"/>
      <c r="Y7" s="193"/>
      <c r="Z7" s="199"/>
      <c r="AA7" s="199"/>
      <c r="AB7" s="206"/>
      <c r="AC7" s="210"/>
      <c r="AD7" s="213"/>
      <c r="AE7" s="216"/>
    </row>
    <row r="8" spans="2:31" ht="19.5" customHeight="1">
      <c r="B8" s="11"/>
      <c r="C8" s="16" t="str">
        <f>IF('【申請時】入力作業シート'!C15=0,"",'【申請時】入力作業シート'!C15)</f>
        <v/>
      </c>
      <c r="D8" s="193" t="str">
        <f>IF('【申請時】入力作業シート'!D15=0,"",'【申請時】入力作業シート'!D15)</f>
        <v/>
      </c>
      <c r="E8" s="193"/>
      <c r="F8" s="199"/>
      <c r="G8" s="199"/>
      <c r="H8" s="193"/>
      <c r="I8" s="193"/>
      <c r="J8" s="199"/>
      <c r="K8" s="199"/>
      <c r="L8" s="193"/>
      <c r="M8" s="193"/>
      <c r="N8" s="199"/>
      <c r="O8" s="199"/>
      <c r="P8" s="193"/>
      <c r="Q8" s="193"/>
      <c r="R8" s="199"/>
      <c r="S8" s="199"/>
      <c r="T8" s="193"/>
      <c r="U8" s="193"/>
      <c r="V8" s="199"/>
      <c r="W8" s="199"/>
      <c r="X8" s="193"/>
      <c r="Y8" s="193"/>
      <c r="Z8" s="199"/>
      <c r="AA8" s="199"/>
      <c r="AB8" s="206"/>
      <c r="AC8" s="210"/>
      <c r="AD8" s="213"/>
      <c r="AE8" s="216"/>
    </row>
    <row r="9" spans="2:31" ht="19.5" customHeight="1">
      <c r="B9" s="11"/>
      <c r="C9" s="16" t="str">
        <f>IF('【申請時】入力作業シート'!C16=0,"",'【申請時】入力作業シート'!C16)</f>
        <v/>
      </c>
      <c r="D9" s="193" t="str">
        <f>IF('【申請時】入力作業シート'!D16=0,"",'【申請時】入力作業シート'!D16)</f>
        <v/>
      </c>
      <c r="E9" s="193"/>
      <c r="F9" s="199"/>
      <c r="G9" s="199"/>
      <c r="H9" s="193"/>
      <c r="I9" s="193"/>
      <c r="J9" s="199"/>
      <c r="K9" s="199"/>
      <c r="L9" s="193"/>
      <c r="M9" s="193"/>
      <c r="N9" s="199"/>
      <c r="O9" s="199"/>
      <c r="P9" s="193"/>
      <c r="Q9" s="193"/>
      <c r="R9" s="199"/>
      <c r="S9" s="199"/>
      <c r="T9" s="193"/>
      <c r="U9" s="193"/>
      <c r="V9" s="199"/>
      <c r="W9" s="199"/>
      <c r="X9" s="193"/>
      <c r="Y9" s="193"/>
      <c r="Z9" s="199"/>
      <c r="AA9" s="199"/>
      <c r="AB9" s="206"/>
      <c r="AC9" s="210"/>
      <c r="AD9" s="213"/>
      <c r="AE9" s="216"/>
    </row>
    <row r="10" spans="2:31" ht="19.5" customHeight="1">
      <c r="B10" s="11"/>
      <c r="C10" s="16" t="str">
        <f>IF('【申請時】入力作業シート'!C17=0,"",'【申請時】入力作業シート'!C17)</f>
        <v/>
      </c>
      <c r="D10" s="193" t="str">
        <f>IF('【申請時】入力作業シート'!D17=0,"",'【申請時】入力作業シート'!D17)</f>
        <v/>
      </c>
      <c r="E10" s="193"/>
      <c r="F10" s="199"/>
      <c r="G10" s="199"/>
      <c r="H10" s="193"/>
      <c r="I10" s="193"/>
      <c r="J10" s="199"/>
      <c r="K10" s="199"/>
      <c r="L10" s="193"/>
      <c r="M10" s="193"/>
      <c r="N10" s="199"/>
      <c r="O10" s="199"/>
      <c r="P10" s="193"/>
      <c r="Q10" s="193"/>
      <c r="R10" s="199"/>
      <c r="S10" s="199"/>
      <c r="T10" s="193"/>
      <c r="U10" s="193"/>
      <c r="V10" s="199"/>
      <c r="W10" s="199"/>
      <c r="X10" s="193"/>
      <c r="Y10" s="193"/>
      <c r="Z10" s="199"/>
      <c r="AA10" s="199"/>
      <c r="AB10" s="206"/>
      <c r="AC10" s="210"/>
      <c r="AD10" s="213"/>
      <c r="AE10" s="216"/>
    </row>
    <row r="11" spans="2:31" ht="19.5" customHeight="1">
      <c r="B11" s="11"/>
      <c r="C11" s="16" t="str">
        <f>IF('【申請時】入力作業シート'!C18=0,"",'【申請時】入力作業シート'!C18)</f>
        <v/>
      </c>
      <c r="D11" s="193" t="str">
        <f>IF('【申請時】入力作業シート'!D18=0,"",'【申請時】入力作業シート'!D18)</f>
        <v/>
      </c>
      <c r="E11" s="193"/>
      <c r="F11" s="199"/>
      <c r="G11" s="199"/>
      <c r="H11" s="193"/>
      <c r="I11" s="193"/>
      <c r="J11" s="199"/>
      <c r="K11" s="199"/>
      <c r="L11" s="193"/>
      <c r="M11" s="193"/>
      <c r="N11" s="199"/>
      <c r="O11" s="199"/>
      <c r="P11" s="193"/>
      <c r="Q11" s="193"/>
      <c r="R11" s="199"/>
      <c r="S11" s="199"/>
      <c r="T11" s="193"/>
      <c r="U11" s="193"/>
      <c r="V11" s="199"/>
      <c r="W11" s="199"/>
      <c r="X11" s="193"/>
      <c r="Y11" s="193"/>
      <c r="Z11" s="199"/>
      <c r="AA11" s="199"/>
      <c r="AB11" s="206"/>
      <c r="AC11" s="210"/>
      <c r="AD11" s="213"/>
      <c r="AE11" s="216"/>
    </row>
    <row r="12" spans="2:31" ht="19.5" customHeight="1">
      <c r="B12" s="11"/>
      <c r="C12" s="16" t="str">
        <f>IF('【申請時】入力作業シート'!C19=0,"",'【申請時】入力作業シート'!C19)</f>
        <v/>
      </c>
      <c r="D12" s="193" t="str">
        <f>IF('【申請時】入力作業シート'!D19=0,"",'【申請時】入力作業シート'!D19)</f>
        <v/>
      </c>
      <c r="E12" s="193"/>
      <c r="F12" s="199"/>
      <c r="G12" s="199"/>
      <c r="H12" s="193"/>
      <c r="I12" s="193"/>
      <c r="J12" s="199"/>
      <c r="K12" s="199"/>
      <c r="L12" s="193"/>
      <c r="M12" s="193"/>
      <c r="N12" s="199"/>
      <c r="O12" s="199"/>
      <c r="P12" s="193"/>
      <c r="Q12" s="193"/>
      <c r="R12" s="199"/>
      <c r="S12" s="199"/>
      <c r="T12" s="193"/>
      <c r="U12" s="193"/>
      <c r="V12" s="199"/>
      <c r="W12" s="199"/>
      <c r="X12" s="193"/>
      <c r="Y12" s="193"/>
      <c r="Z12" s="199"/>
      <c r="AA12" s="199"/>
      <c r="AB12" s="207"/>
      <c r="AC12" s="211"/>
      <c r="AD12" s="214"/>
      <c r="AE12" s="217"/>
    </row>
    <row r="13" spans="2:31" ht="19.5" customHeight="1">
      <c r="B13" s="185" t="s">
        <v>16</v>
      </c>
      <c r="C13" s="16" t="str">
        <f>'【申請時】入力作業シート'!C21</f>
        <v>健康保険料</v>
      </c>
      <c r="D13" s="193" t="str">
        <f>IF('【申請時】入力作業シート'!D21=0,"",'【申請時】入力作業シート'!D21)</f>
        <v/>
      </c>
      <c r="E13" s="193"/>
      <c r="F13" s="199"/>
      <c r="G13" s="199"/>
      <c r="H13" s="193"/>
      <c r="I13" s="193"/>
      <c r="J13" s="199"/>
      <c r="K13" s="199"/>
      <c r="L13" s="193"/>
      <c r="M13" s="193"/>
      <c r="N13" s="199"/>
      <c r="O13" s="199"/>
      <c r="P13" s="193"/>
      <c r="Q13" s="193"/>
      <c r="R13" s="199"/>
      <c r="S13" s="199"/>
      <c r="T13" s="193"/>
      <c r="U13" s="193"/>
      <c r="V13" s="199"/>
      <c r="W13" s="199"/>
      <c r="X13" s="193"/>
      <c r="Y13" s="193"/>
      <c r="Z13" s="199"/>
      <c r="AA13" s="199"/>
      <c r="AB13" s="193"/>
      <c r="AC13" s="193"/>
      <c r="AD13" s="199"/>
      <c r="AE13" s="199"/>
    </row>
    <row r="14" spans="2:31" ht="19.5" customHeight="1">
      <c r="B14" s="185"/>
      <c r="C14" s="16" t="str">
        <f>'【申請時】入力作業シート'!C22</f>
        <v>厚生年金</v>
      </c>
      <c r="D14" s="193" t="str">
        <f>IF('【申請時】入力作業シート'!D22=0,"",'【申請時】入力作業シート'!D22)</f>
        <v/>
      </c>
      <c r="E14" s="193"/>
      <c r="F14" s="199"/>
      <c r="G14" s="199"/>
      <c r="H14" s="193"/>
      <c r="I14" s="193"/>
      <c r="J14" s="199"/>
      <c r="K14" s="199"/>
      <c r="L14" s="193"/>
      <c r="M14" s="193"/>
      <c r="N14" s="199"/>
      <c r="O14" s="199"/>
      <c r="P14" s="193"/>
      <c r="Q14" s="193"/>
      <c r="R14" s="199"/>
      <c r="S14" s="199"/>
      <c r="T14" s="193"/>
      <c r="U14" s="193"/>
      <c r="V14" s="199"/>
      <c r="W14" s="199"/>
      <c r="X14" s="193"/>
      <c r="Y14" s="193"/>
      <c r="Z14" s="199"/>
      <c r="AA14" s="199"/>
      <c r="AB14" s="193"/>
      <c r="AC14" s="193"/>
      <c r="AD14" s="199"/>
      <c r="AE14" s="199"/>
    </row>
    <row r="15" spans="2:31" ht="19.5" customHeight="1">
      <c r="B15" s="185"/>
      <c r="C15" s="16" t="str">
        <f>'【申請時】入力作業シート'!C23</f>
        <v>雇用保険</v>
      </c>
      <c r="D15" s="193" t="str">
        <f>IF('【申請時】入力作業シート'!D23=0,"",'【申請時】入力作業シート'!D23)</f>
        <v/>
      </c>
      <c r="E15" s="193"/>
      <c r="F15" s="199"/>
      <c r="G15" s="199"/>
      <c r="H15" s="193"/>
      <c r="I15" s="193"/>
      <c r="J15" s="199"/>
      <c r="K15" s="199"/>
      <c r="L15" s="193"/>
      <c r="M15" s="193"/>
      <c r="N15" s="199"/>
      <c r="O15" s="199"/>
      <c r="P15" s="193"/>
      <c r="Q15" s="193"/>
      <c r="R15" s="199"/>
      <c r="S15" s="199"/>
      <c r="T15" s="193"/>
      <c r="U15" s="193"/>
      <c r="V15" s="199"/>
      <c r="W15" s="199"/>
      <c r="X15" s="193"/>
      <c r="Y15" s="193"/>
      <c r="Z15" s="199"/>
      <c r="AA15" s="199"/>
      <c r="AB15" s="193"/>
      <c r="AC15" s="193"/>
      <c r="AD15" s="199"/>
      <c r="AE15" s="199"/>
    </row>
    <row r="16" spans="2:31" ht="19.5" customHeight="1">
      <c r="B16" s="185"/>
      <c r="C16" s="16" t="str">
        <f>'【申請時】入力作業シート'!C24</f>
        <v>介護保険</v>
      </c>
      <c r="D16" s="193" t="str">
        <f>IF('【申請時】入力作業シート'!D24=0,"",'【申請時】入力作業シート'!D24)</f>
        <v/>
      </c>
      <c r="E16" s="193"/>
      <c r="F16" s="199"/>
      <c r="G16" s="199"/>
      <c r="H16" s="193"/>
      <c r="I16" s="193"/>
      <c r="J16" s="199"/>
      <c r="K16" s="199"/>
      <c r="L16" s="193"/>
      <c r="M16" s="193"/>
      <c r="N16" s="199"/>
      <c r="O16" s="199"/>
      <c r="P16" s="193"/>
      <c r="Q16" s="193"/>
      <c r="R16" s="199"/>
      <c r="S16" s="199"/>
      <c r="T16" s="193"/>
      <c r="U16" s="193"/>
      <c r="V16" s="199"/>
      <c r="W16" s="199"/>
      <c r="X16" s="193"/>
      <c r="Y16" s="193"/>
      <c r="Z16" s="199"/>
      <c r="AA16" s="199"/>
      <c r="AB16" s="193"/>
      <c r="AC16" s="193"/>
      <c r="AD16" s="199"/>
      <c r="AE16" s="199"/>
    </row>
    <row r="17" spans="2:31" ht="19.5" customHeight="1">
      <c r="B17" s="185"/>
      <c r="C17" s="16" t="str">
        <f>'【申請時】入力作業シート'!C25</f>
        <v>通勤手当</v>
      </c>
      <c r="D17" s="193" t="str">
        <f>IF('【申請時】入力作業シート'!D25=0,"",'【申請時】入力作業シート'!D25)</f>
        <v/>
      </c>
      <c r="E17" s="193"/>
      <c r="F17" s="199"/>
      <c r="G17" s="199"/>
      <c r="H17" s="193"/>
      <c r="I17" s="193"/>
      <c r="J17" s="199"/>
      <c r="K17" s="199"/>
      <c r="L17" s="193"/>
      <c r="M17" s="193"/>
      <c r="N17" s="199"/>
      <c r="O17" s="199"/>
      <c r="P17" s="193"/>
      <c r="Q17" s="193"/>
      <c r="R17" s="199"/>
      <c r="S17" s="199"/>
      <c r="T17" s="193"/>
      <c r="U17" s="193"/>
      <c r="V17" s="199"/>
      <c r="W17" s="199"/>
      <c r="X17" s="193"/>
      <c r="Y17" s="193"/>
      <c r="Z17" s="199"/>
      <c r="AA17" s="199"/>
      <c r="AB17" s="193"/>
      <c r="AC17" s="193"/>
      <c r="AD17" s="199"/>
      <c r="AE17" s="199"/>
    </row>
    <row r="18" spans="2:31" ht="19.5" customHeight="1">
      <c r="B18" s="185"/>
      <c r="C18" s="16" t="str">
        <f>'【申請時】入力作業シート'!C26</f>
        <v>子ども・子育て拠出金</v>
      </c>
      <c r="D18" s="193" t="str">
        <f>IF('【申請時】入力作業シート'!D26=0,"",'【申請時】入力作業シート'!D26)</f>
        <v/>
      </c>
      <c r="E18" s="193"/>
      <c r="F18" s="199"/>
      <c r="G18" s="199"/>
      <c r="H18" s="193"/>
      <c r="I18" s="193"/>
      <c r="J18" s="199"/>
      <c r="K18" s="199"/>
      <c r="L18" s="193"/>
      <c r="M18" s="193"/>
      <c r="N18" s="199"/>
      <c r="O18" s="199"/>
      <c r="P18" s="193"/>
      <c r="Q18" s="193"/>
      <c r="R18" s="199"/>
      <c r="S18" s="199"/>
      <c r="T18" s="193"/>
      <c r="U18" s="193"/>
      <c r="V18" s="199"/>
      <c r="W18" s="199"/>
      <c r="X18" s="193"/>
      <c r="Y18" s="193"/>
      <c r="Z18" s="199"/>
      <c r="AA18" s="199"/>
      <c r="AB18" s="193"/>
      <c r="AC18" s="193"/>
      <c r="AD18" s="199"/>
      <c r="AE18" s="199"/>
    </row>
    <row r="19" spans="2:31" ht="19.5" customHeight="1">
      <c r="B19" s="185"/>
      <c r="C19" s="16" t="str">
        <f>IF('【申請時】入力作業シート'!C27=0,"",'【申請時】入力作業シート'!C27)</f>
        <v/>
      </c>
      <c r="D19" s="193" t="str">
        <f>IF('【申請時】入力作業シート'!D27=0,"",'【申請時】入力作業シート'!D27)</f>
        <v/>
      </c>
      <c r="E19" s="193"/>
      <c r="F19" s="199"/>
      <c r="G19" s="199"/>
      <c r="H19" s="193"/>
      <c r="I19" s="193"/>
      <c r="J19" s="199"/>
      <c r="K19" s="199"/>
      <c r="L19" s="193"/>
      <c r="M19" s="193"/>
      <c r="N19" s="199"/>
      <c r="O19" s="199"/>
      <c r="P19" s="193"/>
      <c r="Q19" s="193"/>
      <c r="R19" s="199"/>
      <c r="S19" s="199"/>
      <c r="T19" s="193"/>
      <c r="U19" s="193"/>
      <c r="V19" s="199"/>
      <c r="W19" s="199"/>
      <c r="X19" s="193"/>
      <c r="Y19" s="193"/>
      <c r="Z19" s="199"/>
      <c r="AA19" s="199"/>
      <c r="AB19" s="193"/>
      <c r="AC19" s="193"/>
      <c r="AD19" s="199"/>
      <c r="AE19" s="199"/>
    </row>
    <row r="20" spans="2:31" ht="19.5" customHeight="1">
      <c r="B20" s="185"/>
      <c r="C20" s="16" t="str">
        <f>IF('【申請時】入力作業シート'!C28=0,"",'【申請時】入力作業シート'!C28)</f>
        <v/>
      </c>
      <c r="D20" s="193" t="str">
        <f>IF('【申請時】入力作業シート'!D28=0,"",'【申請時】入力作業シート'!D28)</f>
        <v/>
      </c>
      <c r="E20" s="193"/>
      <c r="F20" s="199"/>
      <c r="G20" s="199"/>
      <c r="H20" s="193"/>
      <c r="I20" s="193"/>
      <c r="J20" s="199"/>
      <c r="K20" s="199"/>
      <c r="L20" s="193"/>
      <c r="M20" s="193"/>
      <c r="N20" s="199"/>
      <c r="O20" s="199"/>
      <c r="P20" s="193"/>
      <c r="Q20" s="193"/>
      <c r="R20" s="199"/>
      <c r="S20" s="199"/>
      <c r="T20" s="193"/>
      <c r="U20" s="193"/>
      <c r="V20" s="199"/>
      <c r="W20" s="199"/>
      <c r="X20" s="193"/>
      <c r="Y20" s="193"/>
      <c r="Z20" s="199"/>
      <c r="AA20" s="199"/>
      <c r="AB20" s="193"/>
      <c r="AC20" s="193"/>
      <c r="AD20" s="199"/>
      <c r="AE20" s="199"/>
    </row>
    <row r="21" spans="2:31" ht="19.5" customHeight="1">
      <c r="B21" s="185"/>
      <c r="C21" s="16" t="str">
        <f>IF('【申請時】入力作業シート'!C29=0,"",'【申請時】入力作業シート'!C29)</f>
        <v/>
      </c>
      <c r="D21" s="193" t="str">
        <f>IF('【申請時】入力作業シート'!D29=0,"",'【申請時】入力作業シート'!D29)</f>
        <v/>
      </c>
      <c r="E21" s="193"/>
      <c r="F21" s="199"/>
      <c r="G21" s="199"/>
      <c r="H21" s="193"/>
      <c r="I21" s="193"/>
      <c r="J21" s="199"/>
      <c r="K21" s="199"/>
      <c r="L21" s="193"/>
      <c r="M21" s="193"/>
      <c r="N21" s="199"/>
      <c r="O21" s="199"/>
      <c r="P21" s="193"/>
      <c r="Q21" s="193"/>
      <c r="R21" s="199"/>
      <c r="S21" s="199"/>
      <c r="T21" s="193"/>
      <c r="U21" s="193"/>
      <c r="V21" s="199"/>
      <c r="W21" s="199"/>
      <c r="X21" s="193"/>
      <c r="Y21" s="193"/>
      <c r="Z21" s="199"/>
      <c r="AA21" s="199"/>
      <c r="AB21" s="193"/>
      <c r="AC21" s="193"/>
      <c r="AD21" s="199"/>
      <c r="AE21" s="199"/>
    </row>
    <row r="22" spans="2:31" hidden="1">
      <c r="C22" s="33" t="s">
        <v>17</v>
      </c>
      <c r="D22" s="194" t="e">
        <f>D3+SUM(D4:E21)</f>
        <v>#VALUE!</v>
      </c>
      <c r="E22" s="194"/>
      <c r="F22" s="194" t="e">
        <f>F3+SUM(F4:G21)</f>
        <v>#VALUE!</v>
      </c>
      <c r="G22" s="194"/>
      <c r="H22" s="194" t="e">
        <f>H3+SUM(H4:I21)</f>
        <v>#VALUE!</v>
      </c>
      <c r="I22" s="194"/>
      <c r="J22" s="194" t="e">
        <f>J3+SUM(J4:K21)</f>
        <v>#VALUE!</v>
      </c>
      <c r="K22" s="194"/>
      <c r="L22" s="194" t="e">
        <f>L3+SUM(L4:M21)</f>
        <v>#VALUE!</v>
      </c>
      <c r="M22" s="194"/>
      <c r="N22" s="194" t="e">
        <f>N3+SUM(N4:O21)</f>
        <v>#VALUE!</v>
      </c>
      <c r="O22" s="194"/>
      <c r="P22" s="194" t="e">
        <f>P3+SUM(P4:Q21)</f>
        <v>#VALUE!</v>
      </c>
      <c r="Q22" s="194"/>
      <c r="R22" s="194" t="e">
        <f>R3+SUM(R4:S21)</f>
        <v>#VALUE!</v>
      </c>
      <c r="S22" s="194"/>
      <c r="T22" s="194" t="e">
        <f>T3+SUM(T4:U21)</f>
        <v>#VALUE!</v>
      </c>
      <c r="U22" s="194"/>
      <c r="V22" s="194" t="e">
        <f>V3+SUM(V4:W21)</f>
        <v>#VALUE!</v>
      </c>
      <c r="W22" s="194"/>
      <c r="X22" s="194" t="e">
        <f>X3+SUM(X4:Y21)</f>
        <v>#VALUE!</v>
      </c>
      <c r="Y22" s="194"/>
      <c r="Z22" s="194" t="e">
        <f>Z3+SUM(Z4:AA21)</f>
        <v>#VALUE!</v>
      </c>
      <c r="AA22" s="194"/>
      <c r="AB22" s="194">
        <f>SUM(AB3:AC21)</f>
        <v>0</v>
      </c>
      <c r="AC22" s="194"/>
      <c r="AD22" s="194">
        <f>SUM(AD3:AE21)</f>
        <v>0</v>
      </c>
      <c r="AE22" s="194"/>
    </row>
    <row r="23" spans="2:31"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</row>
    <row r="24" spans="2:31" ht="22.5" customHeight="1">
      <c r="B24" s="7" t="s">
        <v>52</v>
      </c>
      <c r="F24" s="2"/>
      <c r="H24" s="2"/>
      <c r="J24" s="2"/>
      <c r="L24" s="2"/>
      <c r="N24" s="2"/>
    </row>
    <row r="25" spans="2:31" s="0" customFormat="1" ht="17.25" customHeight="1">
      <c r="B25" s="186"/>
      <c r="C25" s="188"/>
      <c r="D25" s="192">
        <f>D2</f>
        <v>4</v>
      </c>
      <c r="E25" s="197"/>
      <c r="F25" s="198">
        <f>D25+1</f>
        <v>5</v>
      </c>
      <c r="G25" s="201"/>
      <c r="H25" s="202">
        <f>F25+1</f>
        <v>6</v>
      </c>
      <c r="I25" s="203"/>
      <c r="J25" s="198">
        <f>J2</f>
        <v>7</v>
      </c>
      <c r="K25" s="201"/>
      <c r="L25" s="202">
        <f>J25+1</f>
        <v>8</v>
      </c>
      <c r="M25" s="203"/>
      <c r="N25" s="198">
        <f>L25+1</f>
        <v>9</v>
      </c>
      <c r="O25" s="201"/>
      <c r="P25" s="192">
        <f>P2</f>
        <v>10</v>
      </c>
      <c r="Q25" s="197"/>
      <c r="R25" s="198">
        <f>P25+1</f>
        <v>11</v>
      </c>
      <c r="S25" s="201"/>
      <c r="T25" s="202">
        <f>R25+1</f>
        <v>12</v>
      </c>
      <c r="U25" s="203"/>
      <c r="V25" s="198">
        <f>V2</f>
        <v>1</v>
      </c>
      <c r="W25" s="201"/>
      <c r="X25" s="202">
        <f>V25+1</f>
        <v>2</v>
      </c>
      <c r="Y25" s="203"/>
      <c r="Z25" s="198">
        <f>X25+1</f>
        <v>3</v>
      </c>
      <c r="AA25" s="201"/>
    </row>
    <row r="26" spans="2:31" ht="23.25" customHeight="1">
      <c r="B26" s="17" t="s">
        <v>118</v>
      </c>
      <c r="C26" s="189"/>
      <c r="D26" s="195" t="str">
        <f>IF('【申請時】入力作業シート'!C53=0,"",'【申請時】入力作業シート'!C53)</f>
        <v/>
      </c>
      <c r="E26" s="195"/>
      <c r="F26" s="200" t="str">
        <f>IF('【申請時】入力作業シート'!C54=0,"",'【申請時】入力作業シート'!C54)</f>
        <v/>
      </c>
      <c r="G26" s="200"/>
      <c r="H26" s="195" t="str">
        <f>IF('【申請時】入力作業シート'!C55=0,"",'【申請時】入力作業シート'!C55)</f>
        <v/>
      </c>
      <c r="I26" s="195"/>
      <c r="J26" s="200" t="str">
        <f>IF('【申請時】入力作業シート'!C56=0,"",'【申請時】入力作業シート'!C56)</f>
        <v/>
      </c>
      <c r="K26" s="200"/>
      <c r="L26" s="195" t="str">
        <f>IF('【申請時】入力作業シート'!C57=0,"",'【申請時】入力作業シート'!C57)</f>
        <v/>
      </c>
      <c r="M26" s="195"/>
      <c r="N26" s="200" t="str">
        <f>IF('【申請時】入力作業シート'!C58=0,"",'【申請時】入力作業シート'!C58)</f>
        <v/>
      </c>
      <c r="O26" s="200"/>
      <c r="P26" s="195" t="str">
        <f>IF('【申請時】入力作業シート'!C59=0,"",'【申請時】入力作業シート'!C59)</f>
        <v/>
      </c>
      <c r="Q26" s="195"/>
      <c r="R26" s="200" t="str">
        <f>IF('【申請時】入力作業シート'!C60=0,"",'【申請時】入力作業シート'!C60)</f>
        <v/>
      </c>
      <c r="S26" s="200"/>
      <c r="T26" s="195" t="str">
        <f>IF('【申請時】入力作業シート'!C61=0,"",'【申請時】入力作業シート'!C61)</f>
        <v/>
      </c>
      <c r="U26" s="195"/>
      <c r="V26" s="200" t="str">
        <f>IF('【申請時】入力作業シート'!C62=0,"",'【申請時】入力作業シート'!C62)</f>
        <v/>
      </c>
      <c r="W26" s="200"/>
      <c r="X26" s="195" t="str">
        <f>IF('【申請時】入力作業シート'!C63=0,"",'【申請時】入力作業シート'!C63)</f>
        <v/>
      </c>
      <c r="Y26" s="195"/>
      <c r="Z26" s="200" t="str">
        <f>IF('【申請時】入力作業シート'!C64=0,"",'【申請時】入力作業シート'!C64)</f>
        <v/>
      </c>
      <c r="AA26" s="200"/>
    </row>
    <row r="27" spans="2:31" ht="23.25" customHeight="1">
      <c r="B27" s="17" t="s">
        <v>120</v>
      </c>
      <c r="C27" s="189"/>
      <c r="D27" s="193" t="str">
        <f>IF('【申請時】入力作業シート'!D53=0,"",'【申請時】入力作業シート'!D53)</f>
        <v/>
      </c>
      <c r="E27" s="195"/>
      <c r="F27" s="199" t="str">
        <f>IF('【申請時】入力作業シート'!D54=0,"",'【申請時】入力作業シート'!D54)</f>
        <v/>
      </c>
      <c r="G27" s="200"/>
      <c r="H27" s="193" t="str">
        <f>IF('【申請時】入力作業シート'!D55=0,"",'【申請時】入力作業シート'!D55)</f>
        <v/>
      </c>
      <c r="I27" s="195"/>
      <c r="J27" s="199" t="str">
        <f>IF('【申請時】入力作業シート'!D56=0,"",'【申請時】入力作業シート'!D56)</f>
        <v/>
      </c>
      <c r="K27" s="200"/>
      <c r="L27" s="193" t="str">
        <f>IF('【申請時】入力作業シート'!D57=0,"",'【申請時】入力作業シート'!D57)</f>
        <v/>
      </c>
      <c r="M27" s="195"/>
      <c r="N27" s="199" t="str">
        <f>IF('【申請時】入力作業シート'!D58=0,"",'【申請時】入力作業シート'!D58)</f>
        <v/>
      </c>
      <c r="O27" s="200"/>
      <c r="P27" s="193" t="str">
        <f>IF('【申請時】入力作業シート'!D59=0,"",'【申請時】入力作業シート'!D59)</f>
        <v/>
      </c>
      <c r="Q27" s="195"/>
      <c r="R27" s="199" t="str">
        <f>IF('【申請時】入力作業シート'!D60=0,"",'【申請時】入力作業シート'!D60)</f>
        <v/>
      </c>
      <c r="S27" s="200"/>
      <c r="T27" s="193" t="str">
        <f>IF('【申請時】入力作業シート'!D61=0,"",'【申請時】入力作業シート'!D61)</f>
        <v/>
      </c>
      <c r="U27" s="195"/>
      <c r="V27" s="199" t="str">
        <f>IF('【申請時】入力作業シート'!D62=0,"",'【申請時】入力作業シート'!D62)</f>
        <v/>
      </c>
      <c r="W27" s="200"/>
      <c r="X27" s="193" t="str">
        <f>IF('【申請時】入力作業シート'!D63=0,"",'【申請時】入力作業シート'!D63)</f>
        <v/>
      </c>
      <c r="Y27" s="195"/>
      <c r="Z27" s="199" t="str">
        <f>IF('【申請時】入力作業シート'!D64=0,"",'【申請時】入力作業シート'!D64)</f>
        <v/>
      </c>
      <c r="AA27" s="200"/>
    </row>
    <row r="28" spans="2:31" ht="23.25" hidden="1" customHeight="1">
      <c r="B28" s="187"/>
      <c r="D28" s="196" t="e">
        <f>ROUNDDOWN((D22/D26),0)*D27</f>
        <v>#VALUE!</v>
      </c>
      <c r="E28" s="196"/>
      <c r="F28" s="196" t="e">
        <f>F22*F26/F27</f>
        <v>#VALUE!</v>
      </c>
      <c r="G28" s="196"/>
      <c r="H28" s="196" t="e">
        <f>H22*H26/H27</f>
        <v>#VALUE!</v>
      </c>
      <c r="I28" s="196"/>
      <c r="J28" s="196" t="e">
        <f>J22*J26/J27</f>
        <v>#VALUE!</v>
      </c>
      <c r="K28" s="196"/>
      <c r="L28" s="196" t="e">
        <f>L22*L26/L27</f>
        <v>#VALUE!</v>
      </c>
      <c r="M28" s="196"/>
      <c r="N28" s="196" t="e">
        <f>N22*N26/N27</f>
        <v>#VALUE!</v>
      </c>
      <c r="O28" s="196"/>
      <c r="P28" s="196" t="e">
        <f>P22*P26/P27</f>
        <v>#VALUE!</v>
      </c>
      <c r="Q28" s="196"/>
      <c r="R28" s="196" t="e">
        <f>R22*R26/R27</f>
        <v>#VALUE!</v>
      </c>
      <c r="S28" s="196"/>
      <c r="T28" s="196" t="e">
        <f>T22*T26/T27</f>
        <v>#VALUE!</v>
      </c>
      <c r="U28" s="196"/>
      <c r="V28" s="196" t="e">
        <f>V22*V26/V27</f>
        <v>#VALUE!</v>
      </c>
      <c r="W28" s="196"/>
      <c r="X28" s="196" t="e">
        <f>X22*X26/X27</f>
        <v>#VALUE!</v>
      </c>
      <c r="Y28" s="196"/>
      <c r="Z28" s="196" t="e">
        <f>ROUNDUP((Z22/Z26),0)*Z27</f>
        <v>#VALUE!</v>
      </c>
      <c r="AA28" s="196"/>
      <c r="AB28" s="196"/>
      <c r="AC28" s="196"/>
      <c r="AD28" s="196"/>
      <c r="AE28" s="196"/>
    </row>
    <row r="29" spans="2:31" ht="17.25" customHeight="1">
      <c r="B29" s="187"/>
      <c r="E29" s="2"/>
    </row>
    <row r="30" spans="2:31" ht="22.5" customHeight="1">
      <c r="B30" s="7" t="s">
        <v>0</v>
      </c>
      <c r="F30" s="2"/>
      <c r="H30" s="2"/>
      <c r="J30" s="2"/>
      <c r="L30" s="2"/>
      <c r="N30" s="2"/>
    </row>
    <row r="31" spans="2:31" s="0" customFormat="1" ht="17.25" customHeight="1">
      <c r="B31" s="186"/>
      <c r="C31" s="188"/>
      <c r="D31" s="192">
        <f>D2</f>
        <v>4</v>
      </c>
      <c r="E31" s="197"/>
      <c r="F31" s="198">
        <f>D31+1</f>
        <v>5</v>
      </c>
      <c r="G31" s="201"/>
      <c r="H31" s="202">
        <f>F31+1</f>
        <v>6</v>
      </c>
      <c r="I31" s="203"/>
      <c r="J31" s="198">
        <f>J2</f>
        <v>7</v>
      </c>
      <c r="K31" s="201"/>
      <c r="L31" s="202">
        <f>J31+1</f>
        <v>8</v>
      </c>
      <c r="M31" s="203"/>
      <c r="N31" s="198">
        <f>L31+1</f>
        <v>9</v>
      </c>
      <c r="O31" s="201"/>
      <c r="P31" s="192">
        <f>P2</f>
        <v>10</v>
      </c>
      <c r="Q31" s="197"/>
      <c r="R31" s="198">
        <f>P31+1</f>
        <v>11</v>
      </c>
      <c r="S31" s="201"/>
      <c r="T31" s="202">
        <f>R31+1</f>
        <v>12</v>
      </c>
      <c r="U31" s="203"/>
      <c r="V31" s="198">
        <f>V2</f>
        <v>1</v>
      </c>
      <c r="W31" s="201"/>
      <c r="X31" s="202">
        <f>V31+1</f>
        <v>2</v>
      </c>
      <c r="Y31" s="203"/>
      <c r="Z31" s="198">
        <f>X31+1</f>
        <v>3</v>
      </c>
      <c r="AA31" s="201"/>
    </row>
    <row r="32" spans="2:31" ht="23.25" customHeight="1">
      <c r="B32" s="17" t="s">
        <v>179</v>
      </c>
      <c r="C32" s="189"/>
      <c r="D32" s="193"/>
      <c r="E32" s="193"/>
      <c r="F32" s="199"/>
      <c r="G32" s="199"/>
      <c r="H32" s="193"/>
      <c r="I32" s="193"/>
      <c r="J32" s="199"/>
      <c r="K32" s="199"/>
      <c r="L32" s="193"/>
      <c r="M32" s="193"/>
      <c r="N32" s="199"/>
      <c r="O32" s="199"/>
      <c r="P32" s="193"/>
      <c r="Q32" s="193"/>
      <c r="R32" s="199"/>
      <c r="S32" s="199"/>
      <c r="T32" s="193"/>
      <c r="U32" s="193"/>
      <c r="V32" s="199"/>
      <c r="W32" s="199"/>
      <c r="X32" s="193"/>
      <c r="Y32" s="193"/>
      <c r="Z32" s="199"/>
      <c r="AA32" s="199"/>
    </row>
    <row r="33" spans="2:32" s="1" customFormat="1" ht="23.25" hidden="1" customHeight="1">
      <c r="B33" s="187"/>
      <c r="C33" s="190" t="s">
        <v>121</v>
      </c>
      <c r="D33" s="196" t="e">
        <f>ROUNDUP(D28/D26,0)</f>
        <v>#VALUE!</v>
      </c>
      <c r="E33" s="196"/>
      <c r="F33" s="196" t="e">
        <f>ROUNDUP(F28/F26,0)</f>
        <v>#VALUE!</v>
      </c>
      <c r="G33" s="196"/>
      <c r="H33" s="196" t="e">
        <f>ROUNDUP(H28/H26,0)</f>
        <v>#VALUE!</v>
      </c>
      <c r="I33" s="196"/>
      <c r="J33" s="196" t="e">
        <f>ROUNDUP(J28/J26,0)</f>
        <v>#VALUE!</v>
      </c>
      <c r="K33" s="196"/>
      <c r="L33" s="196" t="e">
        <f>ROUNDUP(L28/L26,0)</f>
        <v>#VALUE!</v>
      </c>
      <c r="M33" s="196"/>
      <c r="N33" s="196" t="e">
        <f>ROUNDUP(N28/N26,0)</f>
        <v>#VALUE!</v>
      </c>
      <c r="O33" s="196"/>
      <c r="P33" s="196" t="e">
        <f>ROUNDUP(P28/P26,0)</f>
        <v>#VALUE!</v>
      </c>
      <c r="Q33" s="196"/>
      <c r="R33" s="196" t="e">
        <f>ROUNDUP(R28/R26,0)</f>
        <v>#VALUE!</v>
      </c>
      <c r="S33" s="196"/>
      <c r="T33" s="196" t="e">
        <f>ROUNDUP(T28/T26,0)</f>
        <v>#VALUE!</v>
      </c>
      <c r="U33" s="196"/>
      <c r="V33" s="196" t="e">
        <f>ROUNDUP(V28/V26,0)</f>
        <v>#VALUE!</v>
      </c>
      <c r="W33" s="196"/>
      <c r="X33" s="196" t="e">
        <f>ROUNDUP(X28/X26,0)</f>
        <v>#VALUE!</v>
      </c>
      <c r="Y33" s="196"/>
      <c r="Z33" s="196" t="e">
        <f>ROUNDUP(Z28/Z26,0)</f>
        <v>#VALUE!</v>
      </c>
      <c r="AA33" s="196"/>
    </row>
    <row r="34" spans="2:32" s="1" customFormat="1" ht="23.25" hidden="1" customHeight="1">
      <c r="B34" s="187"/>
      <c r="C34" s="190" t="s">
        <v>122</v>
      </c>
      <c r="D34" s="196" t="e">
        <f>ROUNDUP(D33/8,0)</f>
        <v>#VALUE!</v>
      </c>
      <c r="E34" s="196"/>
      <c r="F34" s="196" t="e">
        <f>ROUNDUP(F33/8,0)</f>
        <v>#VALUE!</v>
      </c>
      <c r="G34" s="196"/>
      <c r="H34" s="196" t="e">
        <f>ROUNDUP(H33/8,0)</f>
        <v>#VALUE!</v>
      </c>
      <c r="I34" s="196"/>
      <c r="J34" s="196" t="e">
        <f>ROUNDUP(J33/8,0)</f>
        <v>#VALUE!</v>
      </c>
      <c r="K34" s="196"/>
      <c r="L34" s="196" t="e">
        <f>ROUNDUP(L33/8,0)</f>
        <v>#VALUE!</v>
      </c>
      <c r="M34" s="196"/>
      <c r="N34" s="196" t="e">
        <f>ROUNDUP(N33/8,0)</f>
        <v>#VALUE!</v>
      </c>
      <c r="O34" s="196"/>
      <c r="P34" s="196" t="e">
        <f>ROUNDUP(P33/8,0)</f>
        <v>#VALUE!</v>
      </c>
      <c r="Q34" s="196"/>
      <c r="R34" s="196" t="e">
        <f>ROUNDUP(R33/8,0)</f>
        <v>#VALUE!</v>
      </c>
      <c r="S34" s="196"/>
      <c r="T34" s="196" t="e">
        <f>ROUNDUP(T33/8,0)</f>
        <v>#VALUE!</v>
      </c>
      <c r="U34" s="196"/>
      <c r="V34" s="196" t="e">
        <f>ROUNDUP(V33/8,0)</f>
        <v>#VALUE!</v>
      </c>
      <c r="W34" s="196"/>
      <c r="X34" s="196" t="e">
        <f>ROUNDUP(X33/8,0)</f>
        <v>#VALUE!</v>
      </c>
      <c r="Y34" s="196"/>
      <c r="Z34" s="196" t="e">
        <f>ROUNDUP(Z33/8,0)</f>
        <v>#VALUE!</v>
      </c>
      <c r="AA34" s="196"/>
    </row>
    <row r="35" spans="2:32" s="1" customFormat="1" ht="23.25" hidden="1" customHeight="1">
      <c r="B35" s="187"/>
      <c r="C35" s="191" t="s">
        <v>123</v>
      </c>
      <c r="D35" s="196" t="e">
        <f>ROUNDUP((D32/60*D34),0)</f>
        <v>#VALUE!</v>
      </c>
      <c r="E35" s="196"/>
      <c r="F35" s="196" t="e">
        <f>ROUNDUP((F32/60*F34),0)</f>
        <v>#VALUE!</v>
      </c>
      <c r="G35" s="196"/>
      <c r="H35" s="196" t="e">
        <f>ROUNDUP((H32/60*H34),0)</f>
        <v>#VALUE!</v>
      </c>
      <c r="I35" s="196"/>
      <c r="J35" s="196" t="e">
        <f>ROUNDUP((J32/60*J34),0)</f>
        <v>#VALUE!</v>
      </c>
      <c r="K35" s="196"/>
      <c r="L35" s="196" t="e">
        <f>ROUNDUP((L32/60*L34),0)</f>
        <v>#VALUE!</v>
      </c>
      <c r="M35" s="196"/>
      <c r="N35" s="196" t="e">
        <f>ROUNDUP((N32/60*N34),0)</f>
        <v>#VALUE!</v>
      </c>
      <c r="O35" s="196"/>
      <c r="P35" s="196" t="e">
        <f>ROUNDUP((P32/60*P34),0)</f>
        <v>#VALUE!</v>
      </c>
      <c r="Q35" s="196"/>
      <c r="R35" s="196" t="e">
        <f>ROUNDUP((R32/60*R34),0)</f>
        <v>#VALUE!</v>
      </c>
      <c r="S35" s="196"/>
      <c r="T35" s="196" t="e">
        <f>ROUNDUP((T32/60*T34),0)</f>
        <v>#VALUE!</v>
      </c>
      <c r="U35" s="196"/>
      <c r="V35" s="196" t="e">
        <f>ROUNDUP((V32/60*V34),0)</f>
        <v>#VALUE!</v>
      </c>
      <c r="W35" s="196"/>
      <c r="X35" s="196" t="e">
        <f>ROUNDUP((X32/60*X34),0)</f>
        <v>#VALUE!</v>
      </c>
      <c r="Y35" s="196"/>
      <c r="Z35" s="196" t="e">
        <f>ROUNDUP((Z32/60*Z34),0)</f>
        <v>#VALUE!</v>
      </c>
      <c r="AA35" s="196"/>
      <c r="AF35" s="218"/>
    </row>
    <row r="36" spans="2:32" ht="23.25" customHeight="1">
      <c r="B36" s="187"/>
      <c r="C36" s="57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</row>
    <row r="37" spans="2:32" s="1" customFormat="1" ht="22.5" customHeight="1">
      <c r="B37" s="5" t="s">
        <v>165</v>
      </c>
      <c r="C37" s="20"/>
      <c r="D37" s="20"/>
      <c r="F37" s="20"/>
      <c r="H37" s="20"/>
      <c r="J37" s="20"/>
      <c r="L37" s="20"/>
      <c r="N37" s="20"/>
    </row>
    <row r="38" spans="2:32" s="0" customFormat="1" ht="17.25" customHeight="1">
      <c r="B38" s="186"/>
      <c r="C38" s="188"/>
      <c r="D38" s="192">
        <f>D2</f>
        <v>4</v>
      </c>
      <c r="E38" s="197"/>
      <c r="F38" s="198">
        <f>D38+1</f>
        <v>5</v>
      </c>
      <c r="G38" s="201"/>
      <c r="H38" s="202">
        <f>F38+1</f>
        <v>6</v>
      </c>
      <c r="I38" s="203"/>
      <c r="J38" s="198">
        <f>J2</f>
        <v>7</v>
      </c>
      <c r="K38" s="201"/>
      <c r="L38" s="202">
        <f>J38+1</f>
        <v>8</v>
      </c>
      <c r="M38" s="203"/>
      <c r="N38" s="198">
        <f>N2</f>
        <v>9</v>
      </c>
      <c r="O38" s="201"/>
      <c r="P38" s="192">
        <f>P2</f>
        <v>10</v>
      </c>
      <c r="Q38" s="197"/>
      <c r="R38" s="198">
        <f>P38+1</f>
        <v>11</v>
      </c>
      <c r="S38" s="201"/>
      <c r="T38" s="202">
        <f>R38+1</f>
        <v>12</v>
      </c>
      <c r="U38" s="203"/>
      <c r="V38" s="198">
        <f>V2</f>
        <v>1</v>
      </c>
      <c r="W38" s="201"/>
      <c r="X38" s="202">
        <f>V38+1</f>
        <v>2</v>
      </c>
      <c r="Y38" s="203"/>
      <c r="Z38" s="198">
        <f>Z2</f>
        <v>3</v>
      </c>
      <c r="AA38" s="201"/>
      <c r="AB38" s="202" t="str">
        <f>AB2</f>
        <v>賞与①</v>
      </c>
      <c r="AC38" s="203"/>
      <c r="AD38" s="198" t="str">
        <f>AD2</f>
        <v>賞与②</v>
      </c>
      <c r="AE38" s="201"/>
    </row>
    <row r="39" spans="2:32" s="1" customFormat="1" ht="23.25" customHeight="1">
      <c r="B39" s="17" t="s">
        <v>166</v>
      </c>
      <c r="C39" s="189"/>
      <c r="D39" s="193" t="e">
        <f>D28-D35</f>
        <v>#VALUE!</v>
      </c>
      <c r="E39" s="193"/>
      <c r="F39" s="199" t="e">
        <f>F28-F35</f>
        <v>#VALUE!</v>
      </c>
      <c r="G39" s="199"/>
      <c r="H39" s="193" t="e">
        <f>H28-H35</f>
        <v>#VALUE!</v>
      </c>
      <c r="I39" s="193"/>
      <c r="J39" s="199" t="e">
        <f>J28-J35</f>
        <v>#VALUE!</v>
      </c>
      <c r="K39" s="199"/>
      <c r="L39" s="193" t="e">
        <f>L28-L35</f>
        <v>#VALUE!</v>
      </c>
      <c r="M39" s="193"/>
      <c r="N39" s="199" t="e">
        <f>N28-N35</f>
        <v>#VALUE!</v>
      </c>
      <c r="O39" s="199"/>
      <c r="P39" s="193" t="e">
        <f>P28-P35</f>
        <v>#VALUE!</v>
      </c>
      <c r="Q39" s="193"/>
      <c r="R39" s="199" t="e">
        <f>R28-R35</f>
        <v>#VALUE!</v>
      </c>
      <c r="S39" s="199"/>
      <c r="T39" s="193" t="e">
        <f>T28-T35</f>
        <v>#VALUE!</v>
      </c>
      <c r="U39" s="193"/>
      <c r="V39" s="199" t="e">
        <f>V28-V35</f>
        <v>#VALUE!</v>
      </c>
      <c r="W39" s="199"/>
      <c r="X39" s="193" t="e">
        <f>X28-X35</f>
        <v>#VALUE!</v>
      </c>
      <c r="Y39" s="193"/>
      <c r="Z39" s="199" t="e">
        <f>Z28-Z35</f>
        <v>#VALUE!</v>
      </c>
      <c r="AA39" s="199"/>
      <c r="AB39" s="193">
        <f>AB22</f>
        <v>0</v>
      </c>
      <c r="AC39" s="193"/>
      <c r="AD39" s="199">
        <f>AD22</f>
        <v>0</v>
      </c>
      <c r="AE39" s="199"/>
    </row>
    <row r="40" spans="2:32" s="1" customFormat="1" ht="33.75" customHeight="1">
      <c r="B40" s="20"/>
      <c r="C40" s="20"/>
      <c r="D40" s="20"/>
      <c r="Y40" s="204"/>
      <c r="Z40" s="204"/>
      <c r="AA40" s="204"/>
      <c r="AB40" s="208" t="e">
        <f>SUM(D39:AE39)</f>
        <v>#VALUE!</v>
      </c>
      <c r="AC40" s="208"/>
      <c r="AD40" s="208"/>
      <c r="AE40" s="208"/>
    </row>
    <row r="42" spans="2:32" s="4" customFormat="1">
      <c r="B42" s="2"/>
      <c r="C42" s="2"/>
      <c r="D42" s="2"/>
      <c r="E42" s="2"/>
    </row>
    <row r="43" spans="2:32" s="4" customFormat="1">
      <c r="B43" s="2"/>
      <c r="C43" s="2"/>
      <c r="D43" s="2"/>
      <c r="E43" s="2"/>
      <c r="F43" s="2"/>
      <c r="G43" s="2"/>
    </row>
    <row r="44" spans="2:32" s="4" customFormat="1">
      <c r="B44" s="2"/>
      <c r="C44" s="2"/>
      <c r="D44" s="2"/>
      <c r="E44" s="2"/>
      <c r="F44" s="2"/>
      <c r="G44" s="2"/>
    </row>
    <row r="45" spans="2:32" s="4" customFormat="1">
      <c r="B45" s="2"/>
      <c r="C45" s="2"/>
      <c r="D45" s="2"/>
      <c r="E45" s="2"/>
      <c r="F45" s="2"/>
      <c r="G45" s="2"/>
    </row>
    <row r="46" spans="2:32" s="4" customFormat="1">
      <c r="B46" s="2"/>
      <c r="C46" s="2"/>
      <c r="D46" s="2"/>
      <c r="E46" s="2"/>
      <c r="F46" s="2"/>
      <c r="G46" s="2"/>
    </row>
    <row r="47" spans="2:32" s="4" customFormat="1">
      <c r="B47" s="2"/>
      <c r="C47" s="2"/>
      <c r="D47" s="2"/>
      <c r="E47" s="2"/>
      <c r="F47" s="2"/>
      <c r="G47" s="2"/>
    </row>
    <row r="48" spans="2:32" s="4" customFormat="1">
      <c r="B48" s="2"/>
      <c r="C48" s="2"/>
      <c r="D48" s="2"/>
      <c r="E48" s="2"/>
      <c r="F48" s="2"/>
      <c r="G48" s="2"/>
    </row>
    <row r="49" spans="2:5" s="4" customFormat="1">
      <c r="B49" s="2"/>
      <c r="C49" s="2"/>
      <c r="D49" s="2"/>
      <c r="E49" s="2"/>
    </row>
    <row r="50" spans="2:5" s="4" customFormat="1">
      <c r="B50" s="2"/>
      <c r="C50" s="2"/>
      <c r="D50" s="2"/>
      <c r="E50" s="2"/>
    </row>
    <row r="51" spans="2:5" s="4" customFormat="1">
      <c r="B51" s="2"/>
      <c r="C51" s="2"/>
      <c r="D51" s="2"/>
      <c r="E51" s="2"/>
    </row>
    <row r="52" spans="2:5" s="4" customFormat="1">
      <c r="B52" s="2"/>
      <c r="C52" s="2"/>
      <c r="D52" s="2"/>
      <c r="E52" s="2"/>
    </row>
    <row r="53" spans="2:5" s="4" customFormat="1">
      <c r="B53" s="2"/>
      <c r="C53" s="2"/>
      <c r="D53" s="2"/>
      <c r="E53" s="2"/>
    </row>
    <row r="54" spans="2:5" s="4" customFormat="1">
      <c r="B54" s="2"/>
      <c r="C54" s="2"/>
      <c r="D54" s="2"/>
      <c r="E54" s="2"/>
    </row>
  </sheetData>
  <mergeCells count="439"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Y40:AA40"/>
    <mergeCell ref="AB40:AE40"/>
    <mergeCell ref="AB3:AC12"/>
    <mergeCell ref="AD3:AE12"/>
    <mergeCell ref="B4:B12"/>
    <mergeCell ref="B13:B21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46" fitToWidth="1" fitToHeight="1" orientation="portrait" usePrinterDefaults="1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8"/>
  <sheetViews>
    <sheetView workbookViewId="0">
      <selection activeCell="A10" sqref="A10"/>
    </sheetView>
  </sheetViews>
  <sheetFormatPr defaultRowHeight="12"/>
  <cols>
    <col min="1" max="1" width="15.625" style="3" customWidth="1"/>
    <col min="2" max="8" width="13.625" style="3" customWidth="1"/>
    <col min="9" max="9" width="13.50390625" style="3" customWidth="1"/>
    <col min="10" max="16384" width="9.00390625" style="3" bestFit="1" customWidth="1"/>
  </cols>
  <sheetData>
    <row r="1" spans="1:8" ht="6.75" customHeight="1">
      <c r="A1" s="116" t="s">
        <v>124</v>
      </c>
      <c r="B1" s="127"/>
      <c r="C1" s="127"/>
      <c r="D1" s="127"/>
      <c r="E1" s="127"/>
      <c r="F1" s="127"/>
      <c r="G1" s="127"/>
      <c r="H1" s="127"/>
    </row>
    <row r="2" spans="1:8" ht="7.5" customHeight="1">
      <c r="A2" s="116"/>
      <c r="B2" s="127"/>
      <c r="C2" s="127"/>
      <c r="D2" s="127"/>
      <c r="E2" s="127"/>
      <c r="F2" s="127"/>
      <c r="G2" s="127"/>
      <c r="H2" s="127"/>
    </row>
    <row r="3" spans="1:8" ht="31.5" customHeight="1">
      <c r="B3" s="117" t="s">
        <v>125</v>
      </c>
      <c r="C3" s="117"/>
      <c r="D3" s="117"/>
      <c r="E3" s="117"/>
      <c r="F3" s="117"/>
      <c r="G3" s="117"/>
      <c r="H3" s="117"/>
    </row>
    <row r="4" spans="1:8" ht="18" customHeight="1">
      <c r="E4" s="131" t="s">
        <v>73</v>
      </c>
      <c r="F4" s="224">
        <f>'【申請時】入力作業シート'!C2</f>
        <v>0</v>
      </c>
      <c r="G4" s="224"/>
      <c r="H4" s="142" t="s">
        <v>72</v>
      </c>
    </row>
    <row r="5" spans="1:8" ht="18" customHeight="1">
      <c r="A5" s="118" t="s">
        <v>74</v>
      </c>
      <c r="B5" s="129" t="s">
        <v>75</v>
      </c>
      <c r="C5" s="118" t="s">
        <v>60</v>
      </c>
      <c r="D5" s="129" t="s">
        <v>76</v>
      </c>
      <c r="E5" s="118" t="s">
        <v>78</v>
      </c>
      <c r="F5" s="118" t="s">
        <v>80</v>
      </c>
      <c r="G5" s="137" t="s">
        <v>82</v>
      </c>
      <c r="H5" s="143" t="s">
        <v>83</v>
      </c>
    </row>
    <row r="6" spans="1:8" ht="18" customHeight="1">
      <c r="A6" s="119"/>
      <c r="B6" s="130"/>
      <c r="C6" s="132" t="s">
        <v>84</v>
      </c>
      <c r="D6" s="130"/>
      <c r="E6" s="119"/>
      <c r="F6" s="119"/>
      <c r="G6" s="138"/>
      <c r="H6" s="144"/>
    </row>
    <row r="7" spans="1:8">
      <c r="A7" s="120" t="s">
        <v>36</v>
      </c>
      <c r="B7" s="131" t="s">
        <v>85</v>
      </c>
      <c r="C7" s="120" t="s">
        <v>87</v>
      </c>
      <c r="D7" s="120" t="s">
        <v>88</v>
      </c>
      <c r="E7" s="120" t="s">
        <v>89</v>
      </c>
      <c r="F7" s="131" t="s">
        <v>91</v>
      </c>
      <c r="G7" s="120" t="s">
        <v>92</v>
      </c>
      <c r="H7" s="145"/>
    </row>
    <row r="8" spans="1:8">
      <c r="A8" s="219" t="s">
        <v>94</v>
      </c>
      <c r="B8" s="219" t="s">
        <v>94</v>
      </c>
      <c r="C8" s="219" t="s">
        <v>94</v>
      </c>
      <c r="D8" s="219" t="s">
        <v>94</v>
      </c>
      <c r="E8" s="219" t="s">
        <v>94</v>
      </c>
      <c r="F8" s="219" t="s">
        <v>94</v>
      </c>
      <c r="G8" s="219" t="s">
        <v>94</v>
      </c>
      <c r="H8" s="146"/>
    </row>
    <row r="9" spans="1:8">
      <c r="A9" s="220">
        <f>別紙１!A9</f>
        <v>0</v>
      </c>
      <c r="B9" s="220">
        <f>別紙１!B9</f>
        <v>0</v>
      </c>
      <c r="C9" s="220">
        <f>別紙１!C9</f>
        <v>0</v>
      </c>
      <c r="D9" s="220">
        <f>別紙１!D9</f>
        <v>0</v>
      </c>
      <c r="E9" s="220">
        <f>別紙１!E9</f>
        <v>3720000</v>
      </c>
      <c r="F9" s="220">
        <f>別紙１!F9</f>
        <v>0</v>
      </c>
      <c r="G9" s="220">
        <f>別紙１!G9</f>
        <v>0</v>
      </c>
      <c r="H9" s="140"/>
    </row>
    <row r="10" spans="1:8">
      <c r="A10" s="221">
        <f>'【変更時】入力作業シート'!Y40</f>
        <v>0</v>
      </c>
      <c r="B10" s="123">
        <v>0</v>
      </c>
      <c r="C10" s="221">
        <f>A10-B10</f>
        <v>0</v>
      </c>
      <c r="D10" s="222">
        <f>C10</f>
        <v>0</v>
      </c>
      <c r="E10" s="223">
        <f>別紙１!E9</f>
        <v>3720000</v>
      </c>
      <c r="F10" s="222">
        <f>MIN(D10:E10)</f>
        <v>0</v>
      </c>
      <c r="G10" s="123">
        <f>ROUNDDOWN(F10,-3)</f>
        <v>0</v>
      </c>
      <c r="H10" s="140"/>
    </row>
    <row r="11" spans="1:8">
      <c r="A11" s="123"/>
      <c r="B11" s="123"/>
      <c r="C11" s="123"/>
      <c r="D11" s="134"/>
      <c r="E11" s="134"/>
      <c r="F11" s="134"/>
      <c r="G11" s="123"/>
      <c r="H11" s="140"/>
    </row>
    <row r="12" spans="1:8">
      <c r="A12" s="123"/>
      <c r="B12" s="123"/>
      <c r="C12" s="123"/>
      <c r="D12" s="134"/>
      <c r="E12" s="134"/>
      <c r="F12" s="134"/>
      <c r="G12" s="123"/>
      <c r="H12" s="140"/>
    </row>
    <row r="13" spans="1:8">
      <c r="A13" s="123"/>
      <c r="B13" s="123"/>
      <c r="C13" s="123"/>
      <c r="D13" s="134"/>
      <c r="E13" s="134"/>
      <c r="F13" s="134"/>
      <c r="G13" s="123"/>
      <c r="H13" s="140"/>
    </row>
    <row r="14" spans="1:8">
      <c r="A14" s="123"/>
      <c r="B14" s="123"/>
      <c r="C14" s="123"/>
      <c r="D14" s="134"/>
      <c r="E14" s="134"/>
      <c r="F14" s="134"/>
      <c r="G14" s="123"/>
      <c r="H14" s="140"/>
    </row>
    <row r="15" spans="1:8">
      <c r="A15" s="123"/>
      <c r="B15" s="123"/>
      <c r="C15" s="123"/>
      <c r="D15" s="134"/>
      <c r="E15" s="134"/>
      <c r="F15" s="134"/>
      <c r="G15" s="123"/>
      <c r="H15" s="140"/>
    </row>
    <row r="16" spans="1:8">
      <c r="A16" s="123"/>
      <c r="B16" s="123"/>
      <c r="C16" s="123"/>
      <c r="D16" s="134"/>
      <c r="E16" s="134"/>
      <c r="F16" s="134"/>
      <c r="G16" s="123"/>
      <c r="H16" s="140"/>
    </row>
    <row r="17" spans="1:8">
      <c r="A17" s="123"/>
      <c r="B17" s="123"/>
      <c r="C17" s="123"/>
      <c r="D17" s="134"/>
      <c r="E17" s="134"/>
      <c r="F17" s="134"/>
      <c r="G17" s="123"/>
      <c r="H17" s="140"/>
    </row>
    <row r="18" spans="1:8">
      <c r="A18" s="123"/>
      <c r="B18" s="123"/>
      <c r="C18" s="123"/>
      <c r="D18" s="134"/>
      <c r="E18" s="134"/>
      <c r="F18" s="134"/>
      <c r="G18" s="123"/>
      <c r="H18" s="140"/>
    </row>
    <row r="19" spans="1:8">
      <c r="A19" s="123"/>
      <c r="B19" s="123"/>
      <c r="C19" s="123"/>
      <c r="D19" s="134"/>
      <c r="E19" s="134"/>
      <c r="F19" s="134"/>
      <c r="G19" s="123"/>
      <c r="H19" s="140"/>
    </row>
    <row r="20" spans="1:8">
      <c r="A20" s="123"/>
      <c r="B20" s="123"/>
      <c r="C20" s="123"/>
      <c r="D20" s="134"/>
      <c r="E20" s="134"/>
      <c r="F20" s="134"/>
      <c r="G20" s="123"/>
      <c r="H20" s="140"/>
    </row>
    <row r="21" spans="1:8">
      <c r="A21" s="123"/>
      <c r="B21" s="123"/>
      <c r="C21" s="123"/>
      <c r="D21" s="134"/>
      <c r="E21" s="134"/>
      <c r="F21" s="134"/>
      <c r="G21" s="123"/>
      <c r="H21" s="140"/>
    </row>
    <row r="22" spans="1:8">
      <c r="A22" s="123"/>
      <c r="B22" s="123"/>
      <c r="C22" s="123"/>
      <c r="D22" s="134"/>
      <c r="E22" s="134"/>
      <c r="F22" s="134"/>
      <c r="G22" s="123"/>
      <c r="H22" s="140"/>
    </row>
    <row r="23" spans="1:8">
      <c r="A23" s="123"/>
      <c r="B23" s="123"/>
      <c r="C23" s="123"/>
      <c r="D23" s="134"/>
      <c r="E23" s="134"/>
      <c r="F23" s="134"/>
      <c r="G23" s="123"/>
      <c r="H23" s="140"/>
    </row>
    <row r="24" spans="1:8">
      <c r="A24" s="123"/>
      <c r="B24" s="123"/>
      <c r="C24" s="123"/>
      <c r="D24" s="134"/>
      <c r="E24" s="134"/>
      <c r="F24" s="134"/>
      <c r="G24" s="123"/>
      <c r="H24" s="140"/>
    </row>
    <row r="25" spans="1:8">
      <c r="A25" s="123"/>
      <c r="B25" s="123"/>
      <c r="C25" s="123"/>
      <c r="D25" s="134"/>
      <c r="E25" s="134"/>
      <c r="F25" s="134"/>
      <c r="G25" s="123"/>
      <c r="H25" s="140"/>
    </row>
    <row r="26" spans="1:8">
      <c r="A26" s="123"/>
      <c r="B26" s="123"/>
      <c r="C26" s="123"/>
      <c r="D26" s="134"/>
      <c r="E26" s="134"/>
      <c r="F26" s="134"/>
      <c r="G26" s="123"/>
      <c r="H26" s="140"/>
    </row>
    <row r="27" spans="1:8">
      <c r="A27" s="123"/>
      <c r="B27" s="123"/>
      <c r="C27" s="123"/>
      <c r="D27" s="134"/>
      <c r="E27" s="134"/>
      <c r="F27" s="134"/>
      <c r="G27" s="123"/>
      <c r="H27" s="140"/>
    </row>
    <row r="28" spans="1:8">
      <c r="A28" s="123"/>
      <c r="B28" s="123"/>
      <c r="C28" s="123"/>
      <c r="D28" s="134"/>
      <c r="E28" s="134"/>
      <c r="F28" s="134"/>
      <c r="G28" s="123"/>
      <c r="H28" s="140"/>
    </row>
    <row r="29" spans="1:8">
      <c r="A29" s="123"/>
      <c r="B29" s="123"/>
      <c r="C29" s="123"/>
      <c r="D29" s="134"/>
      <c r="E29" s="134"/>
      <c r="F29" s="134"/>
      <c r="G29" s="123"/>
      <c r="H29" s="140"/>
    </row>
    <row r="30" spans="1:8">
      <c r="A30" s="123"/>
      <c r="B30" s="123"/>
      <c r="C30" s="123"/>
      <c r="D30" s="134"/>
      <c r="E30" s="134"/>
      <c r="F30" s="134"/>
      <c r="G30" s="123"/>
      <c r="H30" s="140"/>
    </row>
    <row r="31" spans="1:8">
      <c r="A31" s="123"/>
      <c r="B31" s="123"/>
      <c r="C31" s="123"/>
      <c r="D31" s="134"/>
      <c r="E31" s="134"/>
      <c r="F31" s="134"/>
      <c r="G31" s="123"/>
      <c r="H31" s="140"/>
    </row>
    <row r="32" spans="1:8">
      <c r="A32" s="123"/>
      <c r="B32" s="123"/>
      <c r="C32" s="123"/>
      <c r="D32" s="134"/>
      <c r="E32" s="134"/>
      <c r="F32" s="134"/>
      <c r="G32" s="123"/>
      <c r="H32" s="140"/>
    </row>
    <row r="33" spans="1:9">
      <c r="A33" s="123"/>
      <c r="B33" s="123"/>
      <c r="C33" s="123"/>
      <c r="D33" s="134"/>
      <c r="E33" s="134"/>
      <c r="F33" s="134"/>
      <c r="G33" s="123"/>
      <c r="H33" s="140"/>
    </row>
    <row r="34" spans="1:9">
      <c r="A34" s="123"/>
      <c r="B34" s="123"/>
      <c r="C34" s="123"/>
      <c r="D34" s="134"/>
      <c r="E34" s="134"/>
      <c r="F34" s="134"/>
      <c r="G34" s="123"/>
      <c r="H34" s="140"/>
    </row>
    <row r="35" spans="1:9">
      <c r="A35" s="124"/>
      <c r="B35" s="124"/>
      <c r="C35" s="124"/>
      <c r="D35" s="135"/>
      <c r="E35" s="135"/>
      <c r="F35" s="135"/>
      <c r="G35" s="124"/>
      <c r="H35" s="141"/>
    </row>
    <row r="36" spans="1:9">
      <c r="A36" s="3" t="s">
        <v>96</v>
      </c>
    </row>
    <row r="37" spans="1:9" ht="25.5" customHeight="1">
      <c r="A37" s="125" t="s">
        <v>106</v>
      </c>
      <c r="B37" s="126"/>
      <c r="C37" s="126"/>
      <c r="D37" s="126"/>
      <c r="E37" s="126"/>
      <c r="F37" s="126"/>
      <c r="G37" s="126"/>
      <c r="H37" s="126"/>
      <c r="I37" s="128"/>
    </row>
    <row r="38" spans="1:9">
      <c r="A38" s="3" t="s">
        <v>126</v>
      </c>
    </row>
  </sheetData>
  <mergeCells count="12">
    <mergeCell ref="B3:H3"/>
    <mergeCell ref="F4:G4"/>
    <mergeCell ref="A37:I37"/>
    <mergeCell ref="A1:A2"/>
    <mergeCell ref="B1:H2"/>
    <mergeCell ref="A5:A6"/>
    <mergeCell ref="B5:B6"/>
    <mergeCell ref="D5:D6"/>
    <mergeCell ref="E5:E6"/>
    <mergeCell ref="F5:F6"/>
    <mergeCell ref="G5:G6"/>
    <mergeCell ref="H5:H7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landscape" usePrinterDefaults="1" blackAndWhite="1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0"/>
  <sheetViews>
    <sheetView showZeros="0" workbookViewId="0">
      <selection activeCell="D10" sqref="D10"/>
    </sheetView>
  </sheetViews>
  <sheetFormatPr defaultRowHeight="12"/>
  <cols>
    <col min="1" max="1" width="1.625" style="147" customWidth="1"/>
    <col min="2" max="2" width="4.875" style="147" customWidth="1"/>
    <col min="3" max="3" width="13.625" style="147" customWidth="1"/>
    <col min="4" max="4" width="74.00390625" style="147" customWidth="1"/>
    <col min="5" max="5" width="16.375" style="147" customWidth="1"/>
    <col min="6" max="7" width="11.75390625" style="147" customWidth="1"/>
    <col min="8" max="12" width="10.375" style="147" customWidth="1"/>
    <col min="13" max="13" width="10.375" style="148" customWidth="1"/>
    <col min="14" max="14" width="2.25390625" style="148" customWidth="1"/>
    <col min="15" max="16384" width="9.00390625" style="148" bestFit="1" customWidth="1"/>
  </cols>
  <sheetData>
    <row r="1" spans="1:12" ht="18" customHeight="1">
      <c r="B1" s="147" t="s">
        <v>127</v>
      </c>
    </row>
    <row r="2" spans="1:12" s="148" customFormat="1" ht="23.25" customHeight="1">
      <c r="A2" s="149"/>
      <c r="B2" s="225" t="s">
        <v>128</v>
      </c>
      <c r="C2" s="154"/>
      <c r="D2" s="157"/>
      <c r="E2" s="164"/>
      <c r="F2" s="164"/>
      <c r="G2" s="164"/>
      <c r="H2" s="164"/>
      <c r="I2" s="164"/>
      <c r="J2" s="164"/>
      <c r="K2" s="164"/>
      <c r="L2" s="149"/>
    </row>
    <row r="3" spans="1:12" ht="24" customHeight="1">
      <c r="B3" s="151"/>
      <c r="C3" s="149" t="s">
        <v>100</v>
      </c>
      <c r="D3" s="141">
        <f>'【申請時】入力作業シート'!C2</f>
        <v>0</v>
      </c>
      <c r="G3" s="148"/>
      <c r="H3" s="148"/>
      <c r="I3" s="148"/>
      <c r="J3" s="148"/>
      <c r="K3" s="148"/>
      <c r="L3" s="148"/>
    </row>
    <row r="4" spans="1:12">
      <c r="B4" s="151"/>
      <c r="C4" s="149"/>
      <c r="D4" s="226"/>
      <c r="G4" s="149"/>
      <c r="H4" s="148"/>
      <c r="I4" s="148"/>
      <c r="J4" s="148"/>
      <c r="K4" s="148"/>
      <c r="L4" s="148"/>
    </row>
    <row r="5" spans="1:12">
      <c r="B5" s="151"/>
      <c r="C5" s="149"/>
      <c r="D5" s="226"/>
    </row>
    <row r="6" spans="1:12" s="148" customFormat="1" ht="16.5" customHeight="1">
      <c r="A6" s="149"/>
      <c r="B6" s="152" t="s">
        <v>101</v>
      </c>
      <c r="C6" s="152"/>
      <c r="D6" s="152">
        <f>別紙２事業計画!D6</f>
        <v>0</v>
      </c>
      <c r="E6" s="165"/>
      <c r="F6" s="149"/>
      <c r="G6" s="149"/>
      <c r="H6" s="149"/>
      <c r="I6" s="149"/>
      <c r="J6" s="149"/>
      <c r="K6" s="149"/>
      <c r="L6" s="149"/>
    </row>
    <row r="7" spans="1:12" s="148" customFormat="1" ht="16.5" customHeight="1">
      <c r="A7" s="149"/>
      <c r="B7" s="153" t="s">
        <v>102</v>
      </c>
      <c r="C7" s="156"/>
      <c r="D7" s="227" t="str">
        <f>別紙２事業計画!D7</f>
        <v>令和　年　月　日</v>
      </c>
      <c r="E7" s="165"/>
      <c r="F7" s="149"/>
      <c r="G7" s="149"/>
      <c r="H7" s="149"/>
      <c r="I7" s="149"/>
      <c r="J7" s="149"/>
      <c r="K7" s="149"/>
      <c r="L7" s="149"/>
    </row>
    <row r="8" spans="1:12" s="148" customFormat="1" ht="16.5" customHeight="1">
      <c r="A8" s="149"/>
      <c r="B8" s="152" t="s">
        <v>103</v>
      </c>
      <c r="C8" s="152"/>
      <c r="D8" s="152" t="str">
        <f>別紙２事業計画!D8</f>
        <v>令和　年　月　日～令和　年　月　日</v>
      </c>
      <c r="E8" s="165"/>
      <c r="F8" s="149"/>
      <c r="G8" s="149"/>
      <c r="H8" s="149"/>
      <c r="I8" s="149"/>
      <c r="J8" s="149"/>
      <c r="K8" s="149"/>
      <c r="L8" s="149"/>
    </row>
    <row r="9" spans="1:12" s="148" customFormat="1" ht="181.5" customHeight="1">
      <c r="A9" s="149"/>
      <c r="B9" s="152" t="s">
        <v>104</v>
      </c>
      <c r="C9" s="152"/>
      <c r="D9" s="228" t="str">
        <f>別紙２事業計画!D9</f>
        <v xml:space="preserve">【研修場所】
【期間】
</v>
      </c>
      <c r="E9" s="149"/>
      <c r="F9" s="149"/>
      <c r="G9" s="149"/>
      <c r="H9" s="149"/>
      <c r="I9" s="149"/>
      <c r="J9" s="149"/>
      <c r="K9" s="149"/>
      <c r="L9" s="149"/>
    </row>
    <row r="10" spans="1:12" s="148" customFormat="1" ht="408.75" customHeight="1">
      <c r="A10" s="149"/>
      <c r="B10" s="152" t="s">
        <v>105</v>
      </c>
      <c r="C10" s="152"/>
      <c r="D10" s="228">
        <f>別紙２事業計画!D10</f>
        <v>0</v>
      </c>
      <c r="E10" s="149"/>
      <c r="F10" s="149"/>
      <c r="G10" s="149"/>
      <c r="H10" s="149"/>
      <c r="I10" s="149"/>
      <c r="J10" s="149"/>
      <c r="K10" s="149"/>
      <c r="L10" s="149"/>
    </row>
    <row r="11" spans="1:12" s="148" customFormat="1" ht="16.5" customHeight="1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1:12" s="148" customFormat="1" ht="16.5" customHeight="1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</row>
    <row r="13" spans="1:12" s="148" customFormat="1" ht="16.5" customHeight="1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</row>
    <row r="14" spans="1:12" s="148" customFormat="1" ht="16.5" customHeight="1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</row>
    <row r="15" spans="1:12" s="148" customFormat="1" ht="16.5" customHeight="1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</row>
    <row r="16" spans="1:12" s="148" customFormat="1" ht="16.5" customHeight="1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</row>
    <row r="17" spans="1:12" s="148" customFormat="1" ht="16.5" customHeight="1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</row>
    <row r="18" spans="1:12" s="149" customFormat="1" ht="16.5" customHeight="1"/>
    <row r="19" spans="1:12" s="149" customFormat="1" ht="16.5" customHeight="1"/>
    <row r="20" spans="1:12" s="149" customFormat="1" ht="16.5" customHeight="1"/>
  </sheetData>
  <mergeCells count="6">
    <mergeCell ref="B2:D2"/>
    <mergeCell ref="B6:C6"/>
    <mergeCell ref="B7:C7"/>
    <mergeCell ref="B8:C8"/>
    <mergeCell ref="B9:C9"/>
    <mergeCell ref="B10:C10"/>
  </mergeCells>
  <phoneticPr fontId="18" type="Hiragana"/>
  <printOptions horizontalCentered="1"/>
  <pageMargins left="0.70866141732283472" right="0.15748031496062992" top="0.74803149606299213" bottom="0.4" header="0.31496062992125984" footer="0.31496062992125984"/>
  <pageSetup paperSize="9" firstPageNumber="0" fitToWidth="1" fitToHeight="1" orientation="portrait" usePrinterDefaults="1" blackAndWhite="1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4"/>
  <sheetViews>
    <sheetView workbookViewId="0">
      <selection activeCell="C10" sqref="C10:D10"/>
    </sheetView>
  </sheetViews>
  <sheetFormatPr defaultRowHeight="13.5"/>
  <cols>
    <col min="1" max="6" width="14.875" style="166" customWidth="1"/>
    <col min="7" max="16384" width="9.00390625" style="166" bestFit="1" customWidth="1"/>
  </cols>
  <sheetData>
    <row r="1" spans="1:6" ht="18.75" customHeight="1">
      <c r="A1" s="166" t="s">
        <v>46</v>
      </c>
    </row>
    <row r="2" spans="1:6">
      <c r="A2" s="127" t="s">
        <v>119</v>
      </c>
      <c r="B2" s="127"/>
      <c r="C2" s="127"/>
      <c r="D2" s="127"/>
      <c r="E2" s="127"/>
      <c r="F2" s="127"/>
    </row>
    <row r="3" spans="1:6">
      <c r="A3" s="127"/>
      <c r="B3" s="127"/>
      <c r="C3" s="127"/>
      <c r="D3" s="127"/>
      <c r="E3" s="127"/>
      <c r="F3" s="127"/>
    </row>
    <row r="4" spans="1:6">
      <c r="A4" s="127"/>
      <c r="B4" s="127"/>
      <c r="C4" s="127"/>
      <c r="D4" s="127"/>
      <c r="E4" s="127"/>
      <c r="F4" s="127"/>
    </row>
    <row r="5" spans="1:6" ht="21">
      <c r="A5" s="127"/>
      <c r="B5" s="127"/>
      <c r="C5" s="127"/>
      <c r="D5" s="127"/>
      <c r="E5" s="127"/>
      <c r="F5" s="127"/>
    </row>
    <row r="6" spans="1:6" ht="27" customHeight="1">
      <c r="A6" s="166" t="s">
        <v>129</v>
      </c>
    </row>
    <row r="7" spans="1:6" ht="20.25" customHeight="1">
      <c r="A7" s="167" t="s">
        <v>110</v>
      </c>
      <c r="B7" s="170"/>
      <c r="C7" s="167" t="s">
        <v>111</v>
      </c>
      <c r="D7" s="170"/>
      <c r="E7" s="167" t="s">
        <v>83</v>
      </c>
      <c r="F7" s="170"/>
    </row>
    <row r="8" spans="1:6" ht="25.5" customHeight="1">
      <c r="A8" s="179"/>
      <c r="B8" s="182"/>
      <c r="C8" s="179"/>
      <c r="D8" s="241" t="s">
        <v>94</v>
      </c>
      <c r="E8" s="179"/>
      <c r="F8" s="182"/>
    </row>
    <row r="9" spans="1:6" ht="25.5" customHeight="1">
      <c r="A9" s="229" t="str">
        <f>別紙３!A9</f>
        <v>補助金</v>
      </c>
      <c r="B9" s="233"/>
      <c r="C9" s="237">
        <f>別紙３!C9</f>
        <v>0</v>
      </c>
      <c r="D9" s="242"/>
      <c r="E9" s="240"/>
      <c r="F9" s="245"/>
    </row>
    <row r="10" spans="1:6" ht="25.5" customHeight="1">
      <c r="A10" s="230"/>
      <c r="B10" s="234"/>
      <c r="C10" s="238">
        <f>別紙4!G10</f>
        <v>0</v>
      </c>
      <c r="D10" s="243"/>
      <c r="E10" s="247"/>
      <c r="F10" s="250"/>
    </row>
    <row r="11" spans="1:6" ht="25.5" customHeight="1">
      <c r="A11" s="231" t="str">
        <f>別紙３!A10</f>
        <v>自己資金</v>
      </c>
      <c r="B11" s="235"/>
      <c r="C11" s="237">
        <f>別紙３!C10</f>
        <v>0</v>
      </c>
      <c r="D11" s="242"/>
      <c r="E11" s="240"/>
      <c r="F11" s="245"/>
    </row>
    <row r="12" spans="1:6" ht="25.5" customHeight="1">
      <c r="A12" s="232"/>
      <c r="B12" s="236"/>
      <c r="C12" s="238">
        <f>C24-C10</f>
        <v>0</v>
      </c>
      <c r="D12" s="243"/>
      <c r="E12" s="247"/>
      <c r="F12" s="250"/>
    </row>
    <row r="13" spans="1:6" ht="25.5" customHeight="1">
      <c r="A13" s="179"/>
      <c r="B13" s="182"/>
      <c r="C13" s="179"/>
      <c r="D13" s="182"/>
      <c r="E13" s="179"/>
      <c r="F13" s="182"/>
    </row>
    <row r="14" spans="1:6" ht="25.5" customHeight="1">
      <c r="A14" s="179"/>
      <c r="B14" s="182"/>
      <c r="C14" s="179"/>
      <c r="D14" s="182"/>
      <c r="E14" s="179"/>
      <c r="F14" s="182"/>
    </row>
    <row r="15" spans="1:6" ht="25.5" customHeight="1">
      <c r="A15" s="179"/>
      <c r="B15" s="182"/>
      <c r="C15" s="179"/>
      <c r="D15" s="182"/>
      <c r="E15" s="179"/>
      <c r="F15" s="182"/>
    </row>
    <row r="16" spans="1:6" ht="25.5" customHeight="1">
      <c r="A16" s="229" t="s">
        <v>130</v>
      </c>
      <c r="B16" s="233"/>
      <c r="C16" s="237">
        <f>C9+C11</f>
        <v>0</v>
      </c>
      <c r="D16" s="242"/>
      <c r="E16" s="179"/>
      <c r="F16" s="182"/>
    </row>
    <row r="17" spans="1:6" ht="25.5" customHeight="1">
      <c r="A17" s="230"/>
      <c r="B17" s="234"/>
      <c r="C17" s="239">
        <f>SUM(C10+C12)</f>
        <v>0</v>
      </c>
      <c r="D17" s="244"/>
      <c r="E17" s="179"/>
      <c r="F17" s="182"/>
    </row>
    <row r="19" spans="1:6" ht="53.25" customHeight="1"/>
    <row r="20" spans="1:6" ht="27" customHeight="1">
      <c r="A20" s="166" t="s">
        <v>131</v>
      </c>
    </row>
    <row r="21" spans="1:6" ht="20.25" customHeight="1">
      <c r="A21" s="167" t="s">
        <v>110</v>
      </c>
      <c r="B21" s="170"/>
      <c r="C21" s="167" t="s">
        <v>111</v>
      </c>
      <c r="D21" s="170"/>
      <c r="E21" s="167" t="s">
        <v>83</v>
      </c>
      <c r="F21" s="170"/>
    </row>
    <row r="22" spans="1:6" ht="25.5" customHeight="1">
      <c r="A22" s="179"/>
      <c r="B22" s="180"/>
      <c r="C22" s="179"/>
      <c r="D22" s="241" t="s">
        <v>94</v>
      </c>
      <c r="E22" s="180"/>
      <c r="F22" s="182"/>
    </row>
    <row r="23" spans="1:6" ht="25.5" customHeight="1">
      <c r="A23" s="229" t="str">
        <f>別紙３!A23</f>
        <v>人件費</v>
      </c>
      <c r="B23" s="233"/>
      <c r="C23" s="237">
        <f>別紙３!C23</f>
        <v>0</v>
      </c>
      <c r="D23" s="242"/>
      <c r="E23" s="240"/>
      <c r="F23" s="245"/>
    </row>
    <row r="24" spans="1:6" ht="25.5" customHeight="1">
      <c r="A24" s="230"/>
      <c r="B24" s="234"/>
      <c r="C24" s="238">
        <f>別紙4!A10</f>
        <v>0</v>
      </c>
      <c r="D24" s="243"/>
      <c r="E24" s="247"/>
      <c r="F24" s="250"/>
    </row>
    <row r="25" spans="1:6" ht="25.5" customHeight="1">
      <c r="A25" s="229"/>
      <c r="B25" s="233"/>
      <c r="C25" s="240"/>
      <c r="D25" s="245"/>
      <c r="E25" s="240"/>
      <c r="F25" s="245"/>
    </row>
    <row r="26" spans="1:6" ht="25.5" customHeight="1">
      <c r="A26" s="230"/>
      <c r="B26" s="234"/>
      <c r="C26" s="230"/>
      <c r="D26" s="234"/>
      <c r="E26" s="247"/>
      <c r="F26" s="250"/>
    </row>
    <row r="27" spans="1:6" ht="25.5" customHeight="1">
      <c r="A27" s="179"/>
      <c r="B27" s="180"/>
      <c r="C27" s="167"/>
      <c r="D27" s="170"/>
      <c r="E27" s="180"/>
      <c r="F27" s="182"/>
    </row>
    <row r="28" spans="1:6" ht="25.5" customHeight="1">
      <c r="A28" s="179"/>
      <c r="B28" s="180"/>
      <c r="C28" s="179"/>
      <c r="D28" s="182"/>
      <c r="E28" s="180"/>
      <c r="F28" s="182"/>
    </row>
    <row r="29" spans="1:6" ht="25.5" customHeight="1">
      <c r="A29" s="179"/>
      <c r="B29" s="180"/>
      <c r="C29" s="179"/>
      <c r="D29" s="182"/>
      <c r="E29" s="180"/>
      <c r="F29" s="182"/>
    </row>
    <row r="30" spans="1:6" ht="25.5" customHeight="1">
      <c r="A30" s="229" t="s">
        <v>130</v>
      </c>
      <c r="B30" s="233"/>
      <c r="C30" s="237">
        <f>C23</f>
        <v>0</v>
      </c>
      <c r="D30" s="242"/>
      <c r="E30" s="248"/>
      <c r="F30" s="251"/>
    </row>
    <row r="31" spans="1:6" ht="25.5" customHeight="1">
      <c r="A31" s="230"/>
      <c r="B31" s="234"/>
      <c r="C31" s="238">
        <f>C24</f>
        <v>0</v>
      </c>
      <c r="D31" s="246"/>
      <c r="E31" s="249"/>
      <c r="F31" s="252"/>
    </row>
    <row r="33" spans="1:1">
      <c r="A33" s="166" t="s">
        <v>132</v>
      </c>
    </row>
    <row r="34" spans="1:1">
      <c r="A34" s="166" t="s">
        <v>67</v>
      </c>
    </row>
  </sheetData>
  <mergeCells count="34">
    <mergeCell ref="A7:B7"/>
    <mergeCell ref="C7:D7"/>
    <mergeCell ref="E7:F7"/>
    <mergeCell ref="C9:D9"/>
    <mergeCell ref="E9:F9"/>
    <mergeCell ref="C10:D10"/>
    <mergeCell ref="E10:F10"/>
    <mergeCell ref="C11:D11"/>
    <mergeCell ref="E11:F11"/>
    <mergeCell ref="C12:D12"/>
    <mergeCell ref="E12:F12"/>
    <mergeCell ref="C16:D16"/>
    <mergeCell ref="C17:D17"/>
    <mergeCell ref="A21:B21"/>
    <mergeCell ref="C21:D21"/>
    <mergeCell ref="E21:F21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C30:D30"/>
    <mergeCell ref="C31:D31"/>
    <mergeCell ref="A2:F4"/>
    <mergeCell ref="A9:B10"/>
    <mergeCell ref="A11:B12"/>
    <mergeCell ref="A16:B17"/>
    <mergeCell ref="A23:B24"/>
    <mergeCell ref="A25:B26"/>
    <mergeCell ref="A30:B31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portrait" usePrinterDefaults="1" blackAndWhite="1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B1:AF54"/>
  <sheetViews>
    <sheetView workbookViewId="0">
      <selection activeCell="B36" sqref="B36"/>
    </sheetView>
  </sheetViews>
  <sheetFormatPr defaultRowHeight="12"/>
  <cols>
    <col min="1" max="1" width="1.625" style="1" customWidth="1"/>
    <col min="2" max="2" width="9.5" style="2" customWidth="1"/>
    <col min="3" max="3" width="18.5" style="2" customWidth="1"/>
    <col min="4" max="4" width="5.75" style="2" customWidth="1"/>
    <col min="5" max="14" width="5.75" style="1" customWidth="1"/>
    <col min="15" max="15" width="5.25" style="1" customWidth="1"/>
    <col min="16" max="26" width="5.75" style="1" bestFit="1" customWidth="1"/>
    <col min="27" max="27" width="5.25" style="1" bestFit="1" customWidth="1"/>
    <col min="28" max="30" width="5.77734375" style="1" bestFit="1" customWidth="1"/>
    <col min="31" max="31" width="5.21875" style="1" bestFit="1" customWidth="1"/>
    <col min="32" max="16384" width="9" style="1" bestFit="1" customWidth="1"/>
  </cols>
  <sheetData>
    <row r="1" spans="2:31" ht="22.5" customHeight="1">
      <c r="B1" s="7" t="s">
        <v>97</v>
      </c>
    </row>
    <row r="2" spans="2:31" s="0" customFormat="1" ht="17.25" customHeight="1">
      <c r="B2" s="184"/>
      <c r="C2" s="184"/>
      <c r="D2" s="192">
        <v>4</v>
      </c>
      <c r="E2" s="192"/>
      <c r="F2" s="198">
        <f>D2+1</f>
        <v>5</v>
      </c>
      <c r="G2" s="201"/>
      <c r="H2" s="202">
        <f>F2+1</f>
        <v>6</v>
      </c>
      <c r="I2" s="203"/>
      <c r="J2" s="198">
        <f>H2+1</f>
        <v>7</v>
      </c>
      <c r="K2" s="201"/>
      <c r="L2" s="202">
        <f>J2+1</f>
        <v>8</v>
      </c>
      <c r="M2" s="203"/>
      <c r="N2" s="198">
        <f>L2+1</f>
        <v>9</v>
      </c>
      <c r="O2" s="201"/>
      <c r="P2" s="192">
        <v>10</v>
      </c>
      <c r="Q2" s="192"/>
      <c r="R2" s="198">
        <v>11</v>
      </c>
      <c r="S2" s="201"/>
      <c r="T2" s="202">
        <v>12</v>
      </c>
      <c r="U2" s="203"/>
      <c r="V2" s="198">
        <v>1</v>
      </c>
      <c r="W2" s="201"/>
      <c r="X2" s="202">
        <v>2</v>
      </c>
      <c r="Y2" s="203"/>
      <c r="Z2" s="198">
        <v>3</v>
      </c>
      <c r="AA2" s="201"/>
      <c r="AB2" s="202" t="s">
        <v>168</v>
      </c>
      <c r="AC2" s="203"/>
      <c r="AD2" s="198" t="s">
        <v>167</v>
      </c>
      <c r="AE2" s="201"/>
    </row>
    <row r="3" spans="2:31" ht="19.5" customHeight="1">
      <c r="B3" s="8" t="s">
        <v>23</v>
      </c>
      <c r="C3" s="16" t="str">
        <f>'【申請時】入力作業シート'!C8</f>
        <v>基本給</v>
      </c>
      <c r="D3" s="193" t="str">
        <f>IF('【変更時】入力作業シート'!D3=0,"",'【変更時】入力作業シート'!D3)</f>
        <v/>
      </c>
      <c r="E3" s="193"/>
      <c r="F3" s="199" t="str">
        <f>D3</f>
        <v/>
      </c>
      <c r="G3" s="199"/>
      <c r="H3" s="193" t="str">
        <f>D3</f>
        <v/>
      </c>
      <c r="I3" s="193"/>
      <c r="J3" s="199" t="str">
        <f>D3</f>
        <v/>
      </c>
      <c r="K3" s="199"/>
      <c r="L3" s="193" t="str">
        <f>D3</f>
        <v/>
      </c>
      <c r="M3" s="193"/>
      <c r="N3" s="199" t="str">
        <f>D3</f>
        <v/>
      </c>
      <c r="O3" s="199"/>
      <c r="P3" s="193" t="str">
        <f>N3</f>
        <v/>
      </c>
      <c r="Q3" s="193"/>
      <c r="R3" s="199" t="str">
        <f>P3</f>
        <v/>
      </c>
      <c r="S3" s="199"/>
      <c r="T3" s="193" t="str">
        <f>R3</f>
        <v/>
      </c>
      <c r="U3" s="193"/>
      <c r="V3" s="199" t="str">
        <f>T3</f>
        <v/>
      </c>
      <c r="W3" s="199"/>
      <c r="X3" s="193" t="str">
        <f>V3</f>
        <v/>
      </c>
      <c r="Y3" s="193"/>
      <c r="Z3" s="199" t="str">
        <f>X3</f>
        <v/>
      </c>
      <c r="AA3" s="199"/>
      <c r="AB3" s="205">
        <f>'【変更時】入力作業シート'!AB3</f>
        <v>0</v>
      </c>
      <c r="AC3" s="209"/>
      <c r="AD3" s="212">
        <f>'【変更時】入力作業シート'!AD3</f>
        <v>0</v>
      </c>
      <c r="AE3" s="215"/>
    </row>
    <row r="4" spans="2:31" ht="19.5" customHeight="1">
      <c r="B4" s="11" t="s">
        <v>26</v>
      </c>
      <c r="C4" s="16" t="str">
        <f>'【申請時】入力作業シート'!C11</f>
        <v>職務手当</v>
      </c>
      <c r="D4" s="193" t="str">
        <f>IF('【変更時】入力作業シート'!D4=0,"",'【変更時】入力作業シート'!D4)</f>
        <v/>
      </c>
      <c r="E4" s="193"/>
      <c r="F4" s="199"/>
      <c r="G4" s="199"/>
      <c r="H4" s="193"/>
      <c r="I4" s="193"/>
      <c r="J4" s="199"/>
      <c r="K4" s="199"/>
      <c r="L4" s="193"/>
      <c r="M4" s="193"/>
      <c r="N4" s="199"/>
      <c r="O4" s="199"/>
      <c r="P4" s="193"/>
      <c r="Q4" s="193"/>
      <c r="R4" s="199"/>
      <c r="S4" s="199"/>
      <c r="T4" s="193"/>
      <c r="U4" s="193"/>
      <c r="V4" s="199"/>
      <c r="W4" s="199"/>
      <c r="X4" s="193"/>
      <c r="Y4" s="193"/>
      <c r="Z4" s="199"/>
      <c r="AA4" s="199"/>
      <c r="AB4" s="206"/>
      <c r="AC4" s="210"/>
      <c r="AD4" s="213"/>
      <c r="AE4" s="216"/>
    </row>
    <row r="5" spans="2:31" ht="19.5" customHeight="1">
      <c r="B5" s="11"/>
      <c r="C5" s="16" t="str">
        <f>'【申請時】入力作業シート'!C12</f>
        <v>資格手当</v>
      </c>
      <c r="D5" s="193" t="str">
        <f>IF('【変更時】入力作業シート'!D5=0,"",'【変更時】入力作業シート'!D5)</f>
        <v/>
      </c>
      <c r="E5" s="193"/>
      <c r="F5" s="199"/>
      <c r="G5" s="199"/>
      <c r="H5" s="193"/>
      <c r="I5" s="193"/>
      <c r="J5" s="199"/>
      <c r="K5" s="199"/>
      <c r="L5" s="193"/>
      <c r="M5" s="193"/>
      <c r="N5" s="199"/>
      <c r="O5" s="199"/>
      <c r="P5" s="193"/>
      <c r="Q5" s="193"/>
      <c r="R5" s="199"/>
      <c r="S5" s="199"/>
      <c r="T5" s="193"/>
      <c r="U5" s="193"/>
      <c r="V5" s="199"/>
      <c r="W5" s="199"/>
      <c r="X5" s="193"/>
      <c r="Y5" s="193"/>
      <c r="Z5" s="199"/>
      <c r="AA5" s="199"/>
      <c r="AB5" s="206"/>
      <c r="AC5" s="210"/>
      <c r="AD5" s="213"/>
      <c r="AE5" s="216"/>
    </row>
    <row r="6" spans="2:31" ht="19.5" customHeight="1">
      <c r="B6" s="11"/>
      <c r="C6" s="16" t="str">
        <f>'【申請時】入力作業シート'!C13</f>
        <v>訪問手当</v>
      </c>
      <c r="D6" s="193" t="str">
        <f>IF('【変更時】入力作業シート'!D6=0,"",'【変更時】入力作業シート'!D6)</f>
        <v/>
      </c>
      <c r="E6" s="193"/>
      <c r="F6" s="199"/>
      <c r="G6" s="199"/>
      <c r="H6" s="193"/>
      <c r="I6" s="193"/>
      <c r="J6" s="199"/>
      <c r="K6" s="199"/>
      <c r="L6" s="193"/>
      <c r="M6" s="193"/>
      <c r="N6" s="199"/>
      <c r="O6" s="199"/>
      <c r="P6" s="193"/>
      <c r="Q6" s="193"/>
      <c r="R6" s="199"/>
      <c r="S6" s="199"/>
      <c r="T6" s="193"/>
      <c r="U6" s="193"/>
      <c r="V6" s="199"/>
      <c r="W6" s="199"/>
      <c r="X6" s="193"/>
      <c r="Y6" s="193"/>
      <c r="Z6" s="199"/>
      <c r="AA6" s="199"/>
      <c r="AB6" s="206"/>
      <c r="AC6" s="210"/>
      <c r="AD6" s="213"/>
      <c r="AE6" s="216"/>
    </row>
    <row r="7" spans="2:31" ht="19.5" customHeight="1">
      <c r="B7" s="11"/>
      <c r="C7" s="16" t="str">
        <f>'【申請時】入力作業シート'!C14</f>
        <v>ベースアップ手当</v>
      </c>
      <c r="D7" s="193" t="str">
        <f>IF('【変更時】入力作業シート'!D7=0,"",'【変更時】入力作業シート'!D7)</f>
        <v/>
      </c>
      <c r="E7" s="193"/>
      <c r="F7" s="199"/>
      <c r="G7" s="199"/>
      <c r="H7" s="193"/>
      <c r="I7" s="193"/>
      <c r="J7" s="199"/>
      <c r="K7" s="199"/>
      <c r="L7" s="193"/>
      <c r="M7" s="193"/>
      <c r="N7" s="199"/>
      <c r="O7" s="199"/>
      <c r="P7" s="193"/>
      <c r="Q7" s="193"/>
      <c r="R7" s="199"/>
      <c r="S7" s="199"/>
      <c r="T7" s="193"/>
      <c r="U7" s="193"/>
      <c r="V7" s="199"/>
      <c r="W7" s="199"/>
      <c r="X7" s="193"/>
      <c r="Y7" s="193"/>
      <c r="Z7" s="199"/>
      <c r="AA7" s="199"/>
      <c r="AB7" s="206"/>
      <c r="AC7" s="210"/>
      <c r="AD7" s="213"/>
      <c r="AE7" s="216"/>
    </row>
    <row r="8" spans="2:31" ht="19.5" customHeight="1">
      <c r="B8" s="11"/>
      <c r="C8" s="16" t="str">
        <f>IF('【変更時】入力作業シート'!C8=0,"",'【変更時】入力作業シート'!C8)</f>
        <v/>
      </c>
      <c r="D8" s="193" t="str">
        <f>IF('【変更時】入力作業シート'!D8=0,"",'【変更時】入力作業シート'!D8)</f>
        <v/>
      </c>
      <c r="E8" s="193"/>
      <c r="F8" s="199"/>
      <c r="G8" s="199"/>
      <c r="H8" s="193"/>
      <c r="I8" s="193"/>
      <c r="J8" s="199"/>
      <c r="K8" s="199"/>
      <c r="L8" s="193"/>
      <c r="M8" s="193"/>
      <c r="N8" s="199"/>
      <c r="O8" s="199"/>
      <c r="P8" s="193"/>
      <c r="Q8" s="193"/>
      <c r="R8" s="199"/>
      <c r="S8" s="199"/>
      <c r="T8" s="193"/>
      <c r="U8" s="193"/>
      <c r="V8" s="199"/>
      <c r="W8" s="199"/>
      <c r="X8" s="193"/>
      <c r="Y8" s="193"/>
      <c r="Z8" s="199"/>
      <c r="AA8" s="199"/>
      <c r="AB8" s="206"/>
      <c r="AC8" s="210"/>
      <c r="AD8" s="213"/>
      <c r="AE8" s="216"/>
    </row>
    <row r="9" spans="2:31" ht="19.5" customHeight="1">
      <c r="B9" s="11"/>
      <c r="C9" s="16" t="str">
        <f>IF('【変更時】入力作業シート'!C9=0,"",'【変更時】入力作業シート'!C9)</f>
        <v/>
      </c>
      <c r="D9" s="193" t="str">
        <f>IF('【変更時】入力作業シート'!D9=0,"",'【変更時】入力作業シート'!D9)</f>
        <v/>
      </c>
      <c r="E9" s="193"/>
      <c r="F9" s="199"/>
      <c r="G9" s="199"/>
      <c r="H9" s="193"/>
      <c r="I9" s="193"/>
      <c r="J9" s="199"/>
      <c r="K9" s="199"/>
      <c r="L9" s="193"/>
      <c r="M9" s="193"/>
      <c r="N9" s="199"/>
      <c r="O9" s="199"/>
      <c r="P9" s="193"/>
      <c r="Q9" s="193"/>
      <c r="R9" s="199"/>
      <c r="S9" s="199"/>
      <c r="T9" s="193"/>
      <c r="U9" s="193"/>
      <c r="V9" s="199"/>
      <c r="W9" s="199"/>
      <c r="X9" s="193"/>
      <c r="Y9" s="193"/>
      <c r="Z9" s="199"/>
      <c r="AA9" s="199"/>
      <c r="AB9" s="206"/>
      <c r="AC9" s="210"/>
      <c r="AD9" s="213"/>
      <c r="AE9" s="216"/>
    </row>
    <row r="10" spans="2:31" ht="19.5" customHeight="1">
      <c r="B10" s="11"/>
      <c r="C10" s="16" t="str">
        <f>IF('【変更時】入力作業シート'!C10=0,"",'【変更時】入力作業シート'!C10)</f>
        <v/>
      </c>
      <c r="D10" s="193" t="str">
        <f>IF('【変更時】入力作業シート'!D10=0,"",'【変更時】入力作業シート'!D10)</f>
        <v/>
      </c>
      <c r="E10" s="193"/>
      <c r="F10" s="199"/>
      <c r="G10" s="199"/>
      <c r="H10" s="193"/>
      <c r="I10" s="193"/>
      <c r="J10" s="199"/>
      <c r="K10" s="199"/>
      <c r="L10" s="193"/>
      <c r="M10" s="193"/>
      <c r="N10" s="199"/>
      <c r="O10" s="199"/>
      <c r="P10" s="193"/>
      <c r="Q10" s="193"/>
      <c r="R10" s="199"/>
      <c r="S10" s="199"/>
      <c r="T10" s="193"/>
      <c r="U10" s="193"/>
      <c r="V10" s="199"/>
      <c r="W10" s="199"/>
      <c r="X10" s="193"/>
      <c r="Y10" s="193"/>
      <c r="Z10" s="199"/>
      <c r="AA10" s="199"/>
      <c r="AB10" s="206"/>
      <c r="AC10" s="210"/>
      <c r="AD10" s="213"/>
      <c r="AE10" s="216"/>
    </row>
    <row r="11" spans="2:31" ht="19.5" customHeight="1">
      <c r="B11" s="11"/>
      <c r="C11" s="16" t="str">
        <f>IF('【変更時】入力作業シート'!C11=0,"",'【変更時】入力作業シート'!C11)</f>
        <v/>
      </c>
      <c r="D11" s="193" t="str">
        <f>IF('【変更時】入力作業シート'!D11=0,"",'【変更時】入力作業シート'!D11)</f>
        <v/>
      </c>
      <c r="E11" s="193"/>
      <c r="F11" s="199"/>
      <c r="G11" s="199"/>
      <c r="H11" s="193"/>
      <c r="I11" s="193"/>
      <c r="J11" s="199"/>
      <c r="K11" s="199"/>
      <c r="L11" s="193"/>
      <c r="M11" s="193"/>
      <c r="N11" s="199"/>
      <c r="O11" s="199"/>
      <c r="P11" s="193"/>
      <c r="Q11" s="193"/>
      <c r="R11" s="199"/>
      <c r="S11" s="199"/>
      <c r="T11" s="193"/>
      <c r="U11" s="193"/>
      <c r="V11" s="199"/>
      <c r="W11" s="199"/>
      <c r="X11" s="193"/>
      <c r="Y11" s="193"/>
      <c r="Z11" s="199"/>
      <c r="AA11" s="199"/>
      <c r="AB11" s="206"/>
      <c r="AC11" s="210"/>
      <c r="AD11" s="213"/>
      <c r="AE11" s="216"/>
    </row>
    <row r="12" spans="2:31" ht="19.5" customHeight="1">
      <c r="B12" s="11"/>
      <c r="C12" s="16" t="str">
        <f>IF('【変更時】入力作業シート'!C12=0,"",'【変更時】入力作業シート'!C12)</f>
        <v/>
      </c>
      <c r="D12" s="193" t="str">
        <f>IF('【変更時】入力作業シート'!D12=0,"",'【変更時】入力作業シート'!D12)</f>
        <v/>
      </c>
      <c r="E12" s="193"/>
      <c r="F12" s="199"/>
      <c r="G12" s="199"/>
      <c r="H12" s="193"/>
      <c r="I12" s="193"/>
      <c r="J12" s="199"/>
      <c r="K12" s="199"/>
      <c r="L12" s="193"/>
      <c r="M12" s="193"/>
      <c r="N12" s="199"/>
      <c r="O12" s="199"/>
      <c r="P12" s="193"/>
      <c r="Q12" s="193"/>
      <c r="R12" s="199"/>
      <c r="S12" s="199"/>
      <c r="T12" s="193"/>
      <c r="U12" s="193"/>
      <c r="V12" s="199"/>
      <c r="W12" s="199"/>
      <c r="X12" s="193"/>
      <c r="Y12" s="193"/>
      <c r="Z12" s="199"/>
      <c r="AA12" s="199"/>
      <c r="AB12" s="207"/>
      <c r="AC12" s="211"/>
      <c r="AD12" s="214"/>
      <c r="AE12" s="217"/>
    </row>
    <row r="13" spans="2:31" ht="19.5" customHeight="1">
      <c r="B13" s="185" t="s">
        <v>16</v>
      </c>
      <c r="C13" s="16" t="str">
        <f>'【申請時】入力作業シート'!C21</f>
        <v>健康保険料</v>
      </c>
      <c r="D13" s="193" t="str">
        <f>IF('【変更時】入力作業シート'!D13=0,"",'【変更時】入力作業シート'!D13)</f>
        <v/>
      </c>
      <c r="E13" s="193"/>
      <c r="F13" s="199"/>
      <c r="G13" s="199"/>
      <c r="H13" s="193"/>
      <c r="I13" s="193"/>
      <c r="J13" s="199"/>
      <c r="K13" s="199"/>
      <c r="L13" s="193"/>
      <c r="M13" s="193"/>
      <c r="N13" s="199"/>
      <c r="O13" s="199"/>
      <c r="P13" s="193"/>
      <c r="Q13" s="193"/>
      <c r="R13" s="199"/>
      <c r="S13" s="199"/>
      <c r="T13" s="193"/>
      <c r="U13" s="193"/>
      <c r="V13" s="199"/>
      <c r="W13" s="199"/>
      <c r="X13" s="193"/>
      <c r="Y13" s="193"/>
      <c r="Z13" s="199"/>
      <c r="AA13" s="199"/>
      <c r="AB13" s="193"/>
      <c r="AC13" s="193"/>
      <c r="AD13" s="199"/>
      <c r="AE13" s="199"/>
    </row>
    <row r="14" spans="2:31" ht="19.5" customHeight="1">
      <c r="B14" s="185"/>
      <c r="C14" s="16" t="str">
        <f>'【申請時】入力作業シート'!C22</f>
        <v>厚生年金</v>
      </c>
      <c r="D14" s="193" t="str">
        <f>IF('【変更時】入力作業シート'!D14=0,"",'【変更時】入力作業シート'!D14)</f>
        <v/>
      </c>
      <c r="E14" s="193"/>
      <c r="F14" s="199"/>
      <c r="G14" s="199"/>
      <c r="H14" s="193"/>
      <c r="I14" s="193"/>
      <c r="J14" s="199"/>
      <c r="K14" s="199"/>
      <c r="L14" s="193"/>
      <c r="M14" s="193"/>
      <c r="N14" s="199"/>
      <c r="O14" s="199"/>
      <c r="P14" s="193"/>
      <c r="Q14" s="193"/>
      <c r="R14" s="199"/>
      <c r="S14" s="199"/>
      <c r="T14" s="193"/>
      <c r="U14" s="193"/>
      <c r="V14" s="199"/>
      <c r="W14" s="199"/>
      <c r="X14" s="193"/>
      <c r="Y14" s="193"/>
      <c r="Z14" s="199"/>
      <c r="AA14" s="199"/>
      <c r="AB14" s="193"/>
      <c r="AC14" s="193"/>
      <c r="AD14" s="199"/>
      <c r="AE14" s="199"/>
    </row>
    <row r="15" spans="2:31" ht="19.5" customHeight="1">
      <c r="B15" s="185"/>
      <c r="C15" s="16" t="str">
        <f>'【申請時】入力作業シート'!C23</f>
        <v>雇用保険</v>
      </c>
      <c r="D15" s="193" t="str">
        <f>IF('【変更時】入力作業シート'!D15=0,"",'【変更時】入力作業シート'!D15)</f>
        <v/>
      </c>
      <c r="E15" s="193"/>
      <c r="F15" s="199"/>
      <c r="G15" s="199"/>
      <c r="H15" s="193"/>
      <c r="I15" s="193"/>
      <c r="J15" s="199"/>
      <c r="K15" s="199"/>
      <c r="L15" s="193"/>
      <c r="M15" s="193"/>
      <c r="N15" s="199"/>
      <c r="O15" s="199"/>
      <c r="P15" s="193"/>
      <c r="Q15" s="193"/>
      <c r="R15" s="199"/>
      <c r="S15" s="199"/>
      <c r="T15" s="193"/>
      <c r="U15" s="193"/>
      <c r="V15" s="199"/>
      <c r="W15" s="199"/>
      <c r="X15" s="193"/>
      <c r="Y15" s="193"/>
      <c r="Z15" s="199"/>
      <c r="AA15" s="199"/>
      <c r="AB15" s="193"/>
      <c r="AC15" s="193"/>
      <c r="AD15" s="199"/>
      <c r="AE15" s="199"/>
    </row>
    <row r="16" spans="2:31" ht="19.5" customHeight="1">
      <c r="B16" s="185"/>
      <c r="C16" s="16" t="str">
        <f>'【申請時】入力作業シート'!C24</f>
        <v>介護保険</v>
      </c>
      <c r="D16" s="193" t="str">
        <f>IF('【変更時】入力作業シート'!D16=0,"",'【変更時】入力作業シート'!D16)</f>
        <v/>
      </c>
      <c r="E16" s="193"/>
      <c r="F16" s="199"/>
      <c r="G16" s="199"/>
      <c r="H16" s="193"/>
      <c r="I16" s="193"/>
      <c r="J16" s="199"/>
      <c r="K16" s="199"/>
      <c r="L16" s="193"/>
      <c r="M16" s="193"/>
      <c r="N16" s="199"/>
      <c r="O16" s="199"/>
      <c r="P16" s="193"/>
      <c r="Q16" s="193"/>
      <c r="R16" s="199"/>
      <c r="S16" s="199"/>
      <c r="T16" s="193"/>
      <c r="U16" s="193"/>
      <c r="V16" s="199"/>
      <c r="W16" s="199"/>
      <c r="X16" s="193"/>
      <c r="Y16" s="193"/>
      <c r="Z16" s="199"/>
      <c r="AA16" s="199"/>
      <c r="AB16" s="193"/>
      <c r="AC16" s="193"/>
      <c r="AD16" s="199"/>
      <c r="AE16" s="199"/>
    </row>
    <row r="17" spans="2:31" ht="19.5" customHeight="1">
      <c r="B17" s="185"/>
      <c r="C17" s="16" t="str">
        <f>'【申請時】入力作業シート'!C25</f>
        <v>通勤手当</v>
      </c>
      <c r="D17" s="193" t="str">
        <f>IF('【変更時】入力作業シート'!D17=0,"",'【変更時】入力作業シート'!D17)</f>
        <v/>
      </c>
      <c r="E17" s="193"/>
      <c r="F17" s="199"/>
      <c r="G17" s="199"/>
      <c r="H17" s="193"/>
      <c r="I17" s="193"/>
      <c r="J17" s="199"/>
      <c r="K17" s="199"/>
      <c r="L17" s="193"/>
      <c r="M17" s="193"/>
      <c r="N17" s="199"/>
      <c r="O17" s="199"/>
      <c r="P17" s="193"/>
      <c r="Q17" s="193"/>
      <c r="R17" s="199"/>
      <c r="S17" s="199"/>
      <c r="T17" s="193"/>
      <c r="U17" s="193"/>
      <c r="V17" s="199"/>
      <c r="W17" s="199"/>
      <c r="X17" s="193"/>
      <c r="Y17" s="193"/>
      <c r="Z17" s="199"/>
      <c r="AA17" s="199"/>
      <c r="AB17" s="193"/>
      <c r="AC17" s="193"/>
      <c r="AD17" s="199"/>
      <c r="AE17" s="199"/>
    </row>
    <row r="18" spans="2:31" ht="19.5" customHeight="1">
      <c r="B18" s="185"/>
      <c r="C18" s="16" t="str">
        <f>'【申請時】入力作業シート'!C26</f>
        <v>子ども・子育て拠出金</v>
      </c>
      <c r="D18" s="193" t="str">
        <f>IF('【変更時】入力作業シート'!D18=0,"",'【変更時】入力作業シート'!D18)</f>
        <v/>
      </c>
      <c r="E18" s="193"/>
      <c r="F18" s="199"/>
      <c r="G18" s="199"/>
      <c r="H18" s="193"/>
      <c r="I18" s="193"/>
      <c r="J18" s="199"/>
      <c r="K18" s="199"/>
      <c r="L18" s="193"/>
      <c r="M18" s="193"/>
      <c r="N18" s="199"/>
      <c r="O18" s="199"/>
      <c r="P18" s="193"/>
      <c r="Q18" s="193"/>
      <c r="R18" s="199"/>
      <c r="S18" s="199"/>
      <c r="T18" s="193"/>
      <c r="U18" s="193"/>
      <c r="V18" s="199"/>
      <c r="W18" s="199"/>
      <c r="X18" s="193"/>
      <c r="Y18" s="193"/>
      <c r="Z18" s="199"/>
      <c r="AA18" s="199"/>
      <c r="AB18" s="193"/>
      <c r="AC18" s="193"/>
      <c r="AD18" s="199"/>
      <c r="AE18" s="199"/>
    </row>
    <row r="19" spans="2:31" ht="19.5" customHeight="1">
      <c r="B19" s="185"/>
      <c r="C19" s="16" t="str">
        <f>IF('【変更時】入力作業シート'!C19=0,"",'【変更時】入力作業シート'!C19)</f>
        <v/>
      </c>
      <c r="D19" s="193" t="str">
        <f>IF('【変更時】入力作業シート'!D19=0,"",'【変更時】入力作業シート'!D19)</f>
        <v/>
      </c>
      <c r="E19" s="193"/>
      <c r="F19" s="199"/>
      <c r="G19" s="199"/>
      <c r="H19" s="193"/>
      <c r="I19" s="193"/>
      <c r="J19" s="199"/>
      <c r="K19" s="199"/>
      <c r="L19" s="193"/>
      <c r="M19" s="193"/>
      <c r="N19" s="199"/>
      <c r="O19" s="199"/>
      <c r="P19" s="193"/>
      <c r="Q19" s="193"/>
      <c r="R19" s="199"/>
      <c r="S19" s="199"/>
      <c r="T19" s="193"/>
      <c r="U19" s="193"/>
      <c r="V19" s="199"/>
      <c r="W19" s="199"/>
      <c r="X19" s="193"/>
      <c r="Y19" s="193"/>
      <c r="Z19" s="199"/>
      <c r="AA19" s="199"/>
      <c r="AB19" s="193"/>
      <c r="AC19" s="193"/>
      <c r="AD19" s="199"/>
      <c r="AE19" s="199"/>
    </row>
    <row r="20" spans="2:31" ht="19.5" customHeight="1">
      <c r="B20" s="185"/>
      <c r="C20" s="16" t="str">
        <f>IF('【変更時】入力作業シート'!C20=0,"",'【変更時】入力作業シート'!C20)</f>
        <v/>
      </c>
      <c r="D20" s="193" t="str">
        <f>IF('【変更時】入力作業シート'!D20=0,"",'【変更時】入力作業シート'!D20)</f>
        <v/>
      </c>
      <c r="E20" s="193"/>
      <c r="F20" s="199"/>
      <c r="G20" s="199"/>
      <c r="H20" s="193"/>
      <c r="I20" s="193"/>
      <c r="J20" s="199"/>
      <c r="K20" s="199"/>
      <c r="L20" s="193"/>
      <c r="M20" s="193"/>
      <c r="N20" s="199"/>
      <c r="O20" s="199"/>
      <c r="P20" s="193"/>
      <c r="Q20" s="193"/>
      <c r="R20" s="199"/>
      <c r="S20" s="199"/>
      <c r="T20" s="193"/>
      <c r="U20" s="193"/>
      <c r="V20" s="199"/>
      <c r="W20" s="199"/>
      <c r="X20" s="193"/>
      <c r="Y20" s="193"/>
      <c r="Z20" s="199"/>
      <c r="AA20" s="199"/>
      <c r="AB20" s="193"/>
      <c r="AC20" s="193"/>
      <c r="AD20" s="199"/>
      <c r="AE20" s="199"/>
    </row>
    <row r="21" spans="2:31" ht="19.5" customHeight="1">
      <c r="B21" s="185"/>
      <c r="C21" s="16" t="str">
        <f>IF('【変更時】入力作業シート'!C21=0,"",'【変更時】入力作業シート'!C21)</f>
        <v/>
      </c>
      <c r="D21" s="193" t="str">
        <f>IF('【変更時】入力作業シート'!D21=0,"",'【変更時】入力作業シート'!D21)</f>
        <v/>
      </c>
      <c r="E21" s="193"/>
      <c r="F21" s="199"/>
      <c r="G21" s="199"/>
      <c r="H21" s="193"/>
      <c r="I21" s="193"/>
      <c r="J21" s="199"/>
      <c r="K21" s="199"/>
      <c r="L21" s="193"/>
      <c r="M21" s="193"/>
      <c r="N21" s="199"/>
      <c r="O21" s="199"/>
      <c r="P21" s="193"/>
      <c r="Q21" s="193"/>
      <c r="R21" s="199"/>
      <c r="S21" s="199"/>
      <c r="T21" s="193"/>
      <c r="U21" s="193"/>
      <c r="V21" s="199"/>
      <c r="W21" s="199"/>
      <c r="X21" s="193"/>
      <c r="Y21" s="193"/>
      <c r="Z21" s="199"/>
      <c r="AA21" s="199"/>
      <c r="AB21" s="193"/>
      <c r="AC21" s="193"/>
      <c r="AD21" s="199"/>
      <c r="AE21" s="199"/>
    </row>
    <row r="22" spans="2:31" hidden="1">
      <c r="C22" s="33" t="s">
        <v>17</v>
      </c>
      <c r="D22" s="194" t="e">
        <f>D3+SUM(D4:E21)</f>
        <v>#VALUE!</v>
      </c>
      <c r="E22" s="194"/>
      <c r="F22" s="194" t="e">
        <f>F3+SUM(F4:G21)</f>
        <v>#VALUE!</v>
      </c>
      <c r="G22" s="194"/>
      <c r="H22" s="194" t="e">
        <f>H3+SUM(H4:I21)</f>
        <v>#VALUE!</v>
      </c>
      <c r="I22" s="194"/>
      <c r="J22" s="194" t="e">
        <f>J3+SUM(J4:K21)</f>
        <v>#VALUE!</v>
      </c>
      <c r="K22" s="194"/>
      <c r="L22" s="194" t="e">
        <f>L3+SUM(L4:M21)</f>
        <v>#VALUE!</v>
      </c>
      <c r="M22" s="194"/>
      <c r="N22" s="194" t="e">
        <f>N3+SUM(N4:O21)</f>
        <v>#VALUE!</v>
      </c>
      <c r="O22" s="194"/>
      <c r="P22" s="194" t="e">
        <f>P3+SUM(P4:Q21)</f>
        <v>#VALUE!</v>
      </c>
      <c r="Q22" s="194"/>
      <c r="R22" s="194" t="e">
        <f>R3+SUM(R4:S21)</f>
        <v>#VALUE!</v>
      </c>
      <c r="S22" s="194"/>
      <c r="T22" s="194" t="e">
        <f>T3+SUM(T4:U21)</f>
        <v>#VALUE!</v>
      </c>
      <c r="U22" s="194"/>
      <c r="V22" s="194" t="e">
        <f>V3+SUM(V4:W21)</f>
        <v>#VALUE!</v>
      </c>
      <c r="W22" s="194"/>
      <c r="X22" s="194" t="e">
        <f>X3+SUM(X4:Y21)</f>
        <v>#VALUE!</v>
      </c>
      <c r="Y22" s="194"/>
      <c r="Z22" s="194" t="e">
        <f>Z3+SUM(Z4:AA21)</f>
        <v>#VALUE!</v>
      </c>
      <c r="AA22" s="194"/>
      <c r="AB22" s="194">
        <f>SUM(AB3:AC21)</f>
        <v>0</v>
      </c>
      <c r="AC22" s="194"/>
      <c r="AD22" s="194">
        <f>SUM(AD3:AE21)</f>
        <v>0</v>
      </c>
      <c r="AE22" s="194"/>
    </row>
    <row r="23" spans="2:31">
      <c r="F23" s="2"/>
      <c r="H23" s="2"/>
      <c r="J23" s="2"/>
      <c r="L23" s="2"/>
      <c r="N23" s="2"/>
      <c r="P23" s="2"/>
      <c r="R23" s="2"/>
      <c r="T23" s="2"/>
      <c r="V23" s="2"/>
      <c r="X23" s="2"/>
      <c r="Z23" s="2"/>
    </row>
    <row r="24" spans="2:31" ht="22.5" customHeight="1">
      <c r="B24" s="7" t="s">
        <v>52</v>
      </c>
      <c r="F24" s="2"/>
      <c r="H24" s="2"/>
      <c r="J24" s="2"/>
      <c r="L24" s="2"/>
      <c r="N24" s="2"/>
      <c r="P24" s="2"/>
      <c r="R24" s="2"/>
      <c r="T24" s="2"/>
      <c r="V24" s="2"/>
      <c r="X24" s="2"/>
      <c r="Z24" s="2"/>
    </row>
    <row r="25" spans="2:31" s="0" customFormat="1" ht="17.25" customHeight="1">
      <c r="B25" s="186"/>
      <c r="C25" s="188"/>
      <c r="D25" s="192">
        <f>D2</f>
        <v>4</v>
      </c>
      <c r="E25" s="197"/>
      <c r="F25" s="198">
        <f>D25+1</f>
        <v>5</v>
      </c>
      <c r="G25" s="201"/>
      <c r="H25" s="202">
        <f>F25+1</f>
        <v>6</v>
      </c>
      <c r="I25" s="203"/>
      <c r="J25" s="198">
        <f>J2</f>
        <v>7</v>
      </c>
      <c r="K25" s="201"/>
      <c r="L25" s="202">
        <f>J25+1</f>
        <v>8</v>
      </c>
      <c r="M25" s="203"/>
      <c r="N25" s="198">
        <f>L25+1</f>
        <v>9</v>
      </c>
      <c r="O25" s="201"/>
      <c r="P25" s="192">
        <f>P2</f>
        <v>10</v>
      </c>
      <c r="Q25" s="197"/>
      <c r="R25" s="198">
        <f>P25+1</f>
        <v>11</v>
      </c>
      <c r="S25" s="201"/>
      <c r="T25" s="202">
        <f>R25+1</f>
        <v>12</v>
      </c>
      <c r="U25" s="203"/>
      <c r="V25" s="198">
        <f>V2</f>
        <v>1</v>
      </c>
      <c r="W25" s="201"/>
      <c r="X25" s="202">
        <f>V25+1</f>
        <v>2</v>
      </c>
      <c r="Y25" s="203"/>
      <c r="Z25" s="198">
        <f>X25+1</f>
        <v>3</v>
      </c>
      <c r="AA25" s="201"/>
    </row>
    <row r="26" spans="2:31" ht="23.25" customHeight="1">
      <c r="B26" s="17" t="s">
        <v>118</v>
      </c>
      <c r="C26" s="189"/>
      <c r="D26" s="195" t="str">
        <f>'【変更時】入力作業シート'!D26</f>
        <v/>
      </c>
      <c r="E26" s="195"/>
      <c r="F26" s="200" t="str">
        <f>'【変更時】入力作業シート'!F26</f>
        <v/>
      </c>
      <c r="G26" s="200"/>
      <c r="H26" s="195" t="str">
        <f>'【変更時】入力作業シート'!H26</f>
        <v/>
      </c>
      <c r="I26" s="195"/>
      <c r="J26" s="200" t="str">
        <f>'【変更時】入力作業シート'!J26</f>
        <v/>
      </c>
      <c r="K26" s="200"/>
      <c r="L26" s="195" t="str">
        <f>'【変更時】入力作業シート'!L26</f>
        <v/>
      </c>
      <c r="M26" s="195"/>
      <c r="N26" s="200" t="str">
        <f>'【変更時】入力作業シート'!N26</f>
        <v/>
      </c>
      <c r="O26" s="200"/>
      <c r="P26" s="195" t="str">
        <f>'【変更時】入力作業シート'!P26</f>
        <v/>
      </c>
      <c r="Q26" s="195"/>
      <c r="R26" s="200" t="str">
        <f>'【変更時】入力作業シート'!R26</f>
        <v/>
      </c>
      <c r="S26" s="200"/>
      <c r="T26" s="195"/>
      <c r="U26" s="195"/>
      <c r="V26" s="200"/>
      <c r="W26" s="200"/>
      <c r="X26" s="195" t="str">
        <f>'【変更時】入力作業シート'!X26</f>
        <v/>
      </c>
      <c r="Y26" s="195"/>
      <c r="Z26" s="200" t="str">
        <f>'【変更時】入力作業シート'!Z26</f>
        <v/>
      </c>
      <c r="AA26" s="200"/>
    </row>
    <row r="27" spans="2:31" ht="23.25" customHeight="1">
      <c r="B27" s="17" t="s">
        <v>120</v>
      </c>
      <c r="C27" s="189"/>
      <c r="D27" s="193" t="str">
        <f>IF('【変更時】入力作業シート'!D27=0,"",'【変更時】入力作業シート'!D27)</f>
        <v/>
      </c>
      <c r="E27" s="195"/>
      <c r="F27" s="200" t="str">
        <f>IF('【変更時】入力作業シート'!F27=0,"",'【変更時】入力作業シート'!F27)</f>
        <v/>
      </c>
      <c r="G27" s="200"/>
      <c r="H27" s="193" t="str">
        <f>IF('【変更時】入力作業シート'!H27=0,"",'【変更時】入力作業シート'!H27)</f>
        <v/>
      </c>
      <c r="I27" s="195"/>
      <c r="J27" s="200" t="str">
        <f>IF('【変更時】入力作業シート'!J27=0,"",'【変更時】入力作業シート'!J27)</f>
        <v/>
      </c>
      <c r="K27" s="200"/>
      <c r="L27" s="193" t="str">
        <f>IF('【変更時】入力作業シート'!L27=0,"",'【変更時】入力作業シート'!L27)</f>
        <v/>
      </c>
      <c r="M27" s="195"/>
      <c r="N27" s="200" t="str">
        <f>IF('【変更時】入力作業シート'!N27=0,"",'【変更時】入力作業シート'!N27)</f>
        <v/>
      </c>
      <c r="O27" s="200"/>
      <c r="P27" s="193" t="str">
        <f>IF('【変更時】入力作業シート'!P27=0,"",'【変更時】入力作業シート'!P27)</f>
        <v/>
      </c>
      <c r="Q27" s="195"/>
      <c r="R27" s="200" t="str">
        <f>IF('【変更時】入力作業シート'!R27=0,"",'【変更時】入力作業シート'!R27)</f>
        <v/>
      </c>
      <c r="S27" s="200"/>
      <c r="T27" s="193"/>
      <c r="U27" s="195"/>
      <c r="V27" s="200"/>
      <c r="W27" s="200"/>
      <c r="X27" s="193" t="str">
        <f>IF('【変更時】入力作業シート'!X27=0,"",'【変更時】入力作業シート'!X27)</f>
        <v/>
      </c>
      <c r="Y27" s="195"/>
      <c r="Z27" s="200" t="str">
        <f>IF('【変更時】入力作業シート'!Z27=0,"",'【変更時】入力作業シート'!Z27)</f>
        <v/>
      </c>
      <c r="AA27" s="200"/>
    </row>
    <row r="28" spans="2:31" ht="23.25" hidden="1" customHeight="1">
      <c r="B28" s="187"/>
      <c r="D28" s="196" t="e">
        <f>ROUNDDOWN((D22/D26),0)*D27</f>
        <v>#VALUE!</v>
      </c>
      <c r="E28" s="196"/>
      <c r="F28" s="196" t="e">
        <f>F22*F26/F27</f>
        <v>#VALUE!</v>
      </c>
      <c r="G28" s="196"/>
      <c r="H28" s="196" t="e">
        <f>H22*H26/H27</f>
        <v>#VALUE!</v>
      </c>
      <c r="I28" s="196"/>
      <c r="J28" s="196" t="e">
        <f>J22*J26/J27</f>
        <v>#VALUE!</v>
      </c>
      <c r="K28" s="196"/>
      <c r="L28" s="196" t="e">
        <f>L22*L26/L27</f>
        <v>#VALUE!</v>
      </c>
      <c r="M28" s="196"/>
      <c r="N28" s="196" t="e">
        <f>N22*N26/N27</f>
        <v>#VALUE!</v>
      </c>
      <c r="O28" s="196"/>
      <c r="P28" s="196" t="e">
        <f>P22*P26/P27</f>
        <v>#VALUE!</v>
      </c>
      <c r="Q28" s="196"/>
      <c r="R28" s="196" t="e">
        <f>R22*R26/R27</f>
        <v>#VALUE!</v>
      </c>
      <c r="S28" s="196"/>
      <c r="T28" s="196" t="e">
        <f>T22*T26/T27</f>
        <v>#VALUE!</v>
      </c>
      <c r="U28" s="196"/>
      <c r="V28" s="196" t="e">
        <f>V22*V26/V27</f>
        <v>#VALUE!</v>
      </c>
      <c r="W28" s="196"/>
      <c r="X28" s="196" t="e">
        <f>X22*X26/X27</f>
        <v>#VALUE!</v>
      </c>
      <c r="Y28" s="196"/>
      <c r="Z28" s="196" t="e">
        <f>ROUNDUP((Z22/Z26),0)*Z27</f>
        <v>#VALUE!</v>
      </c>
      <c r="AA28" s="196"/>
      <c r="AB28" s="196"/>
      <c r="AC28" s="196"/>
      <c r="AD28" s="196"/>
      <c r="AE28" s="196"/>
    </row>
    <row r="29" spans="2:31" ht="16.5" customHeight="1">
      <c r="B29" s="187"/>
      <c r="E29" s="2"/>
      <c r="P29" s="2"/>
      <c r="Q29" s="2"/>
    </row>
    <row r="30" spans="2:31" ht="22.5" customHeight="1">
      <c r="B30" s="7" t="s">
        <v>0</v>
      </c>
      <c r="F30" s="2"/>
      <c r="H30" s="2"/>
      <c r="J30" s="2"/>
      <c r="L30" s="2"/>
      <c r="N30" s="2"/>
      <c r="P30" s="2"/>
      <c r="R30" s="2"/>
      <c r="T30" s="2"/>
      <c r="V30" s="2"/>
      <c r="X30" s="2"/>
      <c r="Z30" s="2"/>
    </row>
    <row r="31" spans="2:31" s="0" customFormat="1" ht="17.25" customHeight="1">
      <c r="B31" s="186"/>
      <c r="C31" s="188"/>
      <c r="D31" s="192">
        <f>D2</f>
        <v>4</v>
      </c>
      <c r="E31" s="197"/>
      <c r="F31" s="198">
        <f>D31+1</f>
        <v>5</v>
      </c>
      <c r="G31" s="201"/>
      <c r="H31" s="202">
        <f>F31+1</f>
        <v>6</v>
      </c>
      <c r="I31" s="203"/>
      <c r="J31" s="198">
        <f>J2</f>
        <v>7</v>
      </c>
      <c r="K31" s="201"/>
      <c r="L31" s="202">
        <f>J31+1</f>
        <v>8</v>
      </c>
      <c r="M31" s="203"/>
      <c r="N31" s="198">
        <f>L31+1</f>
        <v>9</v>
      </c>
      <c r="O31" s="201"/>
      <c r="P31" s="192">
        <f>P2</f>
        <v>10</v>
      </c>
      <c r="Q31" s="197"/>
      <c r="R31" s="198">
        <f>P31+1</f>
        <v>11</v>
      </c>
      <c r="S31" s="201"/>
      <c r="T31" s="202">
        <f>R31+1</f>
        <v>12</v>
      </c>
      <c r="U31" s="203"/>
      <c r="V31" s="198">
        <f>V2</f>
        <v>1</v>
      </c>
      <c r="W31" s="201"/>
      <c r="X31" s="202">
        <f>V31+1</f>
        <v>2</v>
      </c>
      <c r="Y31" s="203"/>
      <c r="Z31" s="198">
        <f>X31+1</f>
        <v>3</v>
      </c>
      <c r="AA31" s="201"/>
    </row>
    <row r="32" spans="2:31" ht="23.25" customHeight="1">
      <c r="B32" s="17" t="s">
        <v>179</v>
      </c>
      <c r="C32" s="189"/>
      <c r="D32" s="193"/>
      <c r="E32" s="193"/>
      <c r="F32" s="199"/>
      <c r="G32" s="199"/>
      <c r="H32" s="193"/>
      <c r="I32" s="193"/>
      <c r="J32" s="199"/>
      <c r="K32" s="199"/>
      <c r="L32" s="193"/>
      <c r="M32" s="193"/>
      <c r="N32" s="199"/>
      <c r="O32" s="199"/>
      <c r="P32" s="193"/>
      <c r="Q32" s="193"/>
      <c r="R32" s="199"/>
      <c r="S32" s="199"/>
      <c r="T32" s="193"/>
      <c r="U32" s="193"/>
      <c r="V32" s="199"/>
      <c r="W32" s="199"/>
      <c r="X32" s="193"/>
      <c r="Y32" s="193"/>
      <c r="Z32" s="199"/>
      <c r="AA32" s="199"/>
    </row>
    <row r="33" spans="2:32" s="1" customFormat="1" ht="23.25" hidden="1" customHeight="1">
      <c r="B33" s="187"/>
      <c r="C33" s="190" t="s">
        <v>121</v>
      </c>
      <c r="D33" s="196" t="e">
        <f>ROUNDUP(D28/D26,0)</f>
        <v>#VALUE!</v>
      </c>
      <c r="E33" s="196"/>
      <c r="F33" s="196" t="e">
        <f>ROUNDUP(F28/F26,0)</f>
        <v>#VALUE!</v>
      </c>
      <c r="G33" s="196"/>
      <c r="H33" s="196" t="e">
        <f>ROUNDUP(H28/H26,0)</f>
        <v>#VALUE!</v>
      </c>
      <c r="I33" s="196"/>
      <c r="J33" s="196" t="e">
        <f>ROUNDUP(J28/J26,0)</f>
        <v>#VALUE!</v>
      </c>
      <c r="K33" s="196"/>
      <c r="L33" s="196" t="e">
        <f>ROUNDUP(L28/L26,0)</f>
        <v>#VALUE!</v>
      </c>
      <c r="M33" s="196"/>
      <c r="N33" s="196" t="e">
        <f>ROUNDUP(N28/N26,0)</f>
        <v>#VALUE!</v>
      </c>
      <c r="O33" s="196"/>
      <c r="P33" s="196" t="e">
        <f>ROUNDUP(P28/P26,0)</f>
        <v>#VALUE!</v>
      </c>
      <c r="Q33" s="196"/>
      <c r="R33" s="196" t="e">
        <f>ROUNDUP(R28/R26,0)</f>
        <v>#VALUE!</v>
      </c>
      <c r="S33" s="196"/>
      <c r="T33" s="196" t="e">
        <f>ROUNDUP(T28/T26,0)</f>
        <v>#VALUE!</v>
      </c>
      <c r="U33" s="196"/>
      <c r="V33" s="196" t="e">
        <f>ROUNDUP(V28/V26,0)</f>
        <v>#VALUE!</v>
      </c>
      <c r="W33" s="196"/>
      <c r="X33" s="196" t="e">
        <f>ROUNDUP(X28/X26,0)</f>
        <v>#VALUE!</v>
      </c>
      <c r="Y33" s="196"/>
      <c r="Z33" s="196" t="e">
        <f>ROUNDUP(Z28/Z26,0)</f>
        <v>#VALUE!</v>
      </c>
      <c r="AA33" s="196"/>
    </row>
    <row r="34" spans="2:32" s="1" customFormat="1" ht="23.25" hidden="1" customHeight="1">
      <c r="B34" s="187"/>
      <c r="C34" s="190" t="s">
        <v>122</v>
      </c>
      <c r="D34" s="196" t="e">
        <f>ROUNDUP(D33/8,0)</f>
        <v>#VALUE!</v>
      </c>
      <c r="E34" s="196"/>
      <c r="F34" s="196" t="e">
        <f>ROUNDUP(F33/8,0)</f>
        <v>#VALUE!</v>
      </c>
      <c r="G34" s="196"/>
      <c r="H34" s="196" t="e">
        <f>ROUNDUP(H33/8,0)</f>
        <v>#VALUE!</v>
      </c>
      <c r="I34" s="196"/>
      <c r="J34" s="196" t="e">
        <f>ROUNDUP(J33/8,0)</f>
        <v>#VALUE!</v>
      </c>
      <c r="K34" s="196"/>
      <c r="L34" s="196" t="e">
        <f>ROUNDUP(L33/8,0)</f>
        <v>#VALUE!</v>
      </c>
      <c r="M34" s="196"/>
      <c r="N34" s="196" t="e">
        <f>ROUNDUP(N33/8,0)</f>
        <v>#VALUE!</v>
      </c>
      <c r="O34" s="196"/>
      <c r="P34" s="196" t="e">
        <f>ROUNDUP(P33/8,0)</f>
        <v>#VALUE!</v>
      </c>
      <c r="Q34" s="196"/>
      <c r="R34" s="196" t="e">
        <f>ROUNDUP(R33/8,0)</f>
        <v>#VALUE!</v>
      </c>
      <c r="S34" s="196"/>
      <c r="T34" s="196" t="e">
        <f>ROUNDUP(T33/8,0)</f>
        <v>#VALUE!</v>
      </c>
      <c r="U34" s="196"/>
      <c r="V34" s="196" t="e">
        <f>ROUNDUP(V33/8,0)</f>
        <v>#VALUE!</v>
      </c>
      <c r="W34" s="196"/>
      <c r="X34" s="196" t="e">
        <f>ROUNDUP(X33/8,0)</f>
        <v>#VALUE!</v>
      </c>
      <c r="Y34" s="196"/>
      <c r="Z34" s="196" t="e">
        <f>ROUNDUP(Z33/8,0)</f>
        <v>#VALUE!</v>
      </c>
      <c r="AA34" s="196"/>
    </row>
    <row r="35" spans="2:32" s="1" customFormat="1" ht="23.25" hidden="1" customHeight="1">
      <c r="B35" s="187"/>
      <c r="C35" s="191" t="s">
        <v>123</v>
      </c>
      <c r="D35" s="196" t="e">
        <f>ROUNDUP((D32/60*D34),0)</f>
        <v>#VALUE!</v>
      </c>
      <c r="E35" s="196"/>
      <c r="F35" s="196" t="e">
        <f>ROUNDUP((F32/60*F34),0)</f>
        <v>#VALUE!</v>
      </c>
      <c r="G35" s="196"/>
      <c r="H35" s="196" t="e">
        <f>ROUNDUP((H32/60*H34),0)</f>
        <v>#VALUE!</v>
      </c>
      <c r="I35" s="196"/>
      <c r="J35" s="196" t="e">
        <f>ROUNDUP((J32/60*J34),0)</f>
        <v>#VALUE!</v>
      </c>
      <c r="K35" s="196"/>
      <c r="L35" s="196" t="e">
        <f>ROUNDUP((L32/60*L34),0)</f>
        <v>#VALUE!</v>
      </c>
      <c r="M35" s="196"/>
      <c r="N35" s="196" t="e">
        <f>ROUNDUP((N32/60*N34),0)</f>
        <v>#VALUE!</v>
      </c>
      <c r="O35" s="196"/>
      <c r="P35" s="196" t="e">
        <f>ROUNDUP((P32/60*P34),0)</f>
        <v>#VALUE!</v>
      </c>
      <c r="Q35" s="196"/>
      <c r="R35" s="196" t="e">
        <f>ROUNDUP((R32/60*R34),0)</f>
        <v>#VALUE!</v>
      </c>
      <c r="S35" s="196"/>
      <c r="T35" s="196" t="e">
        <f>ROUNDUP((T32/60*T34),0)</f>
        <v>#VALUE!</v>
      </c>
      <c r="U35" s="196"/>
      <c r="V35" s="196" t="e">
        <f>ROUNDUP((V32/60*V34),0)</f>
        <v>#VALUE!</v>
      </c>
      <c r="W35" s="196"/>
      <c r="X35" s="196" t="e">
        <f>ROUNDUP((X32/60*X34),0)</f>
        <v>#VALUE!</v>
      </c>
      <c r="Y35" s="196"/>
      <c r="Z35" s="196" t="e">
        <f>ROUNDUP((Z32/60*Z34),0)</f>
        <v>#VALUE!</v>
      </c>
      <c r="AA35" s="196"/>
      <c r="AF35" s="218"/>
    </row>
    <row r="36" spans="2:32" ht="23.25" customHeight="1">
      <c r="B36" s="187"/>
      <c r="C36" s="57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</row>
    <row r="37" spans="2:32" s="1" customFormat="1" ht="22.5" customHeight="1">
      <c r="B37" s="5" t="s">
        <v>165</v>
      </c>
      <c r="C37" s="20"/>
      <c r="D37" s="20"/>
      <c r="F37" s="20"/>
      <c r="H37" s="20"/>
      <c r="J37" s="20"/>
      <c r="L37" s="20"/>
      <c r="N37" s="20"/>
    </row>
    <row r="38" spans="2:32" s="0" customFormat="1" ht="17.25" customHeight="1">
      <c r="B38" s="186"/>
      <c r="C38" s="188"/>
      <c r="D38" s="192">
        <f>D2</f>
        <v>4</v>
      </c>
      <c r="E38" s="197"/>
      <c r="F38" s="198">
        <f>D38+1</f>
        <v>5</v>
      </c>
      <c r="G38" s="201"/>
      <c r="H38" s="202">
        <f>F38+1</f>
        <v>6</v>
      </c>
      <c r="I38" s="203"/>
      <c r="J38" s="198">
        <f>H38+1</f>
        <v>7</v>
      </c>
      <c r="K38" s="201"/>
      <c r="L38" s="202">
        <f>J38+1</f>
        <v>8</v>
      </c>
      <c r="M38" s="203"/>
      <c r="N38" s="198">
        <f>L38+1</f>
        <v>9</v>
      </c>
      <c r="O38" s="201"/>
      <c r="P38" s="202">
        <f>N38+1</f>
        <v>10</v>
      </c>
      <c r="Q38" s="203"/>
      <c r="R38" s="198">
        <f>P38+1</f>
        <v>11</v>
      </c>
      <c r="S38" s="201"/>
      <c r="T38" s="202">
        <f>R38+1</f>
        <v>12</v>
      </c>
      <c r="U38" s="203"/>
      <c r="V38" s="198">
        <f>V2</f>
        <v>1</v>
      </c>
      <c r="W38" s="201"/>
      <c r="X38" s="202">
        <f>V38+1</f>
        <v>2</v>
      </c>
      <c r="Y38" s="203"/>
      <c r="Z38" s="198">
        <f>Z2</f>
        <v>3</v>
      </c>
      <c r="AA38" s="201"/>
      <c r="AB38" s="202" t="str">
        <f>AB2</f>
        <v>賞与①</v>
      </c>
      <c r="AC38" s="203"/>
      <c r="AD38" s="198" t="str">
        <f>AD2</f>
        <v>賞与②</v>
      </c>
      <c r="AE38" s="201"/>
    </row>
    <row r="39" spans="2:32" s="1" customFormat="1" ht="23.25" customHeight="1">
      <c r="B39" s="17" t="s">
        <v>166</v>
      </c>
      <c r="C39" s="189"/>
      <c r="D39" s="193" t="e">
        <f>D28-D35</f>
        <v>#VALUE!</v>
      </c>
      <c r="E39" s="193"/>
      <c r="F39" s="199" t="e">
        <f>F28-F35</f>
        <v>#VALUE!</v>
      </c>
      <c r="G39" s="199"/>
      <c r="H39" s="193" t="e">
        <f>H28-H35</f>
        <v>#VALUE!</v>
      </c>
      <c r="I39" s="193"/>
      <c r="J39" s="199" t="e">
        <f>J28-J35</f>
        <v>#VALUE!</v>
      </c>
      <c r="K39" s="199"/>
      <c r="L39" s="193" t="e">
        <f>L28-L35</f>
        <v>#VALUE!</v>
      </c>
      <c r="M39" s="193"/>
      <c r="N39" s="199" t="e">
        <f>N28-N35</f>
        <v>#VALUE!</v>
      </c>
      <c r="O39" s="199"/>
      <c r="P39" s="193" t="e">
        <f>P28-P35</f>
        <v>#VALUE!</v>
      </c>
      <c r="Q39" s="193"/>
      <c r="R39" s="199" t="e">
        <f>R28-R35</f>
        <v>#VALUE!</v>
      </c>
      <c r="S39" s="199"/>
      <c r="T39" s="193" t="e">
        <f>T28-T35</f>
        <v>#VALUE!</v>
      </c>
      <c r="U39" s="193"/>
      <c r="V39" s="199" t="e">
        <f>V28-V35</f>
        <v>#VALUE!</v>
      </c>
      <c r="W39" s="199"/>
      <c r="X39" s="193" t="e">
        <f>X28-X35</f>
        <v>#VALUE!</v>
      </c>
      <c r="Y39" s="193"/>
      <c r="Z39" s="199" t="e">
        <f>Z28-Z35</f>
        <v>#VALUE!</v>
      </c>
      <c r="AA39" s="199"/>
      <c r="AB39" s="193">
        <f>AB22</f>
        <v>0</v>
      </c>
      <c r="AC39" s="193"/>
      <c r="AD39" s="199">
        <f>AD22</f>
        <v>0</v>
      </c>
      <c r="AE39" s="199"/>
    </row>
    <row r="40" spans="2:32" s="1" customFormat="1" ht="33.75" customHeight="1">
      <c r="B40" s="20"/>
      <c r="C40" s="20"/>
      <c r="D40" s="20"/>
      <c r="Y40" s="253"/>
      <c r="Z40" s="208" t="e">
        <f>SUM(D39:AE39)</f>
        <v>#VALUE!</v>
      </c>
      <c r="AA40" s="208"/>
      <c r="AB40" s="208"/>
      <c r="AC40" s="208"/>
      <c r="AD40" s="208"/>
      <c r="AE40" s="208"/>
    </row>
    <row r="41" spans="2:32">
      <c r="AB41" s="254"/>
      <c r="AC41" s="254"/>
      <c r="AD41" s="254"/>
      <c r="AE41" s="254"/>
    </row>
    <row r="42" spans="2:32" s="4" customFormat="1">
      <c r="B42" s="2"/>
      <c r="C42" s="2"/>
      <c r="D42" s="2"/>
      <c r="E42" s="2"/>
    </row>
    <row r="43" spans="2:32" s="4" customFormat="1">
      <c r="B43" s="2"/>
      <c r="C43" s="2"/>
      <c r="D43" s="2"/>
      <c r="E43" s="2"/>
      <c r="F43" s="2"/>
      <c r="G43" s="2"/>
    </row>
    <row r="44" spans="2:32" s="4" customFormat="1">
      <c r="B44" s="2"/>
      <c r="C44" s="2"/>
      <c r="D44" s="2"/>
      <c r="E44" s="2"/>
      <c r="F44" s="2"/>
      <c r="G44" s="2"/>
    </row>
    <row r="45" spans="2:32" s="4" customFormat="1">
      <c r="B45" s="2"/>
      <c r="C45" s="2"/>
      <c r="D45" s="2"/>
      <c r="E45" s="2"/>
      <c r="F45" s="2"/>
      <c r="G45" s="2"/>
    </row>
    <row r="46" spans="2:32" s="4" customFormat="1">
      <c r="B46" s="2"/>
      <c r="C46" s="2"/>
      <c r="D46" s="2"/>
      <c r="E46" s="2"/>
      <c r="F46" s="2"/>
      <c r="G46" s="2"/>
    </row>
    <row r="47" spans="2:32" s="4" customFormat="1">
      <c r="B47" s="2"/>
      <c r="C47" s="2"/>
      <c r="D47" s="2"/>
      <c r="E47" s="2"/>
      <c r="F47" s="2"/>
      <c r="G47" s="2"/>
    </row>
    <row r="48" spans="2:32" s="4" customFormat="1">
      <c r="B48" s="2"/>
      <c r="C48" s="2"/>
      <c r="D48" s="2"/>
      <c r="E48" s="2"/>
      <c r="F48" s="2"/>
      <c r="G48" s="2"/>
    </row>
    <row r="49" spans="2:31" s="4" customFormat="1">
      <c r="B49" s="2"/>
      <c r="C49" s="2"/>
      <c r="D49" s="2"/>
      <c r="E49" s="2"/>
    </row>
    <row r="50" spans="2:31" s="4" customFormat="1">
      <c r="B50" s="2"/>
      <c r="C50" s="2"/>
      <c r="D50" s="2"/>
      <c r="E50" s="2"/>
    </row>
    <row r="51" spans="2:31" s="4" customFormat="1">
      <c r="B51" s="2"/>
      <c r="C51" s="2"/>
      <c r="D51" s="2"/>
      <c r="E51" s="2"/>
    </row>
    <row r="52" spans="2:31" s="4" customFormat="1">
      <c r="B52" s="2"/>
      <c r="C52" s="2"/>
      <c r="D52" s="2"/>
      <c r="E52" s="2"/>
    </row>
    <row r="53" spans="2:31" s="4" customFormat="1">
      <c r="B53" s="2"/>
      <c r="C53" s="2"/>
      <c r="D53" s="2"/>
      <c r="E53" s="2"/>
    </row>
    <row r="54" spans="2:31" s="4" customFormat="1">
      <c r="B54" s="2"/>
      <c r="C54" s="2"/>
      <c r="D54" s="2"/>
      <c r="E54" s="2"/>
      <c r="AB54" s="1"/>
      <c r="AC54" s="1"/>
      <c r="AD54" s="1"/>
      <c r="AE54" s="1"/>
    </row>
  </sheetData>
  <mergeCells count="438"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Z40:AE40"/>
    <mergeCell ref="AB3:AC12"/>
    <mergeCell ref="AD3:AE12"/>
    <mergeCell ref="B4:B12"/>
    <mergeCell ref="B13:B21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52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【申請時】入力作業シート</vt:lpstr>
      <vt:lpstr>別紙１</vt:lpstr>
      <vt:lpstr>別紙２事業計画</vt:lpstr>
      <vt:lpstr>別紙３</vt:lpstr>
      <vt:lpstr>【変更時】入力作業シート</vt:lpstr>
      <vt:lpstr>別紙4</vt:lpstr>
      <vt:lpstr>別紙５事業変更計画</vt:lpstr>
      <vt:lpstr>別紙6</vt:lpstr>
      <vt:lpstr>【実績報告時】入力作業シート</vt:lpstr>
      <vt:lpstr>別紙7</vt:lpstr>
      <vt:lpstr>別紙８－１事業報告書</vt:lpstr>
      <vt:lpstr>別紙８－２実績報告活動</vt:lpstr>
      <vt:lpstr>別紙9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514215</cp:lastModifiedBy>
  <cp:lastPrinted>2025-03-27T01:09:13Z</cp:lastPrinted>
  <dcterms:created xsi:type="dcterms:W3CDTF">2010-04-06T09:24:47Z</dcterms:created>
  <dcterms:modified xsi:type="dcterms:W3CDTF">2026-03-17T07:08:48Z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1041-9.1.0.4586</vt:lpwstr>
  </property>
  <property fmtid="{DCFEDD21-7773-49B2-8022-6FC58DB5260B}" pid="2" name="SavedVersions">
    <vt:vector size="3" baseType="lpwstr">
      <vt:lpwstr>3.1.10.0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2026-03-17T07:08:48Z</vt:filetime>
  </property>
</Properties>
</file>