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29040" windowHeight="12720" tabRatio="688"/>
  </bookViews>
  <sheets>
    <sheet name="【申請時】入力作業シート" sheetId="2" r:id="rId1"/>
    <sheet name="別紙１" sheetId="1" r:id="rId2"/>
    <sheet name="別紙２事業計画" sheetId="30" r:id="rId3"/>
    <sheet name="別紙３" sheetId="5" r:id="rId4"/>
    <sheet name="【変更時】入力作業シート" sheetId="4" r:id="rId5"/>
    <sheet name="別紙4" sheetId="10" r:id="rId6"/>
    <sheet name="別紙５事業変更計画" sheetId="31" r:id="rId7"/>
    <sheet name="別紙6" sheetId="12" r:id="rId8"/>
    <sheet name="【実績報告時】入力作業シート" sheetId="3" r:id="rId9"/>
    <sheet name="別紙7" sheetId="6" r:id="rId10"/>
    <sheet name="別紙８－１事業報告書" sheetId="33" r:id="rId11"/>
    <sheet name="別紙８－３実績報告活動" sheetId="9" r:id="rId12"/>
    <sheet name="別紙9" sheetId="8" r:id="rId13"/>
  </sheets>
  <definedNames>
    <definedName name="ジェネラルコース">'【申請時】入力作業シート'!$F$52</definedName>
    <definedName name="新卒コース">'【申請時】入力作業シート'!$D$50</definedName>
    <definedName name="新任コース">'【申請時】入力作業シート'!$E$52</definedName>
    <definedName name="_xlnm.Print_Area" localSheetId="1">別紙１!$A$1:$H$42</definedName>
    <definedName name="_xlnm.Print_Area" localSheetId="0">'【申請時】入力作業シート'!$A$1:$D$44</definedName>
    <definedName name="_xlnm.Print_Area" localSheetId="8">'【実績報告時】入力作業シート'!$B$1:$O$33</definedName>
    <definedName name="_xlnm.Print_Area" localSheetId="4">'【変更時】入力作業シート'!$B$1:$O$33</definedName>
    <definedName name="_xlnm.Print_Area" localSheetId="3">別紙３!$A$1:$F$31</definedName>
    <definedName name="_xlnm.Print_Area" localSheetId="9">別紙7!$A$1:$L$37</definedName>
    <definedName name="_xlnm.Print_Area" localSheetId="11">'別紙８－３実績報告活動'!$B$1:$F$119</definedName>
    <definedName name="_xlnm.Print_Area" localSheetId="5">別紙4!$A$1:$H$38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514215</author>
  </authors>
  <commentList>
    <comment ref="C1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2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2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32" authorId="0">
      <text>
        <r>
          <rPr>
            <u/>
            <sz val="11"/>
            <color indexed="8"/>
            <rFont val="ＭＳ Ｐゴシック"/>
          </rPr>
          <t>○ジェネラルコース、手技向上、病院研修</t>
        </r>
        <r>
          <rPr>
            <sz val="11"/>
            <color indexed="8"/>
            <rFont val="ＭＳ Ｐゴシック"/>
          </rPr>
          <t xml:space="preserve">
　　＝実際の研修日数（１ヶ月間で６回であれば「６」になります）
　　</t>
        </r>
        <r>
          <rPr>
            <sz val="11"/>
            <color rgb="FFFF0000"/>
            <rFont val="ＭＳ Ｐゴシック"/>
          </rPr>
          <t>※開講式の日など午後からの参加であればその日は半日分（0.5日）として計算してください</t>
        </r>
      </text>
    </comment>
    <comment ref="N1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2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2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1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2" authorId="0">
      <text>
        <r>
          <rPr>
            <sz val="10"/>
            <color indexed="8"/>
            <rFont val="ＭＳ Ｐゴシック"/>
          </rPr>
          <t>該当のない項目は他の項目への変更や、空欄でも構いません。</t>
        </r>
      </text>
    </comment>
    <comment ref="O1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2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2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1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1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38" authorId="0">
      <text>
        <r>
          <rPr>
            <sz val="10"/>
            <color indexed="8"/>
            <rFont val="ＭＳ Ｐゴシック"/>
          </rPr>
          <t>修了日までの研修参加日数</t>
        </r>
      </text>
    </comment>
    <comment ref="N33" authorId="0">
      <text>
        <r>
          <rPr>
            <sz val="11"/>
            <color indexed="8"/>
            <rFont val="ＭＳ Ｐゴシック"/>
          </rPr>
          <t>受講開始以降の日数</t>
        </r>
      </text>
    </comment>
    <comment ref="N44" authorId="1">
      <text>
        <r>
          <rPr>
            <sz val="11"/>
            <color indexed="8"/>
            <rFont val="ＭＳ Ｐゴシック"/>
          </rPr>
          <t>修了式までの研修日数</t>
        </r>
      </text>
    </comment>
    <comment ref="C1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1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2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2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1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2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</commentList>
</comments>
</file>

<file path=xl/comments2.xml><?xml version="1.0" encoding="utf-8"?>
<comments xmlns="http://schemas.openxmlformats.org/spreadsheetml/2006/main">
  <authors>
    <author>514215</author>
  </authors>
  <commentList>
    <comment ref="B27" authorId="0">
      <text>
        <r>
          <rPr>
            <sz val="11"/>
            <color indexed="8"/>
            <rFont val="ＭＳ Ｐゴシック"/>
          </rPr>
          <t>いわゆる出勤日数のこと
 例：年末年始を除く平日（＝土日祝日以外）</t>
        </r>
      </text>
    </comment>
  </commentList>
</comments>
</file>

<file path=xl/comments3.xml><?xml version="1.0" encoding="utf-8"?>
<comments xmlns="http://schemas.openxmlformats.org/spreadsheetml/2006/main">
  <authors>
    <author>514215</author>
  </authors>
  <commentList>
    <comment ref="B27" authorId="0">
      <text>
        <r>
          <rPr>
            <sz val="11"/>
            <color indexed="8"/>
            <rFont val="ＭＳ Ｐゴシック"/>
          </rPr>
          <t>いわゆる出勤日数のこと
 例：年末年始を除く平日（＝土日祝日以外）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E11" authorId="0">
      <text>
        <r>
          <rPr>
            <sz val="11"/>
            <color indexed="8"/>
            <rFont val="ＭＳ Ｐゴシック"/>
          </rPr>
          <t xml:space="preserve">申請時の書類をご確認ください
</t>
        </r>
      </text>
    </comment>
    <comment ref="H11" authorId="0">
      <text>
        <r>
          <rPr>
            <sz val="11"/>
            <color indexed="8"/>
            <rFont val="ＭＳ Ｐゴシック"/>
          </rPr>
          <t>交付決定通知等をご確認ください</t>
        </r>
      </text>
    </comment>
  </commentList>
</comments>
</file>

<file path=xl/comments5.xml><?xml version="1.0" encoding="utf-8"?>
<comments xmlns="http://schemas.openxmlformats.org/spreadsheetml/2006/main">
  <authors>
    <author>514215</author>
  </authors>
  <commentList>
    <comment ref="M6" authorId="0">
      <text>
        <r>
          <rPr>
            <sz val="11"/>
            <color indexed="8"/>
            <rFont val="ＭＳ Ｐゴシック"/>
          </rPr>
          <t>※１日間＝８時間であればその数字を入力します
　→「８」と入力
　同様に、例えば４時間</t>
        </r>
        <r>
          <rPr>
            <sz val="10"/>
            <color indexed="8"/>
            <rFont val="ＭＳ Ｐゴシック"/>
          </rPr>
          <t>（半日の時など）</t>
        </r>
        <r>
          <rPr>
            <sz val="11"/>
            <color indexed="8"/>
            <rFont val="ＭＳ Ｐゴシック"/>
          </rPr>
          <t>であれば、
　→「４」と入力</t>
        </r>
      </text>
    </comment>
    <comment ref="M25" authorId="0">
      <text>
        <r>
          <rPr>
            <sz val="11"/>
            <color indexed="8"/>
            <rFont val="ＭＳ Ｐゴシック"/>
          </rPr>
          <t>※１日間＝８時間であればその数字を入力します
　→「８」と入力
　同様に、例えば４時間</t>
        </r>
        <r>
          <rPr>
            <sz val="10"/>
            <color indexed="8"/>
            <rFont val="ＭＳ Ｐゴシック"/>
          </rPr>
          <t>（半日の時など）</t>
        </r>
        <r>
          <rPr>
            <sz val="11"/>
            <color indexed="8"/>
            <rFont val="ＭＳ Ｐゴシック"/>
          </rPr>
          <t>であれば、
　→「４」と入力</t>
        </r>
      </text>
    </comment>
    <comment ref="M44" authorId="0">
      <text>
        <r>
          <rPr>
            <sz val="11"/>
            <color indexed="8"/>
            <rFont val="ＭＳ Ｐゴシック"/>
          </rPr>
          <t>※１日間＝８時間であればその数字を入力します
　→「８」と入力
　同様に、例えば４時間</t>
        </r>
        <r>
          <rPr>
            <sz val="10"/>
            <color indexed="8"/>
            <rFont val="ＭＳ Ｐゴシック"/>
          </rPr>
          <t>（半日の時など）</t>
        </r>
        <r>
          <rPr>
            <sz val="11"/>
            <color indexed="8"/>
            <rFont val="ＭＳ Ｐゴシック"/>
          </rPr>
          <t>であれば、
　→「４」と入力</t>
        </r>
      </text>
    </comment>
    <comment ref="M63" authorId="0">
      <text>
        <r>
          <rPr>
            <sz val="11"/>
            <color indexed="8"/>
            <rFont val="ＭＳ Ｐゴシック"/>
          </rPr>
          <t>※１日間＝８時間であればその数字を入力します
　→「８」と入力
　同様に、例えば４時間</t>
        </r>
        <r>
          <rPr>
            <sz val="10"/>
            <color indexed="8"/>
            <rFont val="ＭＳ Ｐゴシック"/>
          </rPr>
          <t>（半日の時など）</t>
        </r>
        <r>
          <rPr>
            <sz val="11"/>
            <color indexed="8"/>
            <rFont val="ＭＳ Ｐゴシック"/>
          </rPr>
          <t>であれば、
　→「４」と入力</t>
        </r>
      </text>
    </comment>
    <comment ref="M82" authorId="0">
      <text>
        <r>
          <rPr>
            <sz val="11"/>
            <color indexed="8"/>
            <rFont val="ＭＳ Ｐゴシック"/>
          </rPr>
          <t>※１日間＝８時間であればその数字を入力します
　→「８」と入力
　同様に、例えば４時間</t>
        </r>
        <r>
          <rPr>
            <sz val="10"/>
            <color indexed="8"/>
            <rFont val="ＭＳ Ｐゴシック"/>
          </rPr>
          <t>（半日の時など）</t>
        </r>
        <r>
          <rPr>
            <sz val="11"/>
            <color indexed="8"/>
            <rFont val="ＭＳ Ｐゴシック"/>
          </rPr>
          <t>であれば、
　→「４」と入力</t>
        </r>
      </text>
    </comment>
    <comment ref="M101" authorId="0">
      <text>
        <r>
          <rPr>
            <sz val="11"/>
            <color indexed="8"/>
            <rFont val="ＭＳ Ｐゴシック"/>
          </rPr>
          <t>※１日間＝８時間であればその数字を入力します
　→「８」と入力
　同様に、例えば４時間</t>
        </r>
        <r>
          <rPr>
            <sz val="10"/>
            <color indexed="8"/>
            <rFont val="ＭＳ Ｐゴシック"/>
          </rPr>
          <t>（半日の時など）</t>
        </r>
        <r>
          <rPr>
            <sz val="11"/>
            <color indexed="8"/>
            <rFont val="ＭＳ Ｐゴシック"/>
          </rPr>
          <t>であれば、
　→「４」と入力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<sst xmlns="http://schemas.openxmlformats.org/spreadsheetml/2006/main" xmlns:r="http://schemas.openxmlformats.org/officeDocument/2006/relationships" count="192" uniqueCount="192">
  <si>
    <t>事業費月額</t>
    <rPh sb="0" eb="3">
      <t>じぎょうひ</t>
    </rPh>
    <rPh sb="3" eb="5">
      <t>げつがく</t>
    </rPh>
    <phoneticPr fontId="18" type="Hiragana"/>
  </si>
  <si>
    <t>基本給</t>
    <rPh sb="0" eb="3">
      <t>きほんきゅう</t>
    </rPh>
    <phoneticPr fontId="18" type="Hiragana"/>
  </si>
  <si>
    <t>時間</t>
    <rPh sb="0" eb="2">
      <t>ジカン</t>
    </rPh>
    <phoneticPr fontId="36"/>
  </si>
  <si>
    <t>（記載例）</t>
    <rPh sb="1" eb="4">
      <t>きさいれい</t>
    </rPh>
    <phoneticPr fontId="18" type="Hiragana"/>
  </si>
  <si>
    <t>受講コース：</t>
    <rPh sb="0" eb="2">
      <t>じゅこう</t>
    </rPh>
    <phoneticPr fontId="18" type="Hiragana"/>
  </si>
  <si>
    <t>法人名：</t>
    <rPh sb="0" eb="2">
      <t>ほうじん</t>
    </rPh>
    <rPh sb="2" eb="3">
      <t>めい</t>
    </rPh>
    <phoneticPr fontId="18" type="Hiragana"/>
  </si>
  <si>
    <t xml:space="preserve">【研修場所】
【期間】
</t>
    <rPh sb="10" eb="12">
      <t>きかん</t>
    </rPh>
    <phoneticPr fontId="36" type="Hiragana"/>
  </si>
  <si>
    <t>訪問手当</t>
  </si>
  <si>
    <t>○○　○○</t>
  </si>
  <si>
    <t>基準額</t>
    <rPh sb="0" eb="3">
      <t>きじゅんがく</t>
    </rPh>
    <phoneticPr fontId="18" type="Hiragana"/>
  </si>
  <si>
    <t>別紙８－１</t>
  </si>
  <si>
    <t>一般社団法人　○○</t>
    <rPh sb="0" eb="2">
      <t>いっぱん</t>
    </rPh>
    <rPh sb="2" eb="6">
      <t>しゃだんほうじん</t>
    </rPh>
    <phoneticPr fontId="18" type="Hiragana"/>
  </si>
  <si>
    <t>７月</t>
  </si>
  <si>
    <t>３月</t>
  </si>
  <si>
    <t>ステーション/事業所名：</t>
    <rPh sb="7" eb="10">
      <t>じぎょうしょ</t>
    </rPh>
    <rPh sb="10" eb="11">
      <t>めい</t>
    </rPh>
    <phoneticPr fontId="18" type="Hiragana"/>
  </si>
  <si>
    <t>受講者氏名：</t>
    <rPh sb="0" eb="3">
      <t>じゅこうしゃ</t>
    </rPh>
    <rPh sb="3" eb="5">
      <t>しめい</t>
    </rPh>
    <phoneticPr fontId="18" type="Hiragana"/>
  </si>
  <si>
    <t>スタートアップ講座受講</t>
    <rPh sb="7" eb="9">
      <t>こうざ</t>
    </rPh>
    <rPh sb="9" eb="11">
      <t>じゅこう</t>
    </rPh>
    <phoneticPr fontId="36" type="Hiragana"/>
  </si>
  <si>
    <t>共済費</t>
    <rPh sb="0" eb="3">
      <t>きょうさいひ</t>
    </rPh>
    <phoneticPr fontId="18" type="Hiragana"/>
  </si>
  <si>
    <t>給与、共済費の合計</t>
    <rPh sb="0" eb="2">
      <t>きゅうよ</t>
    </rPh>
    <rPh sb="3" eb="6">
      <t>きょうさいひ</t>
    </rPh>
    <rPh sb="7" eb="8">
      <t>あ</t>
    </rPh>
    <rPh sb="8" eb="9">
      <t>けい</t>
    </rPh>
    <phoneticPr fontId="18" type="Hiragana"/>
  </si>
  <si>
    <t>【日額】</t>
    <rPh sb="1" eb="3">
      <t>にちがく</t>
    </rPh>
    <phoneticPr fontId="18" type="Hiragana"/>
  </si>
  <si>
    <t>訪問看護ステーション○○</t>
    <rPh sb="0" eb="4">
      <t>ほうもんかんご</t>
    </rPh>
    <phoneticPr fontId="18" type="Hiragana"/>
  </si>
  <si>
    <t>③受講期間中の人件費</t>
    <rPh sb="1" eb="3">
      <t>じゅこう</t>
    </rPh>
    <rPh sb="3" eb="6">
      <t>きかんちゅう</t>
    </rPh>
    <rPh sb="7" eb="10">
      <t>じんけんひ</t>
    </rPh>
    <phoneticPr fontId="18" type="Hiragana"/>
  </si>
  <si>
    <t>研修受講日数/期間</t>
    <rPh sb="0" eb="2">
      <t>けんしゅう</t>
    </rPh>
    <rPh sb="2" eb="4">
      <t>じゅこう</t>
    </rPh>
    <rPh sb="4" eb="6">
      <t>にっすう</t>
    </rPh>
    <rPh sb="7" eb="9">
      <t>きかん</t>
    </rPh>
    <phoneticPr fontId="18" type="Hiragana"/>
  </si>
  <si>
    <t>給与</t>
    <rPh sb="0" eb="2">
      <t>きゅうよ</t>
    </rPh>
    <phoneticPr fontId="18" type="Hiragana"/>
  </si>
  <si>
    <t>雇用保険</t>
  </si>
  <si>
    <t>手当等</t>
    <rPh sb="0" eb="2">
      <t>てあて</t>
    </rPh>
    <rPh sb="2" eb="3">
      <t>とう</t>
    </rPh>
    <phoneticPr fontId="18" type="Hiragana"/>
  </si>
  <si>
    <t>資格手当</t>
  </si>
  <si>
    <t>職務手当</t>
  </si>
  <si>
    <t>９月</t>
  </si>
  <si>
    <t>１１月</t>
  </si>
  <si>
    <t>(K)</t>
  </si>
  <si>
    <t>ベースアップ手当</t>
  </si>
  <si>
    <t>住宅手当</t>
    <rPh sb="0" eb="2">
      <t>じゅうたく</t>
    </rPh>
    <rPh sb="2" eb="4">
      <t>てあて</t>
    </rPh>
    <phoneticPr fontId="18" type="Hiragana"/>
  </si>
  <si>
    <t>○○手当</t>
    <rPh sb="2" eb="4">
      <t>てあて</t>
    </rPh>
    <phoneticPr fontId="18" type="Hiragana"/>
  </si>
  <si>
    <t>(A)</t>
  </si>
  <si>
    <t>･･･</t>
  </si>
  <si>
    <t>健康保険料</t>
  </si>
  <si>
    <t>小計</t>
    <rPh sb="0" eb="1">
      <t>しょう</t>
    </rPh>
    <rPh sb="1" eb="2">
      <t>けい</t>
    </rPh>
    <phoneticPr fontId="18" type="Hiragana"/>
  </si>
  <si>
    <t>１月</t>
  </si>
  <si>
    <t>厚生年金</t>
  </si>
  <si>
    <t>介護保険</t>
  </si>
  <si>
    <t>円/月</t>
    <rPh sb="0" eb="1">
      <t>えん</t>
    </rPh>
    <rPh sb="2" eb="3">
      <t>つき</t>
    </rPh>
    <phoneticPr fontId="18" type="Hiragana"/>
  </si>
  <si>
    <t>別紙２</t>
  </si>
  <si>
    <t>別紙６</t>
  </si>
  <si>
    <t>別紙１</t>
  </si>
  <si>
    <r>
      <t>←研修に該当する時間が</t>
    </r>
    <r>
      <rPr>
        <u/>
        <sz val="10"/>
        <color indexed="8"/>
        <rFont val="ＭＳ Ｐ明朝"/>
      </rPr>
      <t>７時間と30分</t>
    </r>
    <r>
      <rPr>
        <sz val="10"/>
        <color indexed="8"/>
        <rFont val="ＭＳ Ｐ明朝"/>
      </rPr>
      <t>だった場合</t>
    </r>
    <rPh sb="8" eb="10">
      <t>じかん</t>
    </rPh>
    <rPh sb="12" eb="14">
      <t>じかん</t>
    </rPh>
    <rPh sb="17" eb="18">
      <t>ふん</t>
    </rPh>
    <rPh sb="21" eb="23">
      <t>ばあい</t>
    </rPh>
    <phoneticPr fontId="36" type="Hiragana"/>
  </si>
  <si>
    <t>通勤手当</t>
  </si>
  <si>
    <t>・・・</t>
  </si>
  <si>
    <t>子ども・子育て拠出金</t>
  </si>
  <si>
    <t>労働保険</t>
    <rPh sb="0" eb="2">
      <t>ろうどう</t>
    </rPh>
    <rPh sb="2" eb="4">
      <t>ほけん</t>
    </rPh>
    <phoneticPr fontId="18" type="Hiragana"/>
  </si>
  <si>
    <t>１２月</t>
  </si>
  <si>
    <t>新卒コース</t>
    <rPh sb="0" eb="2">
      <t>しんそつ</t>
    </rPh>
    <phoneticPr fontId="18" type="Hiragana"/>
  </si>
  <si>
    <t>６月</t>
  </si>
  <si>
    <t>ジェネラルコース</t>
  </si>
  <si>
    <t>【月額】</t>
    <rPh sb="1" eb="3">
      <t>げつがく</t>
    </rPh>
    <phoneticPr fontId="18" type="Hiragana"/>
  </si>
  <si>
    <t>４月</t>
    <rPh sb="1" eb="2">
      <t>つき</t>
    </rPh>
    <phoneticPr fontId="18" type="Hiragana"/>
  </si>
  <si>
    <t>５月</t>
  </si>
  <si>
    <t>合計
（○時間)</t>
    <rPh sb="0" eb="2">
      <t>ごうけい</t>
    </rPh>
    <rPh sb="5" eb="7">
      <t>じかん</t>
    </rPh>
    <phoneticPr fontId="36" type="Hiragana"/>
  </si>
  <si>
    <t>８月</t>
  </si>
  <si>
    <t>差引き額</t>
  </si>
  <si>
    <t>１０月</t>
  </si>
  <si>
    <t>金額</t>
    <rPh sb="0" eb="2">
      <t>きんがく</t>
    </rPh>
    <phoneticPr fontId="18" type="Hiragana"/>
  </si>
  <si>
    <t>２月</t>
  </si>
  <si>
    <t>合計→　</t>
    <rPh sb="0" eb="2">
      <t>ごうけい</t>
    </rPh>
    <phoneticPr fontId="18" type="Hiragana"/>
  </si>
  <si>
    <t>新卒ボーナス</t>
    <rPh sb="0" eb="2">
      <t>しんそつ</t>
    </rPh>
    <phoneticPr fontId="18" type="Hiragana"/>
  </si>
  <si>
    <t>円/年</t>
    <rPh sb="0" eb="1">
      <t>えん</t>
    </rPh>
    <rPh sb="2" eb="3">
      <t>ねん</t>
    </rPh>
    <phoneticPr fontId="18" type="Hiragana"/>
  </si>
  <si>
    <t>　　　及び内容を括弧書きで記入してください。</t>
  </si>
  <si>
    <t>新任コース</t>
    <rPh sb="0" eb="2">
      <t>しんにん</t>
    </rPh>
    <phoneticPr fontId="18" type="Hiragana"/>
  </si>
  <si>
    <t>コース</t>
  </si>
  <si>
    <t>経　費　所　要　額　調</t>
  </si>
  <si>
    <t>）</t>
  </si>
  <si>
    <t>（補助事業者名：</t>
    <rPh sb="1" eb="3">
      <t>ほじょ</t>
    </rPh>
    <rPh sb="3" eb="6">
      <t>じぎょうしゃ</t>
    </rPh>
    <rPh sb="6" eb="7">
      <t>めい</t>
    </rPh>
    <phoneticPr fontId="18" type="Hiragana"/>
  </si>
  <si>
    <t>総事業額</t>
  </si>
  <si>
    <t>寄附金その他の収入額</t>
  </si>
  <si>
    <t>対象経費の支出予定額</t>
  </si>
  <si>
    <t>基準額</t>
  </si>
  <si>
    <t>(J)</t>
  </si>
  <si>
    <t>選定額</t>
  </si>
  <si>
    <t>備　　考</t>
  </si>
  <si>
    <t>補助金所要額</t>
  </si>
  <si>
    <t>備考</t>
  </si>
  <si>
    <t>(A)-(B)</t>
  </si>
  <si>
    <t>(B)</t>
  </si>
  <si>
    <t>差引き増減(△)</t>
  </si>
  <si>
    <t>（C）</t>
  </si>
  <si>
    <t>(D)</t>
  </si>
  <si>
    <t>(E)</t>
  </si>
  <si>
    <t>(H)</t>
  </si>
  <si>
    <t>(F)</t>
  </si>
  <si>
    <t>(G)</t>
  </si>
  <si>
    <t>(2)　支出の部</t>
  </si>
  <si>
    <t>円</t>
  </si>
  <si>
    <t>別紙９</t>
  </si>
  <si>
    <t>（注）１　「選定額」欄は、（Ｄ）欄又は（Ｅ）欄のいずれか低い方の額を記入してください。</t>
  </si>
  <si>
    <t>①事業所負担となる給与や健康保険料の金額</t>
    <rPh sb="1" eb="4">
      <t>じぎょうしょ</t>
    </rPh>
    <rPh sb="4" eb="6">
      <t>ふたん</t>
    </rPh>
    <rPh sb="9" eb="11">
      <t>きゅうよ</t>
    </rPh>
    <rPh sb="12" eb="14">
      <t>けんこう</t>
    </rPh>
    <rPh sb="14" eb="17">
      <t>ほけんりょう</t>
    </rPh>
    <rPh sb="18" eb="20">
      <t>きんがく</t>
    </rPh>
    <phoneticPr fontId="18" type="Hiragana"/>
  </si>
  <si>
    <t>　　　２　「補助金所要額」欄は、（Ｃ）欄又は（Ｆ）欄のいずれか低い方の額（1,000円未満の端数を生じた場合は、これを切り捨ててください。）
          を記入してください。</t>
  </si>
  <si>
    <t>事　業　計　画　書</t>
    <rPh sb="4" eb="5">
      <t>ケイ</t>
    </rPh>
    <rPh sb="6" eb="7">
      <t>ガ</t>
    </rPh>
    <rPh sb="8" eb="9">
      <t>ショ</t>
    </rPh>
    <phoneticPr fontId="36"/>
  </si>
  <si>
    <t>補助事業者名：</t>
    <rPh sb="0" eb="2">
      <t>ほじょ</t>
    </rPh>
    <rPh sb="2" eb="6">
      <t>じぎょうしゃめい</t>
    </rPh>
    <phoneticPr fontId="18" type="Hiragana"/>
  </si>
  <si>
    <t>研修の内容（講義・演習・同行訪問）</t>
  </si>
  <si>
    <t>研修受講者名</t>
    <rPh sb="0" eb="2">
      <t>ケンシュウ</t>
    </rPh>
    <rPh sb="2" eb="5">
      <t>ジュコウシャ</t>
    </rPh>
    <rPh sb="5" eb="6">
      <t>メイ</t>
    </rPh>
    <phoneticPr fontId="36"/>
  </si>
  <si>
    <t>採用年月日</t>
    <rPh sb="0" eb="2">
      <t>サイヨウ</t>
    </rPh>
    <rPh sb="2" eb="5">
      <t>ネンガッピ</t>
    </rPh>
    <phoneticPr fontId="36"/>
  </si>
  <si>
    <t>研  修  期  間</t>
    <rPh sb="0" eb="1">
      <t>ケン</t>
    </rPh>
    <rPh sb="3" eb="4">
      <t>オサム</t>
    </rPh>
    <rPh sb="6" eb="7">
      <t>キ</t>
    </rPh>
    <rPh sb="9" eb="10">
      <t>アイダ</t>
    </rPh>
    <phoneticPr fontId="36"/>
  </si>
  <si>
    <t>研修場所及び期間</t>
    <rPh sb="0" eb="2">
      <t>ケンシュウ</t>
    </rPh>
    <rPh sb="2" eb="4">
      <t>バショ</t>
    </rPh>
    <rPh sb="4" eb="5">
      <t>オヨ</t>
    </rPh>
    <rPh sb="6" eb="8">
      <t>キカン</t>
    </rPh>
    <phoneticPr fontId="36"/>
  </si>
  <si>
    <t>研  修  内  容</t>
    <rPh sb="0" eb="1">
      <t>ケン</t>
    </rPh>
    <rPh sb="3" eb="4">
      <t>オサム</t>
    </rPh>
    <rPh sb="6" eb="7">
      <t>ウチ</t>
    </rPh>
    <rPh sb="9" eb="10">
      <t>カタチ</t>
    </rPh>
    <phoneticPr fontId="36"/>
  </si>
  <si>
    <t>　　　２　「補助金所要額」欄は、（Ｃ）欄又は（Ｆ）欄のいずれか低い方の額（1,000円未満の端数を生じた場合は、これを切り捨てて
　　　　　ください。）を記入してください。</t>
    <rPh sb="42" eb="43">
      <t>エン</t>
    </rPh>
    <rPh sb="43" eb="45">
      <t>ミマン</t>
    </rPh>
    <rPh sb="46" eb="48">
      <t>ハスウ</t>
    </rPh>
    <rPh sb="49" eb="50">
      <t>ショウ</t>
    </rPh>
    <rPh sb="52" eb="54">
      <t>バアイ</t>
    </rPh>
    <rPh sb="59" eb="60">
      <t>キ</t>
    </rPh>
    <rPh sb="61" eb="62">
      <t>ス</t>
    </rPh>
    <rPh sb="77" eb="79">
      <t>キニュウ</t>
    </rPh>
    <phoneticPr fontId="36"/>
  </si>
  <si>
    <t>別紙３</t>
  </si>
  <si>
    <t>各月の合計</t>
    <rPh sb="0" eb="2">
      <t>かくつき</t>
    </rPh>
    <rPh sb="3" eb="5">
      <t>ごうけい</t>
    </rPh>
    <phoneticPr fontId="18" type="Hiragana"/>
  </si>
  <si>
    <t>収入支出予算書　(見込み)　　(抄本)</t>
    <rPh sb="6" eb="7">
      <t>ショ</t>
    </rPh>
    <phoneticPr fontId="36"/>
  </si>
  <si>
    <t>←５時間のみ研修に該当する時</t>
    <rPh sb="2" eb="4">
      <t>じかん</t>
    </rPh>
    <rPh sb="6" eb="8">
      <t>けんしゅう</t>
    </rPh>
    <rPh sb="9" eb="11">
      <t>がいとう</t>
    </rPh>
    <rPh sb="13" eb="14">
      <t>とき</t>
    </rPh>
    <phoneticPr fontId="36" type="Hiragana"/>
  </si>
  <si>
    <t>(1)　収入の部</t>
  </si>
  <si>
    <t>区分</t>
  </si>
  <si>
    <t>予算額</t>
  </si>
  <si>
    <t>円</t>
    <rPh sb="0" eb="1">
      <t>えん</t>
    </rPh>
    <phoneticPr fontId="36" type="Hiragana"/>
  </si>
  <si>
    <t>補助金</t>
    <rPh sb="0" eb="3">
      <t>ほじょきん</t>
    </rPh>
    <phoneticPr fontId="36" type="Hiragana"/>
  </si>
  <si>
    <t>自己資金</t>
    <rPh sb="0" eb="2">
      <t>じこ</t>
    </rPh>
    <rPh sb="2" eb="4">
      <t>しきん</t>
    </rPh>
    <phoneticPr fontId="36" type="Hiragana"/>
  </si>
  <si>
    <t>合計</t>
  </si>
  <si>
    <t>別紙７</t>
  </si>
  <si>
    <t>人件費</t>
    <rPh sb="0" eb="3">
      <t>じんけんひ</t>
    </rPh>
    <phoneticPr fontId="36" type="Hiragana"/>
  </si>
  <si>
    <t>変更後収入支出予算書　(見込み)　　(抄本)</t>
    <rPh sb="9" eb="10">
      <t>ショ</t>
    </rPh>
    <phoneticPr fontId="36"/>
  </si>
  <si>
    <t>別紙４</t>
  </si>
  <si>
    <t>６月目→</t>
    <rPh sb="1" eb="3">
      <t>つきめ</t>
    </rPh>
    <phoneticPr fontId="36" type="Hiragana"/>
  </si>
  <si>
    <t>変　更　後　経　費　所　要　額　調</t>
  </si>
  <si>
    <t>　　　３　変更が発生した金額につきましては、変更後の金額の上に括弧書きで変更前の金額を記入してください。</t>
  </si>
  <si>
    <t>別紙５</t>
  </si>
  <si>
    <t>変更後事業計画書</t>
    <rPh sb="0" eb="3">
      <t>ヘンコウゴ</t>
    </rPh>
    <rPh sb="3" eb="5">
      <t>ジギョウ</t>
    </rPh>
    <rPh sb="5" eb="8">
      <t>ケイカクショ</t>
    </rPh>
    <phoneticPr fontId="36"/>
  </si>
  <si>
    <t>（１）収入の部</t>
  </si>
  <si>
    <t>合計</t>
    <rPh sb="0" eb="2">
      <t>ごうけい</t>
    </rPh>
    <phoneticPr fontId="18" type="Hiragana"/>
  </si>
  <si>
    <t>（２）支出の部</t>
  </si>
  <si>
    <t>（注）変更が発生した金額及び内容については、変更後の金額及び内容の上に変更前の金額</t>
  </si>
  <si>
    <t>経　費　所　要　額　精　算　書</t>
  </si>
  <si>
    <t>差引き額　　　　　　　　（Ａ）－（Ｂ）</t>
  </si>
  <si>
    <t>対象経費の　実支出額</t>
  </si>
  <si>
    <t>補助金　　　所要額</t>
  </si>
  <si>
    <t>補助金交付決定額</t>
  </si>
  <si>
    <t>補助金額（Ｇ）又は（Ｈ）の少ない方の額</t>
  </si>
  <si>
    <t>補助金　　　受入済額</t>
  </si>
  <si>
    <t>補助金　　　請求額　　　　　　　（Ｉ）－（Ｊ）</t>
  </si>
  <si>
    <t>（C)</t>
  </si>
  <si>
    <t>(I)</t>
  </si>
  <si>
    <t>　　　２　「補助金所要額」欄は、（Ｃ）欄又は（Ｆ）欄の額のいずれか低い方の額（1,000円未満の端数を生じた場合は、これを切り捨ててください。）
　　　　　を記入してください。</t>
    <rPh sb="44" eb="45">
      <t>エン</t>
    </rPh>
    <rPh sb="45" eb="47">
      <t>ミマン</t>
    </rPh>
    <rPh sb="48" eb="50">
      <t>ハスウ</t>
    </rPh>
    <rPh sb="51" eb="52">
      <t>ショウ</t>
    </rPh>
    <rPh sb="54" eb="56">
      <t>バアイ</t>
    </rPh>
    <rPh sb="61" eb="62">
      <t>キ</t>
    </rPh>
    <rPh sb="63" eb="64">
      <t>ス</t>
    </rPh>
    <rPh sb="79" eb="81">
      <t>キニュウ</t>
    </rPh>
    <phoneticPr fontId="36"/>
  </si>
  <si>
    <t>実績報告書</t>
    <rPh sb="0" eb="2">
      <t>ジッセキ</t>
    </rPh>
    <rPh sb="2" eb="5">
      <t>ホウコクショ</t>
    </rPh>
    <phoneticPr fontId="36"/>
  </si>
  <si>
    <t>研　修　内　容</t>
    <rPh sb="0" eb="1">
      <t>ケン</t>
    </rPh>
    <rPh sb="2" eb="3">
      <t>オサム</t>
    </rPh>
    <rPh sb="4" eb="5">
      <t>ウチ</t>
    </rPh>
    <rPh sb="6" eb="7">
      <t>カタチ</t>
    </rPh>
    <phoneticPr fontId="36"/>
  </si>
  <si>
    <t>学　　び</t>
    <rPh sb="0" eb="1">
      <t>マナ</t>
    </rPh>
    <phoneticPr fontId="36"/>
  </si>
  <si>
    <t>今後の活動予定</t>
    <rPh sb="0" eb="2">
      <t>コンゴ</t>
    </rPh>
    <rPh sb="3" eb="5">
      <t>カツドウ</t>
    </rPh>
    <rPh sb="5" eb="7">
      <t>ヨテイ</t>
    </rPh>
    <phoneticPr fontId="36"/>
  </si>
  <si>
    <t>毎日の記録</t>
    <rPh sb="0" eb="2">
      <t>マイニチ</t>
    </rPh>
    <rPh sb="3" eb="5">
      <t>キロク</t>
    </rPh>
    <phoneticPr fontId="36"/>
  </si>
  <si>
    <t>事業所名/氏名：</t>
    <rPh sb="0" eb="3">
      <t>ジギョウショ</t>
    </rPh>
    <rPh sb="3" eb="4">
      <t>メイ</t>
    </rPh>
    <rPh sb="5" eb="7">
      <t>シメイ</t>
    </rPh>
    <phoneticPr fontId="36"/>
  </si>
  <si>
    <t>月日</t>
    <rPh sb="0" eb="2">
      <t>ガッピ</t>
    </rPh>
    <phoneticPr fontId="36"/>
  </si>
  <si>
    <t>研修・活動場所</t>
    <rPh sb="0" eb="2">
      <t>ケンシュウ</t>
    </rPh>
    <rPh sb="3" eb="5">
      <t>カツドウ</t>
    </rPh>
    <rPh sb="5" eb="7">
      <t>バショ</t>
    </rPh>
    <phoneticPr fontId="36"/>
  </si>
  <si>
    <t>備　　考</t>
    <rPh sb="0" eb="1">
      <t>ビン</t>
    </rPh>
    <rPh sb="3" eb="4">
      <t>コウ</t>
    </rPh>
    <phoneticPr fontId="36"/>
  </si>
  <si>
    <t>収入支出決算　(見込み)　書　(抄本)</t>
  </si>
  <si>
    <t>（１）　収入の部</t>
  </si>
  <si>
    <t>決算額</t>
  </si>
  <si>
    <t>補助金</t>
    <rPh sb="0" eb="3">
      <t>ほじょきん</t>
    </rPh>
    <phoneticPr fontId="18" type="Hiragana"/>
  </si>
  <si>
    <t>自己資金</t>
    <rPh sb="0" eb="4">
      <t>じこし</t>
    </rPh>
    <phoneticPr fontId="18" type="Hiragana"/>
  </si>
  <si>
    <t>（２）　支出の部</t>
  </si>
  <si>
    <t>人件費</t>
    <rPh sb="0" eb="3">
      <t>じんけんひ</t>
    </rPh>
    <phoneticPr fontId="18" type="Hiragana"/>
  </si>
  <si>
    <t>円/日</t>
    <rPh sb="0" eb="1">
      <t>えん</t>
    </rPh>
    <rPh sb="2" eb="3">
      <t>ひ</t>
    </rPh>
    <phoneticPr fontId="18" type="Hiragana"/>
  </si>
  <si>
    <t>１ヶ月の平均勤務日数</t>
    <rPh sb="2" eb="3">
      <t>つき</t>
    </rPh>
    <rPh sb="4" eb="6">
      <t>へいきん</t>
    </rPh>
    <rPh sb="6" eb="8">
      <t>きんむ</t>
    </rPh>
    <rPh sb="8" eb="10">
      <t>にっすう</t>
    </rPh>
    <phoneticPr fontId="18" type="Hiragana"/>
  </si>
  <si>
    <t>総事業費</t>
    <rPh sb="0" eb="1">
      <t>そう</t>
    </rPh>
    <rPh sb="1" eb="4">
      <t>じぎょうひ</t>
    </rPh>
    <phoneticPr fontId="18" type="Hiragana"/>
  </si>
  <si>
    <t>内容を記載</t>
    <rPh sb="0" eb="2">
      <t>ないよう</t>
    </rPh>
    <rPh sb="3" eb="5">
      <t>きさい</t>
    </rPh>
    <phoneticPr fontId="18" type="Hiragana"/>
  </si>
  <si>
    <t>各月の基礎勤務日数</t>
    <rPh sb="0" eb="2">
      <t>かくつき</t>
    </rPh>
    <rPh sb="3" eb="5">
      <t>きそ</t>
    </rPh>
    <rPh sb="5" eb="7">
      <t>きんむ</t>
    </rPh>
    <rPh sb="7" eb="9">
      <t>にっすう</t>
    </rPh>
    <phoneticPr fontId="18" type="Hiragana"/>
  </si>
  <si>
    <t>②研修日数および勤務日数</t>
    <rPh sb="1" eb="3">
      <t>けんしゅう</t>
    </rPh>
    <rPh sb="3" eb="5">
      <t>にっすう</t>
    </rPh>
    <rPh sb="8" eb="10">
      <t>きんむ</t>
    </rPh>
    <rPh sb="10" eb="12">
      <t>にっすう</t>
    </rPh>
    <phoneticPr fontId="18" type="Hiragana"/>
  </si>
  <si>
    <t>令和　年　月　日～令和　年　月　日</t>
    <rPh sb="0" eb="2">
      <t>れいわ</t>
    </rPh>
    <rPh sb="3" eb="4">
      <t>ねん</t>
    </rPh>
    <rPh sb="5" eb="6">
      <t>がつ</t>
    </rPh>
    <rPh sb="7" eb="8">
      <t>にち</t>
    </rPh>
    <rPh sb="9" eb="11">
      <t>れいわ</t>
    </rPh>
    <rPh sb="12" eb="13">
      <t>ねん</t>
    </rPh>
    <rPh sb="14" eb="15">
      <t>がつ</t>
    </rPh>
    <rPh sb="16" eb="17">
      <t>にち</t>
    </rPh>
    <phoneticPr fontId="36" type="Hiragana"/>
  </si>
  <si>
    <t>令和　年　月　日</t>
  </si>
  <si>
    <t>②事業所負担となる給与や健康保険料の金額（月額）</t>
    <rPh sb="1" eb="4">
      <t>じぎょうしょ</t>
    </rPh>
    <rPh sb="4" eb="6">
      <t>ふたん</t>
    </rPh>
    <rPh sb="9" eb="11">
      <t>きゅうよ</t>
    </rPh>
    <rPh sb="12" eb="14">
      <t>けんこう</t>
    </rPh>
    <rPh sb="14" eb="17">
      <t>ほけんりょう</t>
    </rPh>
    <rPh sb="18" eb="20">
      <t>きんがく</t>
    </rPh>
    <rPh sb="21" eb="23">
      <t>げつがく</t>
    </rPh>
    <phoneticPr fontId="18" type="Hiragana"/>
  </si>
  <si>
    <r>
      <t>(</t>
    </r>
    <r>
      <rPr>
        <b/>
        <sz val="10"/>
        <color indexed="10"/>
        <rFont val="ＭＳ 明朝"/>
      </rPr>
      <t>例)</t>
    </r>
    <r>
      <rPr>
        <b/>
        <sz val="10"/>
        <color theme="1"/>
        <rFont val="ＭＳ 明朝"/>
      </rPr>
      <t>②</t>
    </r>
    <r>
      <rPr>
        <b/>
        <sz val="10"/>
        <color auto="1"/>
        <rFont val="ＭＳ 明朝"/>
      </rPr>
      <t>事業所負担となる給与や健康保険料の金額（月額）</t>
    </r>
    <rPh sb="4" eb="7">
      <t>じぎょうしょ</t>
    </rPh>
    <rPh sb="7" eb="9">
      <t>ふたん</t>
    </rPh>
    <rPh sb="12" eb="14">
      <t>きゅうよ</t>
    </rPh>
    <rPh sb="15" eb="17">
      <t>けんこう</t>
    </rPh>
    <rPh sb="17" eb="20">
      <t>ほけんりょう</t>
    </rPh>
    <rPh sb="21" eb="23">
      <t>きんがく</t>
    </rPh>
    <rPh sb="24" eb="26">
      <t>げつがく</t>
    </rPh>
    <phoneticPr fontId="18" type="Hiragana"/>
  </si>
  <si>
    <r>
      <t>(</t>
    </r>
    <r>
      <rPr>
        <b/>
        <sz val="10"/>
        <color indexed="10"/>
        <rFont val="ＭＳ 明朝"/>
      </rPr>
      <t>例)</t>
    </r>
    <r>
      <rPr>
        <b/>
        <sz val="10"/>
        <color auto="1"/>
        <rFont val="ＭＳ 明朝"/>
      </rPr>
      <t>③受講期間中の人件費</t>
    </r>
    <rPh sb="4" eb="6">
      <t>じゅこう</t>
    </rPh>
    <rPh sb="6" eb="9">
      <t>きかんちゅう</t>
    </rPh>
    <rPh sb="10" eb="13">
      <t>じんけんひ</t>
    </rPh>
    <phoneticPr fontId="18" type="Hiragana"/>
  </si>
  <si>
    <t>別紙８－３（新任コース・ジェネラルコース受講者用）</t>
    <rPh sb="6" eb="8">
      <t>シンニン</t>
    </rPh>
    <rPh sb="20" eb="23">
      <t>ジュコウシャ</t>
    </rPh>
    <rPh sb="23" eb="24">
      <t>ヨウ</t>
    </rPh>
    <phoneticPr fontId="36"/>
  </si>
  <si>
    <r>
      <t>事</t>
    </r>
    <r>
      <rPr>
        <sz val="12"/>
        <color theme="1"/>
        <rFont val="ＭＳ Ｐ明朝"/>
      </rPr>
      <t>業活動報告書</t>
    </r>
    <rPh sb="0" eb="2">
      <t>ジギョウ</t>
    </rPh>
    <rPh sb="2" eb="4">
      <t>カツドウ</t>
    </rPh>
    <rPh sb="4" eb="7">
      <t>ホウコクショ</t>
    </rPh>
    <phoneticPr fontId="36"/>
  </si>
  <si>
    <t>５月目→</t>
    <rPh sb="1" eb="3">
      <t>つきめ</t>
    </rPh>
    <phoneticPr fontId="36" type="Hiragana"/>
  </si>
  <si>
    <t>県立大学</t>
    <rPh sb="0" eb="2">
      <t>けんりつ</t>
    </rPh>
    <rPh sb="2" eb="4">
      <t>だいがく</t>
    </rPh>
    <phoneticPr fontId="36" type="Hiragana"/>
  </si>
  <si>
    <t>※　記　載　例</t>
    <rPh sb="2" eb="3">
      <t>キ</t>
    </rPh>
    <phoneticPr fontId="36"/>
  </si>
  <si>
    <t>振り返り、スタートアップ講座受講</t>
    <rPh sb="0" eb="1">
      <t>ふ</t>
    </rPh>
    <rPh sb="2" eb="3">
      <t>かえ</t>
    </rPh>
    <rPh sb="12" eb="14">
      <t>こうざ</t>
    </rPh>
    <rPh sb="14" eb="16">
      <t>じゅこう</t>
    </rPh>
    <phoneticPr fontId="36" type="Hiragana"/>
  </si>
  <si>
    <t>←移動時間を含め、研修に８時間要した時</t>
    <rPh sb="1" eb="3">
      <t>いどう</t>
    </rPh>
    <rPh sb="3" eb="5">
      <t>じかん</t>
    </rPh>
    <rPh sb="6" eb="7">
      <t>ふく</t>
    </rPh>
    <rPh sb="9" eb="11">
      <t>けんしゅう</t>
    </rPh>
    <rPh sb="13" eb="15">
      <t>じかん</t>
    </rPh>
    <rPh sb="15" eb="16">
      <t>よう</t>
    </rPh>
    <rPh sb="18" eb="19">
      <t>とき</t>
    </rPh>
    <phoneticPr fontId="36" type="Hiragana"/>
  </si>
  <si>
    <t>同行訪問および見学</t>
    <rPh sb="0" eb="2">
      <t>どうこう</t>
    </rPh>
    <rPh sb="2" eb="4">
      <t>ほうもん</t>
    </rPh>
    <rPh sb="7" eb="9">
      <t>けんがく</t>
    </rPh>
    <phoneticPr fontId="36" type="Hiragana"/>
  </si>
  <si>
    <t>←各所属先などで同行訪問など研修に該当するものを８時間行った時</t>
    <rPh sb="1" eb="2">
      <t>かく</t>
    </rPh>
    <rPh sb="2" eb="5">
      <t>しょぞくさき</t>
    </rPh>
    <rPh sb="8" eb="10">
      <t>どうこう</t>
    </rPh>
    <rPh sb="10" eb="12">
      <t>ほうもん</t>
    </rPh>
    <rPh sb="14" eb="16">
      <t>けんしゅう</t>
    </rPh>
    <rPh sb="17" eb="19">
      <t>がいとう</t>
    </rPh>
    <rPh sb="25" eb="27">
      <t>じかん</t>
    </rPh>
    <rPh sb="27" eb="28">
      <t>おこな</t>
    </rPh>
    <rPh sb="30" eb="31">
      <t>とき</t>
    </rPh>
    <phoneticPr fontId="36" type="Hiragana"/>
  </si>
  <si>
    <t>県立大学
訪問看護ステーション○○</t>
    <rPh sb="0" eb="2">
      <t>けんりつ</t>
    </rPh>
    <rPh sb="2" eb="4">
      <t>だいがく</t>
    </rPh>
    <rPh sb="5" eb="9">
      <t>ほうもんかんご</t>
    </rPh>
    <phoneticPr fontId="36" type="Hiragana"/>
  </si>
  <si>
    <t>□□病院</t>
    <rPh sb="2" eb="4">
      <t>びょういん</t>
    </rPh>
    <phoneticPr fontId="36" type="Hiragana"/>
  </si>
  <si>
    <t>訪問看護ステーション○○</t>
    <rPh sb="0" eb="4">
      <t>ほうもんかんご</t>
    </rPh>
    <phoneticPr fontId="36" type="Hiragana"/>
  </si>
  <si>
    <t>スタートアップ講座受講
同行訪問および見学</t>
    <rPh sb="7" eb="9">
      <t>こうざ</t>
    </rPh>
    <rPh sb="9" eb="11">
      <t>じゅこう</t>
    </rPh>
    <rPh sb="12" eb="14">
      <t>どうこう</t>
    </rPh>
    <rPh sb="14" eb="16">
      <t>ほうもん</t>
    </rPh>
    <rPh sb="19" eb="21">
      <t>けんがく</t>
    </rPh>
    <phoneticPr fontId="36" type="Hiragana"/>
  </si>
  <si>
    <t>←県立大での研修、および所属先での研修で８時間だった時</t>
    <rPh sb="1" eb="3">
      <t>けんりつ</t>
    </rPh>
    <rPh sb="3" eb="4">
      <t>だい</t>
    </rPh>
    <rPh sb="6" eb="8">
      <t>けんしゅう</t>
    </rPh>
    <rPh sb="12" eb="15">
      <t>しょぞくさき</t>
    </rPh>
    <rPh sb="17" eb="19">
      <t>けんしゅう</t>
    </rPh>
    <rPh sb="21" eb="23">
      <t>じかん</t>
    </rPh>
    <rPh sb="26" eb="27">
      <t>とき</t>
    </rPh>
    <phoneticPr fontId="36" type="Hiragana"/>
  </si>
  <si>
    <t>１月目→</t>
    <rPh sb="1" eb="3">
      <t>つきめ</t>
    </rPh>
    <phoneticPr fontId="36" type="Hiragana"/>
  </si>
  <si>
    <t>２月目→</t>
    <rPh sb="1" eb="3">
      <t>つきめ</t>
    </rPh>
    <phoneticPr fontId="36" type="Hiragana"/>
  </si>
  <si>
    <t>３月目→</t>
    <rPh sb="1" eb="3">
      <t>つきめ</t>
    </rPh>
    <phoneticPr fontId="36" type="Hiragana"/>
  </si>
  <si>
    <t>４月目→</t>
    <rPh sb="1" eb="3">
      <t>つきめ</t>
    </rPh>
    <phoneticPr fontId="36" type="Hiragana"/>
  </si>
  <si>
    <t>研修日数（換算）</t>
    <rPh sb="0" eb="2">
      <t>けんしゅう</t>
    </rPh>
    <rPh sb="2" eb="4">
      <t>にっすう</t>
    </rPh>
    <rPh sb="5" eb="7">
      <t>かんさん</t>
    </rPh>
    <phoneticPr fontId="18" type="Hiragana"/>
  </si>
  <si>
    <t>③事業費</t>
    <rPh sb="1" eb="4">
      <t>じぎょうひ</t>
    </rPh>
    <phoneticPr fontId="18" type="Hiragana"/>
  </si>
  <si>
    <t>日額×研修日数→</t>
    <rPh sb="0" eb="2">
      <t>にちがく</t>
    </rPh>
    <rPh sb="3" eb="5">
      <t>けんしゅう</t>
    </rPh>
    <rPh sb="5" eb="7">
      <t>にっすう</t>
    </rPh>
    <phoneticPr fontId="18" type="Hiragana"/>
  </si>
  <si>
    <r>
      <t>➀基本情報</t>
    </r>
    <r>
      <rPr>
        <b/>
        <u/>
        <sz val="10"/>
        <color rgb="FFFF0000"/>
        <rFont val="ＭＳ 明朝"/>
      </rPr>
      <t>（新任/ジェネラルコース用）</t>
    </r>
    <rPh sb="1" eb="3">
      <t>きほん</t>
    </rPh>
    <rPh sb="3" eb="5">
      <t>じょうほう</t>
    </rPh>
    <rPh sb="6" eb="8">
      <t>しんにん</t>
    </rPh>
    <rPh sb="17" eb="18">
      <t>よう</t>
    </rPh>
    <phoneticPr fontId="18" type="Hiragana"/>
  </si>
  <si>
    <t>合計日数→</t>
    <rPh sb="0" eb="2">
      <t>ごうけい</t>
    </rPh>
    <rPh sb="2" eb="4">
      <t>にっすう</t>
    </rPh>
    <phoneticPr fontId="18" type="Hiragana"/>
  </si>
  <si>
    <t>※１　単独訪問に係る時間は補助対象外のため、「研修の内容」欄から除いてください。
※２　時間外勤務は補助対象外のため、「時間」欄から除いてください。
※３　同行訪問については、移動時間を含む時間を記入してください（ただし、同行訪問と単独訪問が連続する場合、単独訪問の前後の移動時間は除いてください）。
※４　当該様式に定める事項が記載されている資料の提出をもって、当該様式の提出に代えることができます。</t>
  </si>
  <si>
    <t>○時間÷８
（○日分）</t>
    <rPh sb="1" eb="3">
      <t>じかん</t>
    </rPh>
    <rPh sb="8" eb="10">
      <t>にちぶん</t>
    </rPh>
    <phoneticPr fontId="36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</si>
</sst>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1">
    <numFmt numFmtId="41" formatCode="_ * #,##0_ ;_ * \-#,##0_ ;_ * &quot;-&quot;_ ;_ @_ "/>
    <numFmt numFmtId="176" formatCode="#,##0_ "/>
    <numFmt numFmtId="177" formatCode="0_ "/>
    <numFmt numFmtId="178" formatCode="General&quot;月&quot;"/>
    <numFmt numFmtId="179" formatCode="#,##0.00&quot;日分&quot;"/>
    <numFmt numFmtId="180" formatCode="&quot;合&quot;&quot;計&quot;\ #,##0&quot;円&quot;"/>
    <numFmt numFmtId="181" formatCode="&quot;(&quot;#,##0&quot;)&quot;"/>
    <numFmt numFmtId="182" formatCode="&quot;（&quot;&quot;補&quot;&quot;助&quot;&quot;事&quot;&quot;業&quot;&quot;者&quot;@&quot;）&quot;"/>
    <numFmt numFmtId="183" formatCode="General&quot;時間&quot;"/>
    <numFmt numFmtId="184" formatCode="General&quot;分&quot;"/>
    <numFmt numFmtId="185" formatCode="0;&quot;△ &quot;0"/>
  </numFmts>
  <fonts count="43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游ゴシック"/>
      <family val="3"/>
    </font>
    <font>
      <sz val="10"/>
      <color indexed="8"/>
      <name val="ＭＳ Ｐゴシック"/>
      <family val="3"/>
    </font>
    <font>
      <sz val="10"/>
      <color auto="1"/>
      <name val="ＭＳ 明朝"/>
      <family val="1"/>
    </font>
    <font>
      <sz val="10"/>
      <color indexed="8"/>
      <name val="ＭＳ 明朝"/>
      <family val="1"/>
    </font>
    <font>
      <sz val="10"/>
      <color auto="1"/>
      <name val="ＭＳ Ｐゴシック"/>
      <family val="3"/>
    </font>
    <font>
      <b/>
      <sz val="10"/>
      <color auto="1"/>
      <name val="ＭＳ 明朝"/>
      <family val="1"/>
    </font>
    <font>
      <sz val="10"/>
      <color auto="1"/>
      <name val="Segoe UI"/>
      <family val="2"/>
    </font>
    <font>
      <b/>
      <sz val="10"/>
      <color indexed="10"/>
      <name val="ＭＳ 明朝"/>
      <family val="1"/>
    </font>
    <font>
      <sz val="20"/>
      <color indexed="8"/>
      <name val="ＭＳ 明朝"/>
      <family val="1"/>
    </font>
    <font>
      <sz val="18"/>
      <color indexed="8"/>
      <name val="ＭＳ 明朝"/>
      <family val="1"/>
    </font>
    <font>
      <sz val="10"/>
      <color indexed="8"/>
      <name val="ＭＳ Ｐ明朝"/>
      <family val="1"/>
    </font>
    <font>
      <b/>
      <sz val="14"/>
      <color indexed="8"/>
      <name val="ＭＳ Ｐ明朝"/>
      <family val="1"/>
    </font>
    <font>
      <sz val="10"/>
      <color auto="1"/>
      <name val="ＭＳ Ｐ明朝"/>
      <family val="1"/>
    </font>
    <font>
      <sz val="14"/>
      <color indexed="8"/>
      <name val="ＭＳ Ｐ明朝"/>
      <family val="1"/>
    </font>
    <font>
      <sz val="11"/>
      <color indexed="8"/>
      <name val="ＭＳ 明朝"/>
      <family val="1"/>
    </font>
    <font>
      <sz val="11"/>
      <color auto="1"/>
      <name val="ＭＳ 明朝"/>
      <family val="1"/>
    </font>
    <font>
      <b/>
      <sz val="12"/>
      <color indexed="8"/>
      <name val="ＭＳ Ｐ明朝"/>
      <family val="1"/>
    </font>
    <font>
      <sz val="18"/>
      <color indexed="8"/>
      <name val="ＭＳ Ｐ明朝"/>
      <family val="1"/>
    </font>
    <font>
      <sz val="6"/>
      <color auto="1"/>
      <name val="ＭＳ Ｐゴシック"/>
      <family val="3"/>
    </font>
    <font>
      <sz val="12"/>
      <color theme="1"/>
      <name val="ＭＳ Ｐ明朝"/>
      <family val="1"/>
    </font>
    <font>
      <sz val="10"/>
      <color theme="1"/>
      <name val="ＭＳ Ｐ明朝"/>
      <family val="1"/>
    </font>
    <font>
      <sz val="8"/>
      <color indexed="8"/>
      <name val="ＭＳ Ｐ明朝"/>
      <family val="1"/>
    </font>
    <font>
      <u/>
      <sz val="16"/>
      <color rgb="FFFF0000"/>
      <name val="ＭＳ Ｐ明朝"/>
      <family val="1"/>
    </font>
    <font>
      <sz val="16"/>
      <color rgb="FFFF0000"/>
      <name val="ＭＳ Ｐ明朝"/>
      <family val="1"/>
    </font>
    <font>
      <sz val="9"/>
      <color indexed="8"/>
      <name val="ＭＳ Ｐ明朝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A0FFFF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rgb="FFFFE69A"/>
        <bgColor indexed="64"/>
      </patternFill>
    </fill>
    <fill>
      <patternFill patternType="solid">
        <fgColor rgb="FFFFA6A6"/>
        <bgColor indexed="64"/>
      </patternFill>
    </fill>
  </fills>
  <borders count="5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10"/>
      </left>
      <right style="thin">
        <color auto="1"/>
      </right>
      <top style="medium">
        <color indexed="10"/>
      </top>
      <bottom style="thin">
        <color auto="1"/>
      </bottom>
      <diagonal/>
    </border>
    <border>
      <left style="medium">
        <color indexed="10"/>
      </left>
      <right style="thin">
        <color indexed="8"/>
      </right>
      <top/>
      <bottom style="thin">
        <color indexed="64"/>
      </bottom>
      <diagonal/>
    </border>
    <border>
      <left style="medium">
        <color indexed="10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8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10"/>
      </left>
      <right style="thin">
        <color indexed="8"/>
      </right>
      <top style="medium">
        <color indexed="10"/>
      </top>
      <bottom style="thin">
        <color indexed="64"/>
      </bottom>
      <diagonal/>
    </border>
    <border>
      <left style="medium">
        <color indexed="10"/>
      </left>
      <right style="thin">
        <color indexed="8"/>
      </right>
      <top style="medium">
        <color rgb="FFFF0000"/>
      </top>
      <bottom style="thin">
        <color indexed="8"/>
      </bottom>
      <diagonal/>
    </border>
    <border>
      <left style="medium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10"/>
      </left>
      <right style="thin">
        <color indexed="8"/>
      </right>
      <top style="thin">
        <color indexed="8"/>
      </top>
      <bottom/>
      <diagonal/>
    </border>
    <border>
      <left style="medium">
        <color indexed="10"/>
      </left>
      <right style="thin">
        <color indexed="8"/>
      </right>
      <top style="thin">
        <color indexed="8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thin">
        <color indexed="8"/>
      </bottom>
      <diagonal/>
    </border>
    <border>
      <left style="medium">
        <color indexed="10"/>
      </left>
      <right style="medium">
        <color indexed="10"/>
      </right>
      <top style="thin">
        <color indexed="8"/>
      </top>
      <bottom style="thin">
        <color indexed="8"/>
      </bottom>
      <diagonal/>
    </border>
    <border>
      <left/>
      <right style="medium">
        <color indexed="10"/>
      </right>
      <top style="thin">
        <color indexed="8"/>
      </top>
      <bottom style="thin">
        <color indexed="8"/>
      </bottom>
      <diagonal/>
    </border>
    <border>
      <left/>
      <right style="medium">
        <color indexed="10"/>
      </right>
      <top/>
      <bottom style="thin">
        <color indexed="8"/>
      </bottom>
      <diagonal/>
    </border>
    <border>
      <left/>
      <right style="medium">
        <color indexed="10"/>
      </right>
      <top style="thin">
        <color indexed="8"/>
      </top>
      <bottom style="medium">
        <color indexed="10"/>
      </bottom>
      <diagonal/>
    </border>
    <border>
      <left style="thin">
        <color indexed="8"/>
      </left>
      <right style="medium">
        <color indexed="10"/>
      </right>
      <top style="medium">
        <color rgb="FFFF0000"/>
      </top>
      <bottom/>
      <diagonal/>
    </border>
    <border>
      <left style="thin">
        <color indexed="8"/>
      </left>
      <right style="medium">
        <color indexed="10"/>
      </right>
      <top/>
      <bottom/>
      <diagonal/>
    </border>
    <border>
      <left style="thin">
        <color indexed="8"/>
      </left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medium">
        <color indexed="10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10"/>
      </right>
      <top style="medium">
        <color indexed="10"/>
      </top>
      <bottom/>
      <diagonal/>
    </border>
    <border>
      <left style="thin">
        <color indexed="8"/>
      </left>
      <right style="medium">
        <color indexed="10"/>
      </right>
      <top/>
      <bottom style="thin">
        <color indexed="8"/>
      </bottom>
      <diagonal/>
    </border>
    <border>
      <left style="thin">
        <color indexed="8"/>
      </left>
      <right style="medium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10"/>
      </right>
      <top style="thin">
        <color indexed="8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298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right" vertical="center"/>
    </xf>
    <xf numFmtId="0" fontId="20" fillId="0" borderId="0" xfId="0" applyFont="1">
      <alignment vertical="center"/>
    </xf>
    <xf numFmtId="0" fontId="20" fillId="7" borderId="16" xfId="0" applyFont="1" applyFill="1" applyBorder="1" applyAlignment="1">
      <alignment horizontal="left" vertical="center"/>
    </xf>
    <xf numFmtId="49" fontId="20" fillId="7" borderId="16" xfId="0" applyNumberFormat="1" applyFont="1" applyFill="1" applyBorder="1" applyAlignment="1">
      <alignment horizontal="left" vertical="center"/>
    </xf>
    <xf numFmtId="0" fontId="20" fillId="0" borderId="11" xfId="0" applyFont="1" applyFill="1" applyBorder="1" applyAlignment="1">
      <alignment vertical="center"/>
    </xf>
    <xf numFmtId="0" fontId="24" fillId="0" borderId="11" xfId="0" applyFont="1" applyFill="1" applyBorder="1">
      <alignment vertical="center"/>
    </xf>
    <xf numFmtId="0" fontId="20" fillId="7" borderId="17" xfId="0" applyFont="1" applyFill="1" applyBorder="1">
      <alignment vertical="center"/>
    </xf>
    <xf numFmtId="0" fontId="20" fillId="7" borderId="18" xfId="0" applyFont="1" applyFill="1" applyBorder="1">
      <alignment vertical="center"/>
    </xf>
    <xf numFmtId="0" fontId="20" fillId="7" borderId="19" xfId="0" applyFont="1" applyFill="1" applyBorder="1">
      <alignment vertical="center"/>
    </xf>
    <xf numFmtId="0" fontId="20" fillId="7" borderId="20" xfId="0" applyFont="1" applyFill="1" applyBorder="1" applyAlignment="1">
      <alignment vertical="center"/>
    </xf>
    <xf numFmtId="0" fontId="20" fillId="23" borderId="0" xfId="0" applyFont="1" applyFill="1" applyBorder="1" applyAlignment="1">
      <alignment vertical="center"/>
    </xf>
    <xf numFmtId="0" fontId="20" fillId="0" borderId="21" xfId="0" applyFont="1" applyFill="1" applyBorder="1" applyAlignment="1">
      <alignment vertical="center"/>
    </xf>
    <xf numFmtId="0" fontId="20" fillId="7" borderId="22" xfId="0" applyFont="1" applyFill="1" applyBorder="1">
      <alignment vertical="center"/>
    </xf>
    <xf numFmtId="0" fontId="20" fillId="7" borderId="19" xfId="0" applyFont="1" applyFill="1" applyBorder="1" applyAlignment="1">
      <alignment vertical="center"/>
    </xf>
    <xf numFmtId="0" fontId="20" fillId="23" borderId="0" xfId="0" applyFont="1" applyFill="1" applyAlignment="1">
      <alignment vertical="center"/>
    </xf>
    <xf numFmtId="0" fontId="20" fillId="7" borderId="23" xfId="0" applyNumberFormat="1" applyFont="1" applyFill="1" applyBorder="1">
      <alignment vertical="center"/>
    </xf>
    <xf numFmtId="0" fontId="20" fillId="7" borderId="24" xfId="0" applyNumberFormat="1" applyFont="1" applyFill="1" applyBorder="1">
      <alignment vertical="center"/>
    </xf>
    <xf numFmtId="0" fontId="20" fillId="7" borderId="25" xfId="0" applyNumberFormat="1" applyFont="1" applyFill="1" applyBorder="1">
      <alignment vertical="center"/>
    </xf>
    <xf numFmtId="0" fontId="20" fillId="7" borderId="26" xfId="0" applyNumberFormat="1" applyFont="1" applyFill="1" applyBorder="1">
      <alignment vertical="center"/>
    </xf>
    <xf numFmtId="176" fontId="20" fillId="0" borderId="0" xfId="0" applyNumberFormat="1" applyFont="1" applyFill="1" applyAlignment="1">
      <alignment vertical="center"/>
    </xf>
    <xf numFmtId="0" fontId="0" fillId="0" borderId="0" xfId="0">
      <alignment vertical="center"/>
    </xf>
    <xf numFmtId="176" fontId="20" fillId="7" borderId="27" xfId="0" applyNumberFormat="1" applyFont="1" applyFill="1" applyBorder="1">
      <alignment vertical="center"/>
    </xf>
    <xf numFmtId="176" fontId="20" fillId="7" borderId="28" xfId="0" applyNumberFormat="1" applyFont="1" applyFill="1" applyBorder="1">
      <alignment vertical="center"/>
    </xf>
    <xf numFmtId="176" fontId="20" fillId="7" borderId="29" xfId="0" applyNumberFormat="1" applyFont="1" applyFill="1" applyBorder="1">
      <alignment vertical="center"/>
    </xf>
    <xf numFmtId="176" fontId="20" fillId="23" borderId="0" xfId="0" applyNumberFormat="1" applyFont="1" applyFill="1" applyBorder="1">
      <alignment vertical="center"/>
    </xf>
    <xf numFmtId="176" fontId="20" fillId="7" borderId="30" xfId="0" applyNumberFormat="1" applyFont="1" applyFill="1" applyBorder="1">
      <alignment vertical="center"/>
    </xf>
    <xf numFmtId="176" fontId="20" fillId="7" borderId="29" xfId="0" applyNumberFormat="1" applyFont="1" applyFill="1" applyBorder="1" applyAlignment="1">
      <alignment vertical="center"/>
    </xf>
    <xf numFmtId="176" fontId="20" fillId="7" borderId="31" xfId="0" applyNumberFormat="1" applyFont="1" applyFill="1" applyBorder="1" applyAlignment="1">
      <alignment vertical="center"/>
    </xf>
    <xf numFmtId="176" fontId="20" fillId="23" borderId="0" xfId="0" applyNumberFormat="1" applyFont="1" applyFill="1" applyBorder="1" applyAlignment="1">
      <alignment vertical="center"/>
    </xf>
    <xf numFmtId="176" fontId="20" fillId="23" borderId="0" xfId="0" applyNumberFormat="1" applyFont="1" applyFill="1" applyAlignment="1">
      <alignment vertical="center"/>
    </xf>
    <xf numFmtId="0" fontId="20" fillId="7" borderId="32" xfId="0" applyNumberFormat="1" applyFont="1" applyFill="1" applyBorder="1" applyAlignment="1">
      <alignment horizontal="center" vertical="center"/>
    </xf>
    <xf numFmtId="0" fontId="20" fillId="7" borderId="33" xfId="0" applyNumberFormat="1" applyFont="1" applyFill="1" applyBorder="1" applyAlignment="1">
      <alignment horizontal="center" vertical="center"/>
    </xf>
    <xf numFmtId="0" fontId="20" fillId="7" borderId="34" xfId="0" applyNumberFormat="1" applyFont="1" applyFill="1" applyBorder="1" applyAlignment="1">
      <alignment horizontal="center" vertical="center"/>
    </xf>
    <xf numFmtId="0" fontId="20" fillId="23" borderId="0" xfId="0" applyFont="1" applyFill="1" applyAlignment="1">
      <alignment horizontal="right" vertical="center"/>
    </xf>
    <xf numFmtId="3" fontId="20" fillId="0" borderId="0" xfId="0" applyNumberFormat="1" applyFont="1" applyAlignment="1">
      <alignment vertical="center"/>
    </xf>
    <xf numFmtId="0" fontId="20" fillId="23" borderId="0" xfId="0" applyFont="1" applyFill="1" applyAlignment="1">
      <alignment horizontal="center" vertical="center"/>
    </xf>
    <xf numFmtId="0" fontId="21" fillId="0" borderId="0" xfId="0" applyFont="1">
      <alignment vertical="center"/>
    </xf>
    <xf numFmtId="0" fontId="21" fillId="24" borderId="0" xfId="0" applyFont="1" applyFill="1" applyAlignment="1">
      <alignment vertical="center"/>
    </xf>
    <xf numFmtId="0" fontId="20" fillId="24" borderId="0" xfId="0" applyFont="1" applyFill="1" applyAlignment="1">
      <alignment horizontal="center" vertical="center"/>
    </xf>
    <xf numFmtId="176" fontId="20" fillId="24" borderId="0" xfId="0" applyNumberFormat="1" applyFont="1" applyFill="1" applyAlignment="1">
      <alignment vertical="center"/>
    </xf>
    <xf numFmtId="0" fontId="19" fillId="24" borderId="0" xfId="0" applyFont="1" applyFill="1">
      <alignment vertical="center"/>
    </xf>
    <xf numFmtId="176" fontId="22" fillId="0" borderId="0" xfId="0" applyNumberFormat="1" applyFont="1">
      <alignment vertical="center"/>
    </xf>
    <xf numFmtId="0" fontId="25" fillId="25" borderId="0" xfId="0" applyFont="1" applyFill="1">
      <alignment vertical="center"/>
    </xf>
    <xf numFmtId="0" fontId="23" fillId="25" borderId="0" xfId="0" applyFont="1" applyFill="1" applyAlignment="1">
      <alignment horizontal="right" vertical="center"/>
    </xf>
    <xf numFmtId="0" fontId="20" fillId="25" borderId="0" xfId="0" applyFont="1" applyFill="1" applyAlignment="1">
      <alignment vertical="center"/>
    </xf>
    <xf numFmtId="0" fontId="25" fillId="25" borderId="0" xfId="0" applyFont="1" applyFill="1" applyAlignment="1">
      <alignment vertical="center"/>
    </xf>
    <xf numFmtId="0" fontId="20" fillId="25" borderId="10" xfId="0" applyFont="1" applyFill="1" applyBorder="1" applyAlignment="1">
      <alignment horizontal="center" vertical="center"/>
    </xf>
    <xf numFmtId="0" fontId="20" fillId="25" borderId="10" xfId="0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/>
    </xf>
    <xf numFmtId="0" fontId="20" fillId="25" borderId="13" xfId="0" applyFont="1" applyFill="1" applyBorder="1" applyAlignment="1">
      <alignment horizontal="center" vertical="center"/>
    </xf>
    <xf numFmtId="0" fontId="20" fillId="25" borderId="14" xfId="0" applyFont="1" applyFill="1" applyBorder="1" applyAlignment="1">
      <alignment horizontal="center" vertical="center"/>
    </xf>
    <xf numFmtId="0" fontId="20" fillId="25" borderId="15" xfId="0" applyFont="1" applyFill="1" applyBorder="1" applyAlignment="1">
      <alignment horizontal="center" vertical="center"/>
    </xf>
    <xf numFmtId="0" fontId="20" fillId="25" borderId="10" xfId="0" applyFont="1" applyFill="1" applyBorder="1" applyAlignment="1">
      <alignment vertical="center"/>
    </xf>
    <xf numFmtId="0" fontId="20" fillId="25" borderId="11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0" fillId="25" borderId="0" xfId="0" applyFont="1" applyFill="1">
      <alignment vertical="center"/>
    </xf>
    <xf numFmtId="0" fontId="20" fillId="25" borderId="16" xfId="0" applyFont="1" applyFill="1" applyBorder="1" applyAlignment="1">
      <alignment horizontal="left" vertical="center"/>
    </xf>
    <xf numFmtId="0" fontId="20" fillId="25" borderId="11" xfId="0" applyFont="1" applyFill="1" applyBorder="1" applyAlignment="1">
      <alignment vertical="center"/>
    </xf>
    <xf numFmtId="0" fontId="24" fillId="25" borderId="11" xfId="0" applyFont="1" applyFill="1" applyBorder="1">
      <alignment vertical="center"/>
    </xf>
    <xf numFmtId="0" fontId="20" fillId="25" borderId="21" xfId="0" applyFont="1" applyFill="1" applyBorder="1" applyAlignment="1">
      <alignment vertical="center"/>
    </xf>
    <xf numFmtId="0" fontId="20" fillId="25" borderId="22" xfId="0" applyFont="1" applyFill="1" applyBorder="1">
      <alignment vertical="center"/>
    </xf>
    <xf numFmtId="0" fontId="20" fillId="25" borderId="19" xfId="0" applyFont="1" applyFill="1" applyBorder="1">
      <alignment vertical="center"/>
    </xf>
    <xf numFmtId="0" fontId="20" fillId="25" borderId="20" xfId="0" applyFont="1" applyFill="1" applyBorder="1" applyAlignment="1">
      <alignment vertical="center"/>
    </xf>
    <xf numFmtId="0" fontId="20" fillId="25" borderId="0" xfId="0" applyFont="1" applyFill="1" applyBorder="1" applyAlignment="1">
      <alignment vertical="center"/>
    </xf>
    <xf numFmtId="0" fontId="20" fillId="25" borderId="19" xfId="0" applyFont="1" applyFill="1" applyBorder="1" applyAlignment="1">
      <alignment vertical="center"/>
    </xf>
    <xf numFmtId="0" fontId="20" fillId="25" borderId="35" xfId="0" applyFont="1" applyFill="1" applyBorder="1" applyAlignment="1">
      <alignment horizontal="center" vertical="center"/>
    </xf>
    <xf numFmtId="0" fontId="20" fillId="25" borderId="36" xfId="0" applyNumberFormat="1" applyFont="1" applyFill="1" applyBorder="1">
      <alignment vertical="center"/>
    </xf>
    <xf numFmtId="0" fontId="20" fillId="25" borderId="24" xfId="0" applyNumberFormat="1" applyFont="1" applyFill="1" applyBorder="1">
      <alignment vertical="center"/>
    </xf>
    <xf numFmtId="0" fontId="20" fillId="25" borderId="26" xfId="0" applyNumberFormat="1" applyFont="1" applyFill="1" applyBorder="1">
      <alignment vertical="center"/>
    </xf>
    <xf numFmtId="176" fontId="20" fillId="25" borderId="27" xfId="0" applyNumberFormat="1" applyFont="1" applyFill="1" applyBorder="1">
      <alignment vertical="center"/>
    </xf>
    <xf numFmtId="176" fontId="20" fillId="25" borderId="28" xfId="0" applyNumberFormat="1" applyFont="1" applyFill="1" applyBorder="1">
      <alignment vertical="center"/>
    </xf>
    <xf numFmtId="176" fontId="20" fillId="25" borderId="29" xfId="0" applyNumberFormat="1" applyFont="1" applyFill="1" applyBorder="1">
      <alignment vertical="center"/>
    </xf>
    <xf numFmtId="176" fontId="20" fillId="25" borderId="29" xfId="0" applyNumberFormat="1" applyFont="1" applyFill="1" applyBorder="1" applyAlignment="1">
      <alignment horizontal="right" vertical="center"/>
    </xf>
    <xf numFmtId="176" fontId="20" fillId="25" borderId="0" xfId="0" applyNumberFormat="1" applyFont="1" applyFill="1" applyBorder="1" applyAlignment="1">
      <alignment vertical="center"/>
    </xf>
    <xf numFmtId="176" fontId="20" fillId="25" borderId="30" xfId="0" applyNumberFormat="1" applyFont="1" applyFill="1" applyBorder="1">
      <alignment vertical="center"/>
    </xf>
    <xf numFmtId="176" fontId="20" fillId="25" borderId="31" xfId="0" applyNumberFormat="1" applyFont="1" applyFill="1" applyBorder="1" applyAlignment="1">
      <alignment vertical="center"/>
    </xf>
    <xf numFmtId="176" fontId="20" fillId="25" borderId="0" xfId="0" applyNumberFormat="1" applyFont="1" applyFill="1" applyAlignment="1">
      <alignment vertical="center"/>
    </xf>
    <xf numFmtId="177" fontId="20" fillId="25" borderId="37" xfId="0" applyNumberFormat="1" applyFont="1" applyFill="1" applyBorder="1" applyAlignment="1">
      <alignment horizontal="center" vertical="center"/>
    </xf>
    <xf numFmtId="177" fontId="20" fillId="25" borderId="33" xfId="0" applyNumberFormat="1" applyFont="1" applyFill="1" applyBorder="1" applyAlignment="1">
      <alignment horizontal="center" vertical="center"/>
    </xf>
    <xf numFmtId="177" fontId="20" fillId="25" borderId="38" xfId="0" applyNumberFormat="1" applyFont="1" applyFill="1" applyBorder="1" applyAlignment="1">
      <alignment horizontal="center" vertical="center"/>
    </xf>
    <xf numFmtId="176" fontId="20" fillId="25" borderId="38" xfId="0" applyNumberFormat="1" applyFont="1" applyFill="1" applyBorder="1">
      <alignment vertical="center"/>
    </xf>
    <xf numFmtId="176" fontId="20" fillId="25" borderId="39" xfId="0" applyNumberFormat="1" applyFont="1" applyFill="1" applyBorder="1">
      <alignment vertical="center"/>
    </xf>
    <xf numFmtId="176" fontId="20" fillId="25" borderId="40" xfId="0" applyNumberFormat="1" applyFont="1" applyFill="1" applyBorder="1">
      <alignment vertical="center"/>
    </xf>
    <xf numFmtId="0" fontId="19" fillId="25" borderId="0" xfId="0" applyFont="1" applyFill="1">
      <alignment vertical="center"/>
    </xf>
    <xf numFmtId="0" fontId="2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1" fillId="0" borderId="41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41" fontId="21" fillId="0" borderId="13" xfId="0" applyNumberFormat="1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41" xfId="0" applyFont="1" applyBorder="1" applyAlignment="1">
      <alignment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1" fillId="0" borderId="12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1" fillId="0" borderId="16" xfId="0" applyFont="1" applyBorder="1" applyAlignment="1">
      <alignment horizontal="right" vertical="center"/>
    </xf>
    <xf numFmtId="0" fontId="21" fillId="0" borderId="13" xfId="0" applyFont="1" applyBorder="1" applyAlignment="1">
      <alignment horizontal="center" vertical="center"/>
    </xf>
    <xf numFmtId="0" fontId="21" fillId="0" borderId="21" xfId="0" applyFont="1" applyBorder="1" applyAlignment="1">
      <alignment horizontal="right" vertical="center"/>
    </xf>
    <xf numFmtId="0" fontId="21" fillId="0" borderId="14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1" fillId="0" borderId="42" xfId="0" applyFont="1" applyBorder="1" applyAlignment="1">
      <alignment horizontal="right" vertical="center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2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29" fillId="0" borderId="45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right" vertical="center"/>
    </xf>
    <xf numFmtId="0" fontId="28" fillId="0" borderId="46" xfId="0" applyFont="1" applyBorder="1" applyAlignment="1">
      <alignment horizontal="center" vertical="center" wrapText="1"/>
    </xf>
    <xf numFmtId="0" fontId="29" fillId="0" borderId="42" xfId="0" applyFont="1" applyFill="1" applyBorder="1" applyAlignment="1">
      <alignment horizontal="center" vertical="center" wrapText="1"/>
    </xf>
    <xf numFmtId="0" fontId="21" fillId="0" borderId="44" xfId="0" applyNumberFormat="1" applyFont="1" applyFill="1" applyBorder="1" applyAlignment="1">
      <alignment horizontal="left" vertical="center" indent="1"/>
    </xf>
    <xf numFmtId="0" fontId="28" fillId="0" borderId="43" xfId="0" applyFont="1" applyFill="1" applyBorder="1">
      <alignment vertical="center"/>
    </xf>
    <xf numFmtId="58" fontId="28" fillId="7" borderId="10" xfId="0" applyNumberFormat="1" applyFont="1" applyFill="1" applyBorder="1" applyAlignment="1">
      <alignment horizontal="center" vertical="center"/>
    </xf>
    <xf numFmtId="0" fontId="28" fillId="7" borderId="10" xfId="0" applyFont="1" applyFill="1" applyBorder="1" applyAlignment="1">
      <alignment horizontal="center" vertical="center"/>
    </xf>
    <xf numFmtId="0" fontId="28" fillId="7" borderId="10" xfId="0" applyFont="1" applyFill="1" applyBorder="1" applyAlignment="1">
      <alignment vertical="center" wrapText="1"/>
    </xf>
    <xf numFmtId="0" fontId="30" fillId="7" borderId="10" xfId="0" applyFont="1" applyFill="1" applyBorder="1" applyAlignment="1">
      <alignment vertical="center" wrapText="1"/>
    </xf>
    <xf numFmtId="0" fontId="31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horizontal="left" vertical="center"/>
    </xf>
    <xf numFmtId="0" fontId="32" fillId="0" borderId="11" xfId="0" applyFont="1" applyBorder="1" applyAlignment="1">
      <alignment horizontal="left" vertical="center" shrinkToFit="1"/>
    </xf>
    <xf numFmtId="0" fontId="32" fillId="0" borderId="46" xfId="0" applyFont="1" applyBorder="1" applyAlignment="1">
      <alignment horizontal="center" vertical="center"/>
    </xf>
    <xf numFmtId="0" fontId="32" fillId="0" borderId="46" xfId="0" applyFont="1" applyBorder="1" applyAlignment="1">
      <alignment horizontal="left" vertical="center"/>
    </xf>
    <xf numFmtId="0" fontId="32" fillId="0" borderId="46" xfId="0" applyFont="1" applyBorder="1" applyAlignment="1">
      <alignment horizontal="left" vertical="center" shrinkToFit="1"/>
    </xf>
    <xf numFmtId="41" fontId="32" fillId="0" borderId="11" xfId="0" applyNumberFormat="1" applyFont="1" applyBorder="1" applyAlignment="1">
      <alignment horizontal="right" vertical="center"/>
    </xf>
    <xf numFmtId="41" fontId="33" fillId="0" borderId="11" xfId="0" applyNumberFormat="1" applyFont="1" applyFill="1" applyBorder="1" applyAlignment="1">
      <alignment horizontal="center" vertical="center"/>
    </xf>
    <xf numFmtId="41" fontId="32" fillId="0" borderId="11" xfId="0" applyNumberFormat="1" applyFont="1" applyFill="1" applyBorder="1" applyAlignment="1">
      <alignment horizontal="center" vertical="center"/>
    </xf>
    <xf numFmtId="41" fontId="32" fillId="0" borderId="46" xfId="0" applyNumberFormat="1" applyFont="1" applyBorder="1" applyAlignment="1">
      <alignment horizontal="right" vertical="center"/>
    </xf>
    <xf numFmtId="41" fontId="33" fillId="0" borderId="46" xfId="0" applyNumberFormat="1" applyFont="1" applyFill="1" applyBorder="1" applyAlignment="1">
      <alignment horizontal="center" vertical="center"/>
    </xf>
    <xf numFmtId="41" fontId="32" fillId="0" borderId="46" xfId="0" applyNumberFormat="1" applyFont="1" applyFill="1" applyBorder="1" applyAlignment="1">
      <alignment horizontal="center" vertical="center"/>
    </xf>
    <xf numFmtId="0" fontId="32" fillId="0" borderId="11" xfId="0" applyFont="1" applyBorder="1" applyAlignment="1">
      <alignment vertical="center"/>
    </xf>
    <xf numFmtId="0" fontId="32" fillId="0" borderId="47" xfId="0" applyFont="1" applyBorder="1" applyAlignment="1">
      <alignment vertical="center"/>
    </xf>
    <xf numFmtId="0" fontId="32" fillId="0" borderId="11" xfId="0" applyFont="1" applyBorder="1" applyAlignment="1">
      <alignment horizontal="center" vertical="center" shrinkToFit="1"/>
    </xf>
    <xf numFmtId="0" fontId="32" fillId="0" borderId="46" xfId="0" applyFont="1" applyBorder="1" applyAlignment="1">
      <alignment vertical="center"/>
    </xf>
    <xf numFmtId="0" fontId="32" fillId="0" borderId="46" xfId="0" applyFont="1" applyBorder="1" applyAlignment="1">
      <alignment horizontal="center" vertical="center" shrinkToFit="1"/>
    </xf>
    <xf numFmtId="0" fontId="33" fillId="0" borderId="10" xfId="0" applyFont="1" applyFill="1" applyBorder="1" applyAlignment="1">
      <alignment vertical="center"/>
    </xf>
    <xf numFmtId="0" fontId="33" fillId="0" borderId="1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176" fontId="20" fillId="0" borderId="0" xfId="0" applyNumberFormat="1" applyFont="1" applyBorder="1">
      <alignment vertical="center"/>
    </xf>
    <xf numFmtId="178" fontId="33" fillId="26" borderId="10" xfId="0" applyNumberFormat="1" applyFont="1" applyFill="1" applyBorder="1" applyAlignment="1">
      <alignment horizontal="center" vertical="center"/>
    </xf>
    <xf numFmtId="176" fontId="20" fillId="26" borderId="10" xfId="0" applyNumberFormat="1" applyFont="1" applyFill="1" applyBorder="1" applyAlignment="1">
      <alignment horizontal="center" vertical="center"/>
    </xf>
    <xf numFmtId="176" fontId="20" fillId="23" borderId="45" xfId="0" applyNumberFormat="1" applyFont="1" applyFill="1" applyBorder="1" applyAlignment="1">
      <alignment horizontal="center" vertical="center"/>
    </xf>
    <xf numFmtId="179" fontId="20" fillId="26" borderId="10" xfId="0" applyNumberFormat="1" applyFont="1" applyFill="1" applyBorder="1" applyAlignment="1">
      <alignment horizontal="center" vertical="center"/>
    </xf>
    <xf numFmtId="0" fontId="20" fillId="26" borderId="10" xfId="0" applyNumberFormat="1" applyFont="1" applyFill="1" applyBorder="1" applyAlignment="1">
      <alignment horizontal="center" vertical="center"/>
    </xf>
    <xf numFmtId="176" fontId="20" fillId="0" borderId="45" xfId="0" applyNumberFormat="1" applyFont="1" applyBorder="1" applyAlignment="1">
      <alignment horizontal="center" vertical="center"/>
    </xf>
    <xf numFmtId="176" fontId="20" fillId="0" borderId="0" xfId="0" applyNumberFormat="1" applyFont="1" applyBorder="1" applyAlignment="1">
      <alignment horizontal="center" vertical="center"/>
    </xf>
    <xf numFmtId="0" fontId="33" fillId="26" borderId="10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178" fontId="33" fillId="27" borderId="11" xfId="0" applyNumberFormat="1" applyFont="1" applyFill="1" applyBorder="1" applyAlignment="1">
      <alignment horizontal="center" vertical="center"/>
    </xf>
    <xf numFmtId="176" fontId="20" fillId="27" borderId="10" xfId="0" applyNumberFormat="1" applyFont="1" applyFill="1" applyBorder="1" applyAlignment="1">
      <alignment horizontal="center" vertical="center"/>
    </xf>
    <xf numFmtId="179" fontId="20" fillId="27" borderId="10" xfId="0" applyNumberFormat="1" applyFont="1" applyFill="1" applyBorder="1" applyAlignment="1">
      <alignment horizontal="center" vertical="center"/>
    </xf>
    <xf numFmtId="0" fontId="20" fillId="27" borderId="10" xfId="0" applyNumberFormat="1" applyFont="1" applyFill="1" applyBorder="1" applyAlignment="1">
      <alignment horizontal="center" vertical="center"/>
    </xf>
    <xf numFmtId="178" fontId="33" fillId="27" borderId="46" xfId="0" applyNumberFormat="1" applyFont="1" applyFill="1" applyBorder="1" applyAlignment="1">
      <alignment horizontal="center" vertical="center"/>
    </xf>
    <xf numFmtId="178" fontId="33" fillId="26" borderId="11" xfId="0" applyNumberFormat="1" applyFont="1" applyFill="1" applyBorder="1" applyAlignment="1">
      <alignment horizontal="center" vertical="center"/>
    </xf>
    <xf numFmtId="178" fontId="33" fillId="26" borderId="46" xfId="0" applyNumberFormat="1" applyFont="1" applyFill="1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176" fontId="19" fillId="0" borderId="0" xfId="0" applyNumberFormat="1" applyFont="1">
      <alignment vertical="center"/>
    </xf>
    <xf numFmtId="0" fontId="28" fillId="0" borderId="12" xfId="0" applyFont="1" applyBorder="1" applyAlignment="1">
      <alignment horizontal="right" vertical="top"/>
    </xf>
    <xf numFmtId="181" fontId="21" fillId="0" borderId="48" xfId="0" applyNumberFormat="1" applyFont="1" applyBorder="1" applyAlignment="1">
      <alignment vertical="center"/>
    </xf>
    <xf numFmtId="176" fontId="21" fillId="0" borderId="13" xfId="0" applyNumberFormat="1" applyFont="1" applyBorder="1" applyAlignment="1">
      <alignment vertical="center"/>
    </xf>
    <xf numFmtId="176" fontId="21" fillId="0" borderId="14" xfId="0" applyNumberFormat="1" applyFont="1" applyBorder="1" applyAlignment="1">
      <alignment vertical="center"/>
    </xf>
    <xf numFmtId="41" fontId="21" fillId="0" borderId="14" xfId="0" applyNumberFormat="1" applyFont="1" applyBorder="1" applyAlignment="1">
      <alignment vertical="center"/>
    </xf>
    <xf numFmtId="0" fontId="34" fillId="0" borderId="21" xfId="0" applyFont="1" applyFill="1" applyBorder="1" applyAlignment="1">
      <alignment horizontal="center" vertical="center" wrapText="1"/>
    </xf>
    <xf numFmtId="0" fontId="28" fillId="0" borderId="43" xfId="0" applyFont="1" applyBorder="1" applyAlignment="1">
      <alignment vertical="center"/>
    </xf>
    <xf numFmtId="28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181" fontId="32" fillId="0" borderId="49" xfId="0" applyNumberFormat="1" applyFont="1" applyBorder="1" applyAlignment="1">
      <alignment horizontal="right" vertical="center"/>
    </xf>
    <xf numFmtId="176" fontId="32" fillId="0" borderId="15" xfId="0" applyNumberFormat="1" applyFont="1" applyBorder="1" applyAlignment="1">
      <alignment horizontal="right" vertical="center"/>
    </xf>
    <xf numFmtId="176" fontId="32" fillId="0" borderId="11" xfId="0" applyNumberFormat="1" applyFont="1" applyBorder="1" applyAlignment="1">
      <alignment horizontal="right" vertical="center"/>
    </xf>
    <xf numFmtId="0" fontId="32" fillId="0" borderId="49" xfId="0" applyFont="1" applyBorder="1" applyAlignment="1">
      <alignment horizontal="center" vertical="center"/>
    </xf>
    <xf numFmtId="0" fontId="32" fillId="0" borderId="46" xfId="0" applyFont="1" applyBorder="1" applyAlignment="1">
      <alignment horizontal="right" vertical="top"/>
    </xf>
    <xf numFmtId="181" fontId="32" fillId="0" borderId="50" xfId="0" applyNumberFormat="1" applyFont="1" applyBorder="1" applyAlignment="1">
      <alignment horizontal="right" vertical="center"/>
    </xf>
    <xf numFmtId="176" fontId="32" fillId="0" borderId="44" xfId="0" applyNumberFormat="1" applyFont="1" applyBorder="1" applyAlignment="1">
      <alignment horizontal="right" vertical="center"/>
    </xf>
    <xf numFmtId="0" fontId="32" fillId="0" borderId="46" xfId="0" applyFont="1" applyBorder="1" applyAlignment="1">
      <alignment horizontal="right" vertical="center"/>
    </xf>
    <xf numFmtId="0" fontId="32" fillId="0" borderId="50" xfId="0" applyFont="1" applyBorder="1" applyAlignment="1">
      <alignment horizontal="center" vertical="center"/>
    </xf>
    <xf numFmtId="0" fontId="32" fillId="0" borderId="44" xfId="0" applyFont="1" applyBorder="1" applyAlignment="1">
      <alignment horizontal="right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vertical="center"/>
    </xf>
    <xf numFmtId="0" fontId="32" fillId="0" borderId="16" xfId="0" applyFont="1" applyBorder="1" applyAlignment="1">
      <alignment vertical="center"/>
    </xf>
    <xf numFmtId="0" fontId="32" fillId="0" borderId="53" xfId="0" applyFont="1" applyBorder="1" applyAlignment="1">
      <alignment horizontal="center" vertical="center"/>
    </xf>
    <xf numFmtId="0" fontId="32" fillId="0" borderId="50" xfId="0" applyFont="1" applyBorder="1" applyAlignment="1">
      <alignment vertical="center"/>
    </xf>
    <xf numFmtId="0" fontId="32" fillId="0" borderId="44" xfId="0" applyFont="1" applyBorder="1" applyAlignment="1">
      <alignment vertical="center"/>
    </xf>
    <xf numFmtId="178" fontId="33" fillId="6" borderId="10" xfId="0" applyNumberFormat="1" applyFont="1" applyFill="1" applyBorder="1" applyAlignment="1">
      <alignment horizontal="center" vertical="center"/>
    </xf>
    <xf numFmtId="176" fontId="20" fillId="6" borderId="10" xfId="0" applyNumberFormat="1" applyFont="1" applyFill="1" applyBorder="1" applyAlignment="1">
      <alignment horizontal="center" vertical="center"/>
    </xf>
    <xf numFmtId="178" fontId="33" fillId="4" borderId="11" xfId="0" applyNumberFormat="1" applyFont="1" applyFill="1" applyBorder="1" applyAlignment="1">
      <alignment horizontal="center" vertical="center"/>
    </xf>
    <xf numFmtId="176" fontId="20" fillId="4" borderId="10" xfId="0" applyNumberFormat="1" applyFont="1" applyFill="1" applyBorder="1" applyAlignment="1">
      <alignment horizontal="center" vertical="center"/>
    </xf>
    <xf numFmtId="178" fontId="33" fillId="4" borderId="46" xfId="0" applyNumberFormat="1" applyFont="1" applyFill="1" applyBorder="1" applyAlignment="1">
      <alignment horizontal="center" vertical="center"/>
    </xf>
    <xf numFmtId="178" fontId="33" fillId="6" borderId="11" xfId="0" applyNumberFormat="1" applyFont="1" applyFill="1" applyBorder="1" applyAlignment="1">
      <alignment horizontal="center" vertical="center"/>
    </xf>
    <xf numFmtId="178" fontId="33" fillId="6" borderId="46" xfId="0" applyNumberFormat="1" applyFont="1" applyFill="1" applyBorder="1" applyAlignment="1">
      <alignment horizontal="center" vertical="center"/>
    </xf>
    <xf numFmtId="0" fontId="28" fillId="0" borderId="0" xfId="0" applyFont="1" applyAlignment="1"/>
    <xf numFmtId="0" fontId="28" fillId="0" borderId="12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28" fillId="0" borderId="41" xfId="0" applyFont="1" applyBorder="1" applyAlignment="1">
      <alignment horizontal="right"/>
    </xf>
    <xf numFmtId="176" fontId="28" fillId="0" borderId="13" xfId="0" applyNumberFormat="1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0" fontId="28" fillId="0" borderId="41" xfId="0" applyFont="1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28" fillId="0" borderId="12" xfId="0" applyFont="1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182" fontId="19" fillId="0" borderId="0" xfId="0" applyNumberFormat="1" applyFont="1" applyFill="1" applyAlignment="1"/>
    <xf numFmtId="182" fontId="0" fillId="0" borderId="0" xfId="0" applyNumberFormat="1" applyFont="1" applyFill="1" applyAlignment="1">
      <alignment vertical="center"/>
    </xf>
    <xf numFmtId="0" fontId="28" fillId="0" borderId="12" xfId="0" applyFont="1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0" fillId="0" borderId="16" xfId="0" applyNumberFormat="1" applyFont="1" applyFill="1" applyBorder="1" applyAlignment="1">
      <alignment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16" borderId="10" xfId="0" applyFont="1" applyFill="1" applyBorder="1" applyAlignment="1">
      <alignment vertical="center"/>
    </xf>
    <xf numFmtId="0" fontId="28" fillId="0" borderId="0" xfId="0" applyFont="1">
      <alignment vertical="center"/>
    </xf>
    <xf numFmtId="0" fontId="28" fillId="28" borderId="43" xfId="0" applyFont="1" applyFill="1" applyBorder="1" applyAlignment="1">
      <alignment horizontal="center" vertical="center" textRotation="255"/>
    </xf>
    <xf numFmtId="0" fontId="28" fillId="28" borderId="0" xfId="0" applyFont="1" applyFill="1" applyAlignment="1">
      <alignment vertical="center"/>
    </xf>
    <xf numFmtId="0" fontId="28" fillId="27" borderId="43" xfId="0" applyFont="1" applyFill="1" applyBorder="1" applyAlignment="1">
      <alignment horizontal="center" vertical="center" textRotation="255"/>
    </xf>
    <xf numFmtId="0" fontId="28" fillId="27" borderId="0" xfId="0" applyFont="1" applyFill="1" applyAlignment="1">
      <alignment vertical="center"/>
    </xf>
    <xf numFmtId="0" fontId="28" fillId="29" borderId="43" xfId="0" applyFont="1" applyFill="1" applyBorder="1" applyAlignment="1">
      <alignment horizontal="center" vertical="center" textRotation="255"/>
    </xf>
    <xf numFmtId="0" fontId="28" fillId="29" borderId="0" xfId="0" applyFont="1" applyFill="1" applyAlignment="1">
      <alignment vertical="center"/>
    </xf>
    <xf numFmtId="0" fontId="37" fillId="0" borderId="0" xfId="0" applyFont="1" applyFill="1" applyAlignment="1">
      <alignment horizontal="center" vertical="center" wrapText="1"/>
    </xf>
    <xf numFmtId="0" fontId="28" fillId="0" borderId="41" xfId="0" applyFont="1" applyBorder="1" applyAlignment="1">
      <alignment horizontal="center" vertical="center"/>
    </xf>
    <xf numFmtId="35" fontId="28" fillId="0" borderId="10" xfId="0" applyNumberFormat="1" applyFont="1" applyBorder="1" applyAlignment="1">
      <alignment vertical="center"/>
    </xf>
    <xf numFmtId="35" fontId="28" fillId="0" borderId="12" xfId="0" applyNumberFormat="1" applyFont="1" applyBorder="1" applyAlignment="1">
      <alignment vertical="center"/>
    </xf>
    <xf numFmtId="0" fontId="38" fillId="0" borderId="45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vertical="center"/>
    </xf>
    <xf numFmtId="0" fontId="28" fillId="0" borderId="10" xfId="0" applyFont="1" applyFill="1" applyBorder="1" applyAlignment="1">
      <alignment vertical="center"/>
    </xf>
    <xf numFmtId="0" fontId="28" fillId="0" borderId="12" xfId="0" applyFont="1" applyFill="1" applyBorder="1" applyAlignment="1">
      <alignment vertical="center"/>
    </xf>
    <xf numFmtId="0" fontId="28" fillId="0" borderId="41" xfId="0" applyFont="1" applyBorder="1" applyAlignment="1">
      <alignment horizontal="center" vertical="center" wrapText="1"/>
    </xf>
    <xf numFmtId="183" fontId="28" fillId="0" borderId="10" xfId="0" applyNumberFormat="1" applyFont="1" applyBorder="1" applyAlignment="1">
      <alignment horizontal="center" vertical="center"/>
    </xf>
    <xf numFmtId="183" fontId="28" fillId="0" borderId="12" xfId="0" applyNumberFormat="1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wrapText="1"/>
    </xf>
    <xf numFmtId="183" fontId="28" fillId="0" borderId="0" xfId="0" applyNumberFormat="1" applyFont="1">
      <alignment vertical="center"/>
    </xf>
    <xf numFmtId="0" fontId="38" fillId="0" borderId="0" xfId="0" applyFont="1" applyAlignment="1">
      <alignment horizontal="left" vertical="top" wrapText="1"/>
    </xf>
    <xf numFmtId="184" fontId="28" fillId="0" borderId="0" xfId="0" applyNumberFormat="1" applyFont="1">
      <alignment vertical="center"/>
    </xf>
    <xf numFmtId="179" fontId="28" fillId="0" borderId="54" xfId="0" applyNumberFormat="1" applyFont="1" applyBorder="1">
      <alignment vertical="center"/>
    </xf>
    <xf numFmtId="0" fontId="40" fillId="0" borderId="0" xfId="0" applyFont="1" applyBorder="1" applyAlignment="1">
      <alignment horizontal="left" vertical="center" indent="2"/>
    </xf>
    <xf numFmtId="0" fontId="41" fillId="0" borderId="0" xfId="0" applyFont="1" applyBorder="1" applyAlignment="1">
      <alignment horizontal="left" vertical="center" indent="2"/>
    </xf>
    <xf numFmtId="0" fontId="38" fillId="0" borderId="45" xfId="0" applyFont="1" applyBorder="1" applyAlignment="1">
      <alignment horizontal="left" vertical="top" wrapText="1"/>
    </xf>
    <xf numFmtId="0" fontId="38" fillId="0" borderId="0" xfId="0" applyFont="1" applyBorder="1" applyAlignment="1">
      <alignment horizontal="left" vertical="top" wrapText="1"/>
    </xf>
    <xf numFmtId="0" fontId="42" fillId="0" borderId="10" xfId="0" applyFont="1" applyBorder="1" applyAlignment="1">
      <alignment horizontal="center" vertical="center" wrapText="1"/>
    </xf>
    <xf numFmtId="0" fontId="28" fillId="0" borderId="10" xfId="0" applyFont="1" applyFill="1" applyBorder="1" applyAlignment="1">
      <alignment vertical="center" wrapText="1"/>
    </xf>
    <xf numFmtId="0" fontId="28" fillId="0" borderId="10" xfId="0" applyFont="1" applyBorder="1" applyAlignment="1">
      <alignment horizontal="right" vertical="center"/>
    </xf>
    <xf numFmtId="0" fontId="32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right" vertical="top"/>
    </xf>
    <xf numFmtId="41" fontId="32" fillId="0" borderId="10" xfId="0" applyNumberFormat="1" applyFont="1" applyFill="1" applyBorder="1" applyAlignment="1">
      <alignment vertical="center"/>
    </xf>
    <xf numFmtId="0" fontId="32" fillId="0" borderId="10" xfId="0" applyFont="1" applyFill="1" applyBorder="1" applyAlignment="1">
      <alignment vertical="center"/>
    </xf>
    <xf numFmtId="176" fontId="32" fillId="0" borderId="10" xfId="0" applyNumberFormat="1" applyFont="1" applyFill="1" applyBorder="1" applyAlignment="1">
      <alignment vertical="center"/>
    </xf>
    <xf numFmtId="0" fontId="32" fillId="0" borderId="11" xfId="0" applyFont="1" applyBorder="1" applyAlignment="1">
      <alignment horizontal="right" vertical="top"/>
    </xf>
    <xf numFmtId="176" fontId="32" fillId="0" borderId="11" xfId="0" applyNumberFormat="1" applyFont="1" applyBorder="1" applyAlignment="1">
      <alignment vertical="center"/>
    </xf>
    <xf numFmtId="185" fontId="32" fillId="0" borderId="10" xfId="0" applyNumberFormat="1" applyFont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A0FF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theme" Target="theme/theme1.xml" /><Relationship Id="rId15" Type="http://schemas.openxmlformats.org/officeDocument/2006/relationships/sharedStrings" Target="sharedStrings.xml" /><Relationship Id="rId1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140335</xdr:colOff>
      <xdr:row>9</xdr:row>
      <xdr:rowOff>74930</xdr:rowOff>
    </xdr:from>
    <xdr:to xmlns:xdr="http://schemas.openxmlformats.org/drawingml/2006/spreadsheetDrawing">
      <xdr:col>9</xdr:col>
      <xdr:colOff>569595</xdr:colOff>
      <xdr:row>24</xdr:row>
      <xdr:rowOff>31750</xdr:rowOff>
    </xdr:to>
    <xdr:sp macro="" textlink="">
      <xdr:nvSpPr>
        <xdr:cNvPr id="20552" name="テキスト 72"/>
        <xdr:cNvSpPr txBox="1">
          <a:spLocks noChangeArrowheads="1"/>
        </xdr:cNvSpPr>
      </xdr:nvSpPr>
      <xdr:spPr>
        <a:xfrm>
          <a:off x="9446260" y="2008505"/>
          <a:ext cx="429260" cy="342392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vert="wordArtVertRtl" wrap="square" lIns="4762" tIns="4762" rIns="20637" bIns="4762" anchor="ctr" upright="1"/>
        <a:lstStyle/>
        <a:p>
          <a:pPr algn="ctr"/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必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要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な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部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分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を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ご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記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入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く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だ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さ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い</a:t>
          </a:r>
          <a:endParaRPr lang="ja-JP" altLang="en-US" sz="11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メイリオ"/>
            <a:ea typeface="メイリオ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45720</xdr:colOff>
      <xdr:row>11</xdr:row>
      <xdr:rowOff>185420</xdr:rowOff>
    </xdr:from>
    <xdr:to xmlns:xdr="http://schemas.openxmlformats.org/drawingml/2006/spreadsheetDrawing">
      <xdr:col>9</xdr:col>
      <xdr:colOff>133985</xdr:colOff>
      <xdr:row>13</xdr:row>
      <xdr:rowOff>77470</xdr:rowOff>
    </xdr:to>
    <xdr:sp macro="" textlink="">
      <xdr:nvSpPr>
        <xdr:cNvPr id="20553" name="図形 73"/>
        <xdr:cNvSpPr>
          <a:spLocks noChangeArrowheads="1"/>
        </xdr:cNvSpPr>
      </xdr:nvSpPr>
      <xdr:spPr>
        <a:xfrm rot="12480000">
          <a:off x="8665845" y="2614295"/>
          <a:ext cx="774065" cy="387350"/>
        </a:xfrm>
        <a:prstGeom prst="rightArrow">
          <a:avLst>
            <a:gd name="adj1" fmla="val 50000"/>
            <a:gd name="adj2" fmla="val 49958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8</xdr:col>
      <xdr:colOff>53340</xdr:colOff>
      <xdr:row>19</xdr:row>
      <xdr:rowOff>93980</xdr:rowOff>
    </xdr:from>
    <xdr:to xmlns:xdr="http://schemas.openxmlformats.org/drawingml/2006/spreadsheetDrawing">
      <xdr:col>9</xdr:col>
      <xdr:colOff>142240</xdr:colOff>
      <xdr:row>20</xdr:row>
      <xdr:rowOff>177800</xdr:rowOff>
    </xdr:to>
    <xdr:sp macro="" textlink="">
      <xdr:nvSpPr>
        <xdr:cNvPr id="20554" name="図形 74"/>
        <xdr:cNvSpPr>
          <a:spLocks noChangeArrowheads="1"/>
        </xdr:cNvSpPr>
      </xdr:nvSpPr>
      <xdr:spPr>
        <a:xfrm rot="8880000">
          <a:off x="8673465" y="4256405"/>
          <a:ext cx="774700" cy="331470"/>
        </a:xfrm>
        <a:prstGeom prst="rightArrow">
          <a:avLst>
            <a:gd name="adj1" fmla="val 50000"/>
            <a:gd name="adj2" fmla="val 58429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8</xdr:col>
      <xdr:colOff>562610</xdr:colOff>
      <xdr:row>32</xdr:row>
      <xdr:rowOff>273050</xdr:rowOff>
    </xdr:from>
    <xdr:to xmlns:xdr="http://schemas.openxmlformats.org/drawingml/2006/spreadsheetDrawing">
      <xdr:col>9</xdr:col>
      <xdr:colOff>645160</xdr:colOff>
      <xdr:row>42</xdr:row>
      <xdr:rowOff>22860</xdr:rowOff>
    </xdr:to>
    <xdr:sp macro="" textlink="">
      <xdr:nvSpPr>
        <xdr:cNvPr id="20555" name="テキスト 75"/>
        <xdr:cNvSpPr txBox="1">
          <a:spLocks noChangeArrowheads="1"/>
        </xdr:cNvSpPr>
      </xdr:nvSpPr>
      <xdr:spPr>
        <a:xfrm>
          <a:off x="9182735" y="7016750"/>
          <a:ext cx="768350" cy="270256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vert="wordArtVertRtl" wrap="square" lIns="4762" tIns="4762" rIns="20637" bIns="4762" anchor="ctr" upright="1"/>
        <a:lstStyle/>
        <a:p>
          <a:pPr algn="ctr"/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研修期間に合わせて</a:t>
          </a:r>
        </a:p>
        <a:p>
          <a:pPr algn="ctr"/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ご記入ください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39370</xdr:colOff>
      <xdr:row>36</xdr:row>
      <xdr:rowOff>118110</xdr:rowOff>
    </xdr:from>
    <xdr:to xmlns:xdr="http://schemas.openxmlformats.org/drawingml/2006/spreadsheetDrawing">
      <xdr:col>8</xdr:col>
      <xdr:colOff>470535</xdr:colOff>
      <xdr:row>37</xdr:row>
      <xdr:rowOff>289560</xdr:rowOff>
    </xdr:to>
    <xdr:sp macro="" textlink="">
      <xdr:nvSpPr>
        <xdr:cNvPr id="20556" name="図形 76"/>
        <xdr:cNvSpPr>
          <a:spLocks noChangeArrowheads="1"/>
        </xdr:cNvSpPr>
      </xdr:nvSpPr>
      <xdr:spPr>
        <a:xfrm rot="10800000">
          <a:off x="8659495" y="8042910"/>
          <a:ext cx="431165" cy="466725"/>
        </a:xfrm>
        <a:prstGeom prst="rightArrow">
          <a:avLst>
            <a:gd name="adj1" fmla="val 50000"/>
            <a:gd name="adj2" fmla="val 41462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1905</xdr:colOff>
      <xdr:row>1</xdr:row>
      <xdr:rowOff>180340</xdr:rowOff>
    </xdr:from>
    <xdr:to xmlns:xdr="http://schemas.openxmlformats.org/drawingml/2006/spreadsheetDrawing">
      <xdr:col>16</xdr:col>
      <xdr:colOff>91440</xdr:colOff>
      <xdr:row>20</xdr:row>
      <xdr:rowOff>199390</xdr:rowOff>
    </xdr:to>
    <xdr:grpSp>
      <xdr:nvGrpSpPr>
        <xdr:cNvPr id="23559" name="グループ 15"/>
        <xdr:cNvGrpSpPr/>
      </xdr:nvGrpSpPr>
      <xdr:grpSpPr>
        <a:xfrm>
          <a:off x="7489825" y="466090"/>
          <a:ext cx="784860" cy="4695825"/>
          <a:chOff x="7528744" y="504825"/>
          <a:chExt cx="824569" cy="4695638"/>
        </a:xfrm>
      </xdr:grpSpPr>
      <xdr:sp macro="" textlink="">
        <xdr:nvSpPr>
          <xdr:cNvPr id="23553" name="テキスト 1"/>
          <xdr:cNvSpPr txBox="1">
            <a:spLocks noChangeArrowheads="1"/>
          </xdr:cNvSpPr>
        </xdr:nvSpPr>
        <xdr:spPr>
          <a:xfrm>
            <a:off x="7923599" y="1300219"/>
            <a:ext cx="429714" cy="3672018"/>
          </a:xfrm>
          <a:prstGeom prst="rect">
            <a:avLst/>
          </a:prstGeom>
          <a:solidFill>
            <a:sysClr val="window" lastClr="FFFFFF"/>
          </a:solidFill>
          <a:ln w="9525">
            <a:solidFill>
              <a:sysClr val="windowText" lastClr="000000"/>
            </a:solidFill>
            <a:miter/>
          </a:ln>
        </xdr:spPr>
        <xdr:txBody>
          <a:bodyPr vertOverflow="clip" horzOverflow="overflow" vert="wordArtVertRtl" wrap="square" lIns="4762" tIns="4762" rIns="20637" bIns="4762" anchor="ctr" upright="1"/>
          <a:lstStyle/>
          <a:p>
            <a:pPr algn="ctr"/>
            <a:r>
              <a:rPr lang="ja-JP" altLang="en-US" sz="1100" b="0" i="0" u="none" strike="noStrike" baseline="0">
                <a:solidFill>
                  <a:srgbClr xmlns:mc="http://schemas.openxmlformats.org/markup-compatibility/2006" xmlns:a14="http://schemas.microsoft.com/office/drawing/2010/main" val="000000" a14:legacySpreadsheetColorIndex="8" mc:Ignorable="a14"/>
                </a:solidFill>
                <a:latin typeface="メイリオ"/>
                <a:ea typeface="メイリオ"/>
              </a:rPr>
              <a:t>該</a:t>
            </a:r>
            <a:r>
              <a:rPr lang="ja-JP" altLang="en-US" sz="1100" b="0" i="0" u="none" strike="noStrike" baseline="0">
                <a:solidFill>
                  <a:srgbClr xmlns:mc="http://schemas.openxmlformats.org/markup-compatibility/2006" xmlns:a14="http://schemas.microsoft.com/office/drawing/2010/main" val="000000" a14:legacySpreadsheetColorIndex="8" mc:Ignorable="a14"/>
                </a:solidFill>
                <a:latin typeface="メイリオ"/>
                <a:ea typeface="メイリオ"/>
              </a:rPr>
              <a:t>当する部分をご記入ください</a:t>
            </a:r>
            <a:endPara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endParaRPr>
          </a:p>
        </xdr:txBody>
      </xdr:sp>
      <xdr:sp macro="" textlink="">
        <xdr:nvSpPr>
          <xdr:cNvPr id="23558" name="図形 6"/>
          <xdr:cNvSpPr/>
        </xdr:nvSpPr>
        <xdr:spPr>
          <a:xfrm>
            <a:off x="7528744" y="504825"/>
            <a:ext cx="276197" cy="4695638"/>
          </a:xfrm>
          <a:prstGeom prst="rightBrace">
            <a:avLst>
              <a:gd name="adj1" fmla="val 141621"/>
              <a:gd name="adj2" fmla="val 50000"/>
            </a:avLst>
          </a:prstGeom>
          <a:noFill/>
          <a:ln w="9525">
            <a:solidFill>
              <a:sysClr val="windowText" lastClr="000000"/>
            </a:solidFill>
          </a:ln>
        </xdr:spPr>
        <xdr:txBody>
          <a:bodyPr vertOverflow="overflow" horzOverflow="overflow" upright="1"/>
          <a:lstStyle/>
          <a:p/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273050</xdr:colOff>
      <xdr:row>4</xdr:row>
      <xdr:rowOff>128905</xdr:rowOff>
    </xdr:from>
    <xdr:to xmlns:xdr="http://schemas.openxmlformats.org/drawingml/2006/spreadsheetDrawing">
      <xdr:col>16</xdr:col>
      <xdr:colOff>109855</xdr:colOff>
      <xdr:row>19</xdr:row>
      <xdr:rowOff>86360</xdr:rowOff>
    </xdr:to>
    <xdr:sp macro="" textlink="">
      <xdr:nvSpPr>
        <xdr:cNvPr id="21505" name="テキスト 1"/>
        <xdr:cNvSpPr txBox="1">
          <a:spLocks noChangeArrowheads="1"/>
        </xdr:cNvSpPr>
      </xdr:nvSpPr>
      <xdr:spPr>
        <a:xfrm>
          <a:off x="7750175" y="1129030"/>
          <a:ext cx="274955" cy="3672205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vert="wordArtVertRtl" wrap="square" lIns="4762" tIns="4762" rIns="20637" bIns="4762" anchor="ctr" upright="1"/>
        <a:lstStyle/>
        <a:p>
          <a:pPr algn="ctr"/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該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当する部分をご記入ください</a:t>
          </a:r>
        </a:p>
      </xdr:txBody>
    </xdr:sp>
    <xdr:clientData/>
  </xdr:twoCellAnchor>
  <xdr:twoCellAnchor>
    <xdr:from xmlns:xdr="http://schemas.openxmlformats.org/drawingml/2006/spreadsheetDrawing">
      <xdr:col>15</xdr:col>
      <xdr:colOff>45085</xdr:colOff>
      <xdr:row>2</xdr:row>
      <xdr:rowOff>19685</xdr:rowOff>
    </xdr:from>
    <xdr:to xmlns:xdr="http://schemas.openxmlformats.org/drawingml/2006/spreadsheetDrawing">
      <xdr:col>15</xdr:col>
      <xdr:colOff>221615</xdr:colOff>
      <xdr:row>23</xdr:row>
      <xdr:rowOff>0</xdr:rowOff>
    </xdr:to>
    <xdr:sp macro="" textlink="">
      <xdr:nvSpPr>
        <xdr:cNvPr id="21547" name="図形 43"/>
        <xdr:cNvSpPr/>
      </xdr:nvSpPr>
      <xdr:spPr>
        <a:xfrm>
          <a:off x="7522210" y="524510"/>
          <a:ext cx="176530" cy="4838065"/>
        </a:xfrm>
        <a:prstGeom prst="rightBrace">
          <a:avLst>
            <a:gd name="adj1" fmla="val 141621"/>
            <a:gd name="adj2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Relationship Id="rId2" Type="http://schemas.openxmlformats.org/officeDocument/2006/relationships/vmlDrawing" Target="../drawings/vmlDrawing5.vml" /><Relationship Id="rId3" Type="http://schemas.openxmlformats.org/officeDocument/2006/relationships/comments" Target="../comments5.xml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3.vml" /><Relationship Id="rId4" Type="http://schemas.openxmlformats.org/officeDocument/2006/relationships/comments" Target="../comments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7"/>
  </sheetPr>
  <dimension ref="B1:T56"/>
  <sheetViews>
    <sheetView tabSelected="1" view="pageBreakPreview" zoomScale="85" zoomScaleSheetLayoutView="85" workbookViewId="0">
      <selection activeCell="D33" sqref="D33:D44"/>
    </sheetView>
  </sheetViews>
  <sheetFormatPr defaultRowHeight="12"/>
  <cols>
    <col min="1" max="1" width="4.25" style="1" customWidth="1"/>
    <col min="2" max="2" width="23.75" style="2" customWidth="1"/>
    <col min="3" max="3" width="21.375" style="2" customWidth="1"/>
    <col min="4" max="4" width="19.25" style="2" customWidth="1"/>
    <col min="5" max="6" width="11.125" style="2" hidden="1" customWidth="1"/>
    <col min="7" max="7" width="11.125" style="3" hidden="1" customWidth="1"/>
    <col min="8" max="8" width="11.125" style="1" hidden="1" customWidth="1"/>
    <col min="9" max="12" width="9" style="1" bestFit="1" customWidth="1"/>
    <col min="13" max="13" width="24.625" style="2" customWidth="1"/>
    <col min="14" max="14" width="18.5" style="2" customWidth="1"/>
    <col min="15" max="15" width="19.875" style="2" customWidth="1"/>
    <col min="16" max="16384" width="9" style="1" bestFit="1" customWidth="1"/>
  </cols>
  <sheetData>
    <row r="1" spans="2:20" s="1" customFormat="1" ht="27.75" customHeight="1">
      <c r="B1" s="5" t="s">
        <v>188</v>
      </c>
      <c r="C1" s="18"/>
      <c r="D1" s="18"/>
      <c r="E1" s="18"/>
      <c r="F1" s="18"/>
      <c r="G1" s="53"/>
      <c r="M1" s="59" t="s">
        <v>3</v>
      </c>
      <c r="N1" s="73"/>
      <c r="O1" s="73"/>
      <c r="P1" s="101"/>
      <c r="Q1" s="101"/>
      <c r="R1" s="101"/>
      <c r="S1" s="101"/>
      <c r="T1" s="101"/>
    </row>
    <row r="2" spans="2:20" s="1" customFormat="1" ht="20.25" customHeight="1">
      <c r="B2" s="6" t="s">
        <v>5</v>
      </c>
      <c r="C2" s="19"/>
      <c r="D2" s="19"/>
      <c r="E2" s="18"/>
      <c r="F2" s="18"/>
      <c r="G2" s="53"/>
      <c r="M2" s="60" t="s">
        <v>5</v>
      </c>
      <c r="N2" s="74" t="s">
        <v>11</v>
      </c>
      <c r="O2" s="74"/>
      <c r="P2" s="101"/>
      <c r="Q2" s="101"/>
      <c r="R2" s="101"/>
      <c r="S2" s="101"/>
      <c r="T2" s="101"/>
    </row>
    <row r="3" spans="2:20" s="1" customFormat="1" ht="20.25" customHeight="1">
      <c r="B3" s="6" t="s">
        <v>14</v>
      </c>
      <c r="C3" s="20"/>
      <c r="D3" s="20"/>
      <c r="E3" s="18"/>
      <c r="F3" s="18"/>
      <c r="G3" s="53"/>
      <c r="M3" s="60" t="s">
        <v>14</v>
      </c>
      <c r="N3" s="74" t="s">
        <v>20</v>
      </c>
      <c r="O3" s="74"/>
      <c r="P3" s="101"/>
      <c r="Q3" s="101"/>
      <c r="R3" s="101"/>
      <c r="S3" s="101"/>
      <c r="T3" s="101"/>
    </row>
    <row r="4" spans="2:20" s="1" customFormat="1" ht="20.25" customHeight="1">
      <c r="B4" s="6" t="s">
        <v>15</v>
      </c>
      <c r="C4" s="19"/>
      <c r="D4" s="19"/>
      <c r="E4" s="18"/>
      <c r="F4" s="18"/>
      <c r="G4" s="53"/>
      <c r="M4" s="60" t="s">
        <v>15</v>
      </c>
      <c r="N4" s="74" t="s">
        <v>8</v>
      </c>
      <c r="O4" s="74"/>
      <c r="P4" s="101"/>
      <c r="Q4" s="101"/>
      <c r="R4" s="101"/>
      <c r="S4" s="101"/>
      <c r="T4" s="101"/>
    </row>
    <row r="5" spans="2:20" s="1" customFormat="1" ht="22.5" hidden="1" customHeight="1">
      <c r="B5" s="6" t="s">
        <v>4</v>
      </c>
      <c r="C5" s="19" t="s">
        <v>67</v>
      </c>
      <c r="D5" s="19"/>
      <c r="E5" s="18"/>
      <c r="F5" s="18"/>
      <c r="G5" s="53"/>
      <c r="M5" s="60" t="s">
        <v>4</v>
      </c>
      <c r="N5" s="74"/>
      <c r="O5" s="74"/>
      <c r="P5" s="101"/>
      <c r="Q5" s="101"/>
      <c r="R5" s="101"/>
      <c r="S5" s="101"/>
      <c r="T5" s="101"/>
    </row>
    <row r="6" spans="2:20">
      <c r="M6" s="61"/>
      <c r="N6" s="61"/>
      <c r="O6" s="61"/>
      <c r="P6" s="101"/>
      <c r="Q6" s="101"/>
      <c r="R6" s="101"/>
      <c r="S6" s="101"/>
      <c r="T6" s="101"/>
    </row>
    <row r="7" spans="2:20" ht="12.75">
      <c r="B7" s="7" t="s">
        <v>164</v>
      </c>
      <c r="M7" s="62" t="s">
        <v>165</v>
      </c>
      <c r="N7" s="61"/>
      <c r="O7" s="61"/>
      <c r="P7" s="101"/>
      <c r="Q7" s="101"/>
      <c r="R7" s="101"/>
      <c r="S7" s="101"/>
      <c r="T7" s="101"/>
    </row>
    <row r="8" spans="2:20" ht="19.5" customHeight="1">
      <c r="B8" s="8" t="s">
        <v>23</v>
      </c>
      <c r="C8" s="21" t="s">
        <v>1</v>
      </c>
      <c r="D8" s="38"/>
      <c r="M8" s="63" t="s">
        <v>23</v>
      </c>
      <c r="N8" s="75" t="s">
        <v>1</v>
      </c>
      <c r="O8" s="87">
        <v>210000</v>
      </c>
      <c r="P8" s="101"/>
      <c r="Q8" s="101"/>
      <c r="R8" s="101"/>
      <c r="S8" s="101"/>
      <c r="T8" s="101"/>
    </row>
    <row r="9" spans="2:20" ht="19.5" customHeight="1">
      <c r="B9" s="9" t="s">
        <v>25</v>
      </c>
      <c r="C9" s="22" t="s">
        <v>27</v>
      </c>
      <c r="D9" s="39"/>
      <c r="M9" s="64" t="s">
        <v>25</v>
      </c>
      <c r="N9" s="76" t="s">
        <v>27</v>
      </c>
      <c r="O9" s="88">
        <v>10000</v>
      </c>
      <c r="P9" s="101"/>
      <c r="Q9" s="101"/>
      <c r="R9" s="101"/>
      <c r="S9" s="101"/>
      <c r="T9" s="101"/>
    </row>
    <row r="10" spans="2:20" ht="19.5" customHeight="1">
      <c r="B10" s="9"/>
      <c r="C10" s="21" t="s">
        <v>26</v>
      </c>
      <c r="D10" s="39"/>
      <c r="M10" s="64"/>
      <c r="N10" s="75" t="s">
        <v>26</v>
      </c>
      <c r="O10" s="88">
        <v>30000</v>
      </c>
      <c r="P10" s="101"/>
      <c r="Q10" s="101"/>
      <c r="R10" s="101"/>
      <c r="S10" s="101"/>
      <c r="T10" s="101"/>
    </row>
    <row r="11" spans="2:20" ht="19.5" customHeight="1">
      <c r="B11" s="9"/>
      <c r="C11" s="21" t="s">
        <v>7</v>
      </c>
      <c r="D11" s="39"/>
      <c r="M11" s="64"/>
      <c r="N11" s="75" t="s">
        <v>7</v>
      </c>
      <c r="O11" s="88">
        <v>10000</v>
      </c>
      <c r="P11" s="101"/>
      <c r="Q11" s="101"/>
      <c r="R11" s="101"/>
      <c r="S11" s="101"/>
      <c r="T11" s="101"/>
    </row>
    <row r="12" spans="2:20" ht="19.5" customHeight="1">
      <c r="B12" s="9"/>
      <c r="C12" s="21" t="s">
        <v>31</v>
      </c>
      <c r="D12" s="39"/>
      <c r="M12" s="64"/>
      <c r="N12" s="75" t="s">
        <v>31</v>
      </c>
      <c r="O12" s="88"/>
      <c r="P12" s="101"/>
      <c r="Q12" s="101"/>
      <c r="R12" s="101"/>
      <c r="S12" s="101"/>
      <c r="T12" s="101"/>
    </row>
    <row r="13" spans="2:20" ht="19.5" customHeight="1">
      <c r="B13" s="9"/>
      <c r="C13" s="23"/>
      <c r="D13" s="40"/>
      <c r="M13" s="64"/>
      <c r="N13" s="77"/>
      <c r="O13" s="88"/>
      <c r="P13" s="101"/>
      <c r="Q13" s="101"/>
      <c r="R13" s="101"/>
      <c r="S13" s="101"/>
      <c r="T13" s="101"/>
    </row>
    <row r="14" spans="2:20" ht="19.5" customHeight="1">
      <c r="B14" s="10"/>
      <c r="C14" s="24"/>
      <c r="D14" s="40"/>
      <c r="M14" s="65"/>
      <c r="N14" s="78" t="s">
        <v>32</v>
      </c>
      <c r="O14" s="89">
        <v>15000</v>
      </c>
      <c r="P14" s="101"/>
      <c r="Q14" s="101"/>
      <c r="R14" s="101"/>
      <c r="S14" s="101"/>
      <c r="T14" s="101"/>
    </row>
    <row r="15" spans="2:20" ht="19.5" customHeight="1">
      <c r="B15" s="10"/>
      <c r="C15" s="25"/>
      <c r="D15" s="40"/>
      <c r="M15" s="65"/>
      <c r="N15" s="79" t="s">
        <v>33</v>
      </c>
      <c r="O15" s="89">
        <v>10000</v>
      </c>
      <c r="P15" s="101"/>
      <c r="Q15" s="101"/>
      <c r="R15" s="101"/>
      <c r="S15" s="101"/>
      <c r="T15" s="101"/>
    </row>
    <row r="16" spans="2:20" ht="19.5" customHeight="1">
      <c r="B16" s="10"/>
      <c r="C16" s="25"/>
      <c r="D16" s="40"/>
      <c r="M16" s="65"/>
      <c r="N16" s="79" t="s">
        <v>35</v>
      </c>
      <c r="O16" s="90" t="s">
        <v>35</v>
      </c>
      <c r="P16" s="101"/>
      <c r="Q16" s="101"/>
      <c r="R16" s="101"/>
      <c r="S16" s="101"/>
      <c r="T16" s="101"/>
    </row>
    <row r="17" spans="2:20" ht="19.5" customHeight="1">
      <c r="B17" s="10"/>
      <c r="C17" s="26"/>
      <c r="D17" s="40"/>
      <c r="M17" s="65"/>
      <c r="N17" s="80"/>
      <c r="O17" s="89"/>
      <c r="P17" s="101"/>
      <c r="Q17" s="101"/>
      <c r="R17" s="101"/>
      <c r="S17" s="101"/>
      <c r="T17" s="101"/>
    </row>
    <row r="18" spans="2:20" ht="19.5" hidden="1" customHeight="1">
      <c r="C18" s="27" t="s">
        <v>37</v>
      </c>
      <c r="D18" s="41">
        <f>SUM(D8:D17)</f>
        <v>0</v>
      </c>
      <c r="M18" s="61"/>
      <c r="N18" s="81" t="s">
        <v>37</v>
      </c>
      <c r="O18" s="91">
        <f>SUM(O8:O17)</f>
        <v>285000</v>
      </c>
      <c r="P18" s="101"/>
      <c r="Q18" s="101"/>
      <c r="R18" s="101"/>
      <c r="S18" s="101"/>
      <c r="T18" s="101"/>
    </row>
    <row r="19" spans="2:20" ht="19.5" customHeight="1">
      <c r="B19" s="11" t="s">
        <v>17</v>
      </c>
      <c r="C19" s="21" t="s">
        <v>36</v>
      </c>
      <c r="D19" s="39"/>
      <c r="M19" s="66" t="s">
        <v>17</v>
      </c>
      <c r="N19" s="75" t="s">
        <v>36</v>
      </c>
      <c r="O19" s="88">
        <v>12345</v>
      </c>
      <c r="P19" s="101"/>
      <c r="Q19" s="101"/>
      <c r="R19" s="101"/>
      <c r="S19" s="101"/>
      <c r="T19" s="101"/>
    </row>
    <row r="20" spans="2:20" ht="19.5" customHeight="1">
      <c r="B20" s="12"/>
      <c r="C20" s="21" t="s">
        <v>39</v>
      </c>
      <c r="D20" s="39"/>
      <c r="M20" s="67"/>
      <c r="N20" s="75" t="s">
        <v>39</v>
      </c>
      <c r="O20" s="88">
        <v>56789</v>
      </c>
      <c r="P20" s="101"/>
      <c r="Q20" s="101"/>
      <c r="R20" s="101"/>
      <c r="S20" s="101"/>
      <c r="T20" s="101"/>
    </row>
    <row r="21" spans="2:20" ht="19.5" customHeight="1">
      <c r="B21" s="12"/>
      <c r="C21" s="21" t="s">
        <v>24</v>
      </c>
      <c r="D21" s="39"/>
      <c r="M21" s="67"/>
      <c r="N21" s="75" t="s">
        <v>24</v>
      </c>
      <c r="O21" s="88">
        <v>6321</v>
      </c>
      <c r="P21" s="101"/>
      <c r="Q21" s="101"/>
      <c r="R21" s="101"/>
      <c r="S21" s="101"/>
      <c r="T21" s="101"/>
    </row>
    <row r="22" spans="2:20" ht="19.5" customHeight="1">
      <c r="B22" s="12"/>
      <c r="C22" s="21" t="s">
        <v>40</v>
      </c>
      <c r="D22" s="39"/>
      <c r="M22" s="67"/>
      <c r="N22" s="75" t="s">
        <v>40</v>
      </c>
      <c r="O22" s="88"/>
      <c r="P22" s="101"/>
      <c r="Q22" s="101"/>
      <c r="R22" s="101"/>
      <c r="S22" s="101"/>
      <c r="T22" s="101"/>
    </row>
    <row r="23" spans="2:20" ht="19.5" customHeight="1">
      <c r="B23" s="12"/>
      <c r="C23" s="21" t="s">
        <v>46</v>
      </c>
      <c r="D23" s="39"/>
      <c r="M23" s="67"/>
      <c r="N23" s="75" t="s">
        <v>46</v>
      </c>
      <c r="O23" s="88"/>
      <c r="P23" s="101"/>
      <c r="Q23" s="101"/>
      <c r="R23" s="101"/>
      <c r="S23" s="101"/>
      <c r="T23" s="101"/>
    </row>
    <row r="24" spans="2:20" ht="19.5" customHeight="1">
      <c r="B24" s="12"/>
      <c r="C24" s="28" t="s">
        <v>48</v>
      </c>
      <c r="D24" s="39"/>
      <c r="M24" s="67"/>
      <c r="N24" s="77" t="s">
        <v>48</v>
      </c>
      <c r="O24" s="88">
        <v>1478</v>
      </c>
      <c r="P24" s="101"/>
      <c r="Q24" s="101"/>
      <c r="R24" s="101"/>
      <c r="S24" s="101"/>
      <c r="T24" s="101"/>
    </row>
    <row r="25" spans="2:20" ht="19.5" customHeight="1">
      <c r="B25" s="13"/>
      <c r="C25" s="29"/>
      <c r="D25" s="42"/>
      <c r="M25" s="68"/>
      <c r="N25" s="78" t="s">
        <v>49</v>
      </c>
      <c r="O25" s="92">
        <v>4789</v>
      </c>
      <c r="P25" s="101"/>
      <c r="Q25" s="101"/>
      <c r="R25" s="101"/>
      <c r="S25" s="101"/>
      <c r="T25" s="101"/>
    </row>
    <row r="26" spans="2:20" ht="19.5" customHeight="1">
      <c r="B26" s="13"/>
      <c r="C26" s="30"/>
      <c r="D26" s="43"/>
      <c r="K26" s="3"/>
      <c r="L26" s="3"/>
      <c r="M26" s="68"/>
      <c r="N26" s="82" t="s">
        <v>35</v>
      </c>
      <c r="O26" s="90" t="s">
        <v>35</v>
      </c>
      <c r="P26" s="101"/>
      <c r="Q26" s="101"/>
      <c r="R26" s="101"/>
      <c r="S26" s="101"/>
      <c r="T26" s="101"/>
    </row>
    <row r="27" spans="2:20" ht="19.5" customHeight="1">
      <c r="B27" s="14"/>
      <c r="C27" s="26"/>
      <c r="D27" s="44"/>
      <c r="K27" s="3"/>
      <c r="L27" s="3"/>
      <c r="M27" s="69"/>
      <c r="N27" s="80"/>
      <c r="O27" s="93"/>
      <c r="P27" s="101"/>
      <c r="Q27" s="101"/>
      <c r="R27" s="101"/>
      <c r="S27" s="101"/>
      <c r="T27" s="101"/>
    </row>
    <row r="28" spans="2:20" hidden="1">
      <c r="C28" s="27" t="s">
        <v>37</v>
      </c>
      <c r="D28" s="45">
        <f>SUM(D19:D27)</f>
        <v>0</v>
      </c>
      <c r="K28" s="3"/>
      <c r="L28" s="3"/>
      <c r="M28" s="61"/>
      <c r="N28" s="81" t="s">
        <v>37</v>
      </c>
      <c r="O28" s="91">
        <f>SUM(O19:O27)</f>
        <v>81722</v>
      </c>
      <c r="P28" s="101"/>
      <c r="Q28" s="101"/>
      <c r="R28" s="101"/>
      <c r="S28" s="101"/>
      <c r="T28" s="101"/>
    </row>
    <row r="29" spans="2:20" hidden="1">
      <c r="C29" s="31" t="s">
        <v>18</v>
      </c>
      <c r="D29" s="46">
        <f>D18+D28</f>
        <v>0</v>
      </c>
      <c r="M29" s="61"/>
      <c r="N29" s="61" t="s">
        <v>18</v>
      </c>
      <c r="O29" s="94">
        <f>O18+O28</f>
        <v>366722</v>
      </c>
      <c r="P29" s="101"/>
      <c r="Q29" s="101"/>
      <c r="R29" s="101"/>
      <c r="S29" s="101"/>
      <c r="T29" s="101"/>
    </row>
    <row r="30" spans="2:20">
      <c r="M30" s="61"/>
      <c r="N30" s="61"/>
      <c r="O30" s="61"/>
      <c r="P30" s="101"/>
      <c r="Q30" s="101"/>
      <c r="R30" s="101"/>
      <c r="S30" s="101"/>
      <c r="T30" s="101"/>
    </row>
    <row r="31" spans="2:20">
      <c r="B31" s="7" t="s">
        <v>21</v>
      </c>
      <c r="E31" s="31" t="s">
        <v>54</v>
      </c>
      <c r="F31" s="31"/>
      <c r="G31" s="54" t="s">
        <v>19</v>
      </c>
      <c r="H31" s="57"/>
      <c r="M31" s="62" t="s">
        <v>166</v>
      </c>
      <c r="N31" s="61"/>
      <c r="O31" s="61"/>
      <c r="P31" s="101"/>
      <c r="Q31" s="101"/>
      <c r="R31" s="101"/>
      <c r="S31" s="101"/>
      <c r="T31" s="101"/>
    </row>
    <row r="32" spans="2:20" ht="23.25" customHeight="1">
      <c r="B32" s="15"/>
      <c r="C32" s="11" t="s">
        <v>22</v>
      </c>
      <c r="D32" s="11" t="s">
        <v>157</v>
      </c>
      <c r="E32" s="52" t="s">
        <v>0</v>
      </c>
      <c r="F32" s="52" t="s">
        <v>9</v>
      </c>
      <c r="G32" s="55" t="s">
        <v>0</v>
      </c>
      <c r="H32" s="55" t="s">
        <v>9</v>
      </c>
      <c r="M32" s="70"/>
      <c r="N32" s="83" t="s">
        <v>22</v>
      </c>
      <c r="O32" s="11" t="s">
        <v>157</v>
      </c>
      <c r="P32" s="101"/>
      <c r="Q32" s="101"/>
      <c r="R32" s="101"/>
      <c r="S32" s="101"/>
      <c r="T32" s="101"/>
    </row>
    <row r="33" spans="2:20" ht="23.25" customHeight="1">
      <c r="B33" s="16" t="s">
        <v>55</v>
      </c>
      <c r="C33" s="32"/>
      <c r="D33" s="47"/>
      <c r="E33" s="46" t="str">
        <f t="shared" ref="E33:E44" si="0">IFERROR(ROUNDDOWN(($D$29*C33/D33),0),"")</f>
        <v/>
      </c>
      <c r="F33" s="46" t="str">
        <f>IFERROR(ROUNDDOWN((#REF!*C33/D33),0),"")</f>
        <v/>
      </c>
      <c r="G33" s="56" t="str">
        <f t="shared" ref="G33:G44" si="1">IFERROR(ROUNDDOWN(($D$29/D33),0),"")</f>
        <v/>
      </c>
      <c r="H33" s="56" t="str">
        <f>IFERROR(ROUNDDOWN((#REF!/D33*C33),0),"")</f>
        <v/>
      </c>
      <c r="M33" s="71" t="s">
        <v>55</v>
      </c>
      <c r="N33" s="84">
        <v>6.5</v>
      </c>
      <c r="O33" s="95">
        <v>20</v>
      </c>
      <c r="P33" s="101"/>
      <c r="Q33" s="101"/>
      <c r="R33" s="101"/>
      <c r="S33" s="101"/>
      <c r="T33" s="101"/>
    </row>
    <row r="34" spans="2:20" ht="23.25" customHeight="1">
      <c r="B34" s="16" t="s">
        <v>56</v>
      </c>
      <c r="C34" s="33"/>
      <c r="D34" s="48"/>
      <c r="E34" s="46" t="str">
        <f t="shared" si="0"/>
        <v/>
      </c>
      <c r="F34" s="46" t="str">
        <f>IFERROR(ROUNDDOWN((#REF!*C34/D34),0),"")</f>
        <v/>
      </c>
      <c r="G34" s="56" t="str">
        <f t="shared" si="1"/>
        <v/>
      </c>
      <c r="H34" s="56" t="str">
        <f>IFERROR(ROUNDDOWN((#REF!*C34),0),"")</f>
        <v/>
      </c>
      <c r="M34" s="71" t="s">
        <v>56</v>
      </c>
      <c r="N34" s="85">
        <v>18</v>
      </c>
      <c r="O34" s="96"/>
      <c r="P34" s="101"/>
      <c r="Q34" s="101"/>
      <c r="R34" s="101"/>
      <c r="S34" s="101"/>
      <c r="T34" s="101"/>
    </row>
    <row r="35" spans="2:20" ht="23.25" customHeight="1">
      <c r="B35" s="16" t="s">
        <v>52</v>
      </c>
      <c r="C35" s="33"/>
      <c r="D35" s="48"/>
      <c r="E35" s="46" t="str">
        <f t="shared" si="0"/>
        <v/>
      </c>
      <c r="F35" s="46" t="str">
        <f>IFERROR(ROUNDDOWN((#REF!*C35/D35),0),"")</f>
        <v/>
      </c>
      <c r="G35" s="56" t="str">
        <f t="shared" si="1"/>
        <v/>
      </c>
      <c r="H35" s="56" t="str">
        <f>IFERROR(ROUNDDOWN((#REF!*C35),0),"")</f>
        <v/>
      </c>
      <c r="M35" s="71" t="s">
        <v>52</v>
      </c>
      <c r="N35" s="85">
        <v>21</v>
      </c>
      <c r="O35" s="96"/>
      <c r="P35" s="101"/>
      <c r="Q35" s="101"/>
      <c r="R35" s="101"/>
      <c r="S35" s="101"/>
      <c r="T35" s="101"/>
    </row>
    <row r="36" spans="2:20" ht="23.25" customHeight="1">
      <c r="B36" s="16" t="s">
        <v>12</v>
      </c>
      <c r="C36" s="33"/>
      <c r="D36" s="48"/>
      <c r="E36" s="46" t="str">
        <f t="shared" si="0"/>
        <v/>
      </c>
      <c r="F36" s="46" t="str">
        <f>IFERROR(ROUNDDOWN((#REF!*C36/D36),0),"")</f>
        <v/>
      </c>
      <c r="G36" s="56" t="str">
        <f t="shared" si="1"/>
        <v/>
      </c>
      <c r="H36" s="56" t="str">
        <f>IFERROR(ROUNDDOWN((#REF!*C36),0),"")</f>
        <v/>
      </c>
      <c r="M36" s="71" t="s">
        <v>12</v>
      </c>
      <c r="N36" s="85">
        <v>19</v>
      </c>
      <c r="O36" s="96"/>
      <c r="P36" s="101"/>
      <c r="Q36" s="101"/>
      <c r="R36" s="101"/>
      <c r="S36" s="101"/>
      <c r="T36" s="101"/>
    </row>
    <row r="37" spans="2:20" ht="23.25" customHeight="1">
      <c r="B37" s="16" t="s">
        <v>58</v>
      </c>
      <c r="C37" s="33"/>
      <c r="D37" s="48"/>
      <c r="E37" s="46" t="str">
        <f t="shared" si="0"/>
        <v/>
      </c>
      <c r="F37" s="46" t="str">
        <f>IFERROR(ROUNDDOWN((#REF!*C37/D37),0),"")</f>
        <v/>
      </c>
      <c r="G37" s="56" t="str">
        <f t="shared" si="1"/>
        <v/>
      </c>
      <c r="H37" s="56" t="str">
        <f>IFERROR(ROUNDDOWN((#REF!*C37),0),"")</f>
        <v/>
      </c>
      <c r="M37" s="71" t="s">
        <v>58</v>
      </c>
      <c r="N37" s="85">
        <v>18</v>
      </c>
      <c r="O37" s="96"/>
      <c r="P37" s="101"/>
      <c r="Q37" s="101"/>
      <c r="R37" s="101"/>
      <c r="S37" s="101"/>
      <c r="T37" s="101"/>
    </row>
    <row r="38" spans="2:20" ht="23.25" customHeight="1">
      <c r="B38" s="16" t="s">
        <v>28</v>
      </c>
      <c r="C38" s="34"/>
      <c r="D38" s="48"/>
      <c r="E38" s="46" t="str">
        <f t="shared" si="0"/>
        <v/>
      </c>
      <c r="F38" s="46" t="str">
        <f>IFERROR(ROUNDDOWN((#REF!*C38/D38),0),"")</f>
        <v/>
      </c>
      <c r="G38" s="56" t="str">
        <f t="shared" si="1"/>
        <v/>
      </c>
      <c r="H38" s="56" t="str">
        <f>IFERROR(ROUNDDOWN((#REF!*C38),0),"")</f>
        <v/>
      </c>
      <c r="M38" s="71" t="s">
        <v>28</v>
      </c>
      <c r="N38" s="85">
        <v>12</v>
      </c>
      <c r="O38" s="97"/>
      <c r="P38" s="101"/>
      <c r="Q38" s="101"/>
      <c r="R38" s="101"/>
      <c r="S38" s="101"/>
      <c r="T38" s="101"/>
    </row>
    <row r="39" spans="2:20" ht="23.25" customHeight="1">
      <c r="B39" s="16" t="s">
        <v>60</v>
      </c>
      <c r="C39" s="33"/>
      <c r="D39" s="48"/>
      <c r="E39" s="46" t="str">
        <f t="shared" si="0"/>
        <v/>
      </c>
      <c r="F39" s="46" t="str">
        <f>IFERROR(ROUNDDOWN((#REF!*C39/D39),0),"")</f>
        <v/>
      </c>
      <c r="G39" s="56" t="str">
        <f t="shared" si="1"/>
        <v/>
      </c>
      <c r="H39" s="56" t="str">
        <f>IFERROR(ROUNDDOWN((#REF!*C39),0),"")</f>
        <v/>
      </c>
      <c r="M39" s="71" t="s">
        <v>60</v>
      </c>
      <c r="N39" s="84"/>
      <c r="O39" s="98"/>
      <c r="P39" s="101"/>
      <c r="Q39" s="101"/>
      <c r="R39" s="101"/>
      <c r="S39" s="101"/>
      <c r="T39" s="101"/>
    </row>
    <row r="40" spans="2:20" ht="23.25" customHeight="1">
      <c r="B40" s="16" t="s">
        <v>29</v>
      </c>
      <c r="C40" s="33"/>
      <c r="D40" s="48"/>
      <c r="E40" s="46" t="str">
        <f t="shared" si="0"/>
        <v/>
      </c>
      <c r="F40" s="46" t="str">
        <f>IFERROR(ROUNDDOWN((#REF!*C40/D40),0),"")</f>
        <v/>
      </c>
      <c r="G40" s="56" t="str">
        <f t="shared" si="1"/>
        <v/>
      </c>
      <c r="H40" s="56" t="str">
        <f>IFERROR(ROUNDDOWN((#REF!*C40),0),"")</f>
        <v/>
      </c>
      <c r="M40" s="71" t="s">
        <v>29</v>
      </c>
      <c r="N40" s="85"/>
      <c r="O40" s="99"/>
      <c r="P40" s="101"/>
      <c r="Q40" s="101"/>
      <c r="R40" s="101"/>
      <c r="S40" s="101"/>
      <c r="T40" s="101"/>
    </row>
    <row r="41" spans="2:20" ht="23.25" customHeight="1">
      <c r="B41" s="16" t="s">
        <v>50</v>
      </c>
      <c r="C41" s="33"/>
      <c r="D41" s="48"/>
      <c r="E41" s="46" t="str">
        <f t="shared" si="0"/>
        <v/>
      </c>
      <c r="F41" s="46" t="str">
        <f>IFERROR(ROUNDDOWN((#REF!*C41/D41),0),"")</f>
        <v/>
      </c>
      <c r="G41" s="56" t="str">
        <f t="shared" si="1"/>
        <v/>
      </c>
      <c r="H41" s="56" t="str">
        <f>IFERROR(ROUNDDOWN((#REF!*C41),0),"")</f>
        <v/>
      </c>
      <c r="M41" s="71" t="s">
        <v>50</v>
      </c>
      <c r="N41" s="85"/>
      <c r="O41" s="99"/>
      <c r="P41" s="101"/>
      <c r="Q41" s="101"/>
      <c r="R41" s="101"/>
      <c r="S41" s="101"/>
      <c r="T41" s="101"/>
    </row>
    <row r="42" spans="2:20" ht="23.25" customHeight="1">
      <c r="B42" s="16" t="s">
        <v>38</v>
      </c>
      <c r="C42" s="33"/>
      <c r="D42" s="48"/>
      <c r="E42" s="46" t="str">
        <f t="shared" si="0"/>
        <v/>
      </c>
      <c r="F42" s="46" t="str">
        <f>IFERROR(ROUNDDOWN((#REF!*C42/D42),0),"")</f>
        <v/>
      </c>
      <c r="G42" s="56" t="str">
        <f t="shared" si="1"/>
        <v/>
      </c>
      <c r="H42" s="56" t="str">
        <f>IFERROR(ROUNDDOWN((#REF!*C42),0),"")</f>
        <v/>
      </c>
      <c r="M42" s="71" t="s">
        <v>38</v>
      </c>
      <c r="N42" s="85"/>
      <c r="O42" s="99"/>
      <c r="P42" s="101"/>
      <c r="Q42" s="101"/>
      <c r="R42" s="101"/>
      <c r="S42" s="101"/>
      <c r="T42" s="101"/>
    </row>
    <row r="43" spans="2:20" ht="23.25" customHeight="1">
      <c r="B43" s="16" t="s">
        <v>62</v>
      </c>
      <c r="C43" s="33"/>
      <c r="D43" s="48"/>
      <c r="E43" s="46" t="str">
        <f t="shared" si="0"/>
        <v/>
      </c>
      <c r="F43" s="46" t="str">
        <f>IFERROR(ROUNDDOWN((#REF!*C43/D43),0),"")</f>
        <v/>
      </c>
      <c r="G43" s="56" t="str">
        <f t="shared" si="1"/>
        <v/>
      </c>
      <c r="H43" s="56" t="str">
        <f>IFERROR(ROUNDDOWN((#REF!*C43),0),"")</f>
        <v/>
      </c>
      <c r="M43" s="71" t="s">
        <v>62</v>
      </c>
      <c r="N43" s="85"/>
      <c r="O43" s="99"/>
      <c r="P43" s="101"/>
      <c r="Q43" s="101"/>
      <c r="R43" s="101"/>
      <c r="S43" s="101"/>
      <c r="T43" s="101"/>
    </row>
    <row r="44" spans="2:20" ht="23.25" customHeight="1">
      <c r="B44" s="16" t="s">
        <v>13</v>
      </c>
      <c r="C44" s="35"/>
      <c r="D44" s="49"/>
      <c r="E44" s="46" t="str">
        <f t="shared" si="0"/>
        <v/>
      </c>
      <c r="F44" s="46" t="str">
        <f>IFERROR(ROUNDDOWN((#REF!*C44/D44),0),"")</f>
        <v/>
      </c>
      <c r="G44" s="56" t="str">
        <f t="shared" si="1"/>
        <v/>
      </c>
      <c r="H44" s="56" t="str">
        <f>IFERROR(ROUNDDOWN((#REF!*C44),0),"")</f>
        <v/>
      </c>
      <c r="M44" s="71" t="s">
        <v>13</v>
      </c>
      <c r="N44" s="86"/>
      <c r="O44" s="100"/>
      <c r="P44" s="101"/>
      <c r="Q44" s="101"/>
      <c r="R44" s="101"/>
      <c r="S44" s="101"/>
      <c r="T44" s="101"/>
    </row>
    <row r="45" spans="2:20">
      <c r="B45" s="17" t="s">
        <v>189</v>
      </c>
      <c r="C45" s="36">
        <f>SUM(C33:C44)</f>
        <v>0</v>
      </c>
      <c r="D45" s="50"/>
      <c r="E45" s="46">
        <f>SUM(E33:E44)</f>
        <v>0</v>
      </c>
      <c r="F45" s="46">
        <f>F46+J50</f>
        <v>0</v>
      </c>
      <c r="G45" s="56">
        <f>G46+J50</f>
        <v>0</v>
      </c>
      <c r="H45" s="56">
        <f>H46+J50</f>
        <v>0</v>
      </c>
      <c r="M45" s="72"/>
      <c r="O45" s="50" t="s">
        <v>63</v>
      </c>
    </row>
    <row r="46" spans="2:20">
      <c r="F46" s="36">
        <f>SUM(F33:F38)</f>
        <v>0</v>
      </c>
      <c r="G46" s="36">
        <f>SUM(G33:G44)</f>
        <v>0</v>
      </c>
      <c r="H46" s="36">
        <f>SUM(H33:H44)</f>
        <v>0</v>
      </c>
    </row>
    <row r="47" spans="2:20" s="4" customFormat="1">
      <c r="B47" s="2"/>
      <c r="C47" s="2"/>
      <c r="D47" s="2"/>
      <c r="E47" s="2"/>
      <c r="F47" s="2"/>
      <c r="G47" s="2"/>
      <c r="M47" s="2"/>
      <c r="N47" s="2"/>
      <c r="O47" s="2"/>
    </row>
    <row r="48" spans="2:20" s="4" customFormat="1">
      <c r="B48" s="2"/>
      <c r="C48" s="2"/>
      <c r="D48" s="2"/>
      <c r="E48" s="2"/>
      <c r="F48" s="2"/>
      <c r="G48" s="2" t="s">
        <v>9</v>
      </c>
      <c r="H48" s="2"/>
      <c r="M48" s="2"/>
      <c r="N48" s="2"/>
      <c r="O48" s="2"/>
    </row>
    <row r="49" spans="2:15" s="4" customFormat="1">
      <c r="B49" s="2"/>
      <c r="C49" s="2" t="s">
        <v>68</v>
      </c>
      <c r="D49" s="2" t="s">
        <v>51</v>
      </c>
      <c r="E49" s="7" t="s">
        <v>51</v>
      </c>
      <c r="F49" s="2"/>
      <c r="G49" s="51">
        <v>210000</v>
      </c>
      <c r="H49" s="2" t="s">
        <v>41</v>
      </c>
      <c r="J49" s="2" t="s">
        <v>64</v>
      </c>
      <c r="K49" s="51">
        <v>600000</v>
      </c>
      <c r="L49" s="51"/>
      <c r="M49" s="2" t="s">
        <v>65</v>
      </c>
      <c r="N49" s="2"/>
      <c r="O49" s="2"/>
    </row>
    <row r="50" spans="2:15" s="4" customFormat="1">
      <c r="B50" s="2"/>
      <c r="C50" s="2" t="s">
        <v>61</v>
      </c>
      <c r="D50" s="51">
        <v>210000</v>
      </c>
      <c r="E50" s="7" t="s">
        <v>67</v>
      </c>
      <c r="F50" s="2"/>
      <c r="G50" s="51">
        <v>12750</v>
      </c>
      <c r="H50" s="2" t="s">
        <v>156</v>
      </c>
      <c r="J50" s="58">
        <f>IF(C5="新卒コース",K49,0)</f>
        <v>0</v>
      </c>
      <c r="M50" s="2"/>
      <c r="N50" s="2"/>
      <c r="O50" s="2"/>
    </row>
    <row r="51" spans="2:15" s="4" customFormat="1" ht="13.5">
      <c r="B51" s="2"/>
      <c r="C51" s="37"/>
      <c r="D51" s="37"/>
      <c r="E51" s="2" t="s">
        <v>67</v>
      </c>
      <c r="F51" s="2" t="s">
        <v>53</v>
      </c>
      <c r="G51" s="37"/>
      <c r="M51" s="2"/>
      <c r="N51" s="2"/>
      <c r="O51" s="2"/>
    </row>
    <row r="52" spans="2:15" s="4" customFormat="1" ht="13.5">
      <c r="B52" s="2"/>
      <c r="C52" s="37"/>
      <c r="D52" s="37"/>
      <c r="E52" s="51">
        <v>255000</v>
      </c>
      <c r="F52" s="51">
        <v>12750</v>
      </c>
      <c r="G52" s="37"/>
      <c r="H52" s="37"/>
      <c r="M52" s="2"/>
      <c r="N52" s="2"/>
      <c r="O52" s="2"/>
    </row>
    <row r="55" spans="2:15">
      <c r="C55" s="2" t="s">
        <v>9</v>
      </c>
      <c r="D55" s="36">
        <f>C45*G50</f>
        <v>0</v>
      </c>
    </row>
    <row r="56" spans="2:15">
      <c r="C56" s="2" t="s">
        <v>158</v>
      </c>
      <c r="D56" s="36" t="e">
        <f>ROUNDDOWN((ROUNDDOWN((D29/D33),0)*C45),0)</f>
        <v>#DIV/0!</v>
      </c>
    </row>
  </sheetData>
  <mergeCells count="14">
    <mergeCell ref="C2:D2"/>
    <mergeCell ref="N2:O2"/>
    <mergeCell ref="C3:D3"/>
    <mergeCell ref="N3:O3"/>
    <mergeCell ref="C4:D4"/>
    <mergeCell ref="N4:O4"/>
    <mergeCell ref="C5:D5"/>
    <mergeCell ref="N5:O5"/>
    <mergeCell ref="O33:O38"/>
    <mergeCell ref="B9:B17"/>
    <mergeCell ref="M9:M17"/>
    <mergeCell ref="B19:B27"/>
    <mergeCell ref="M19:M27"/>
    <mergeCell ref="D33:D44"/>
  </mergeCells>
  <phoneticPr fontId="18" type="Hiragana"/>
  <dataValidations count="1">
    <dataValidation type="list" allowBlank="1" showDropDown="0" showInputMessage="1" showErrorMessage="1" sqref="C5:D5">
      <formula1>$E$49:$E$50</formula1>
    </dataValidation>
  </dataValidations>
  <pageMargins left="0.78740157480314954" right="0.78740157480314954" top="0.98425196850393704" bottom="0.98425196850393704" header="0.51181102362204722" footer="0.51181102362204722"/>
  <pageSetup paperSize="9" scale="94" fitToWidth="1" fitToHeight="1" orientation="portrait" usePrinterDefaults="1" cellComments="asDisplayed" r:id="rId1"/>
  <rowBreaks count="1" manualBreakCount="1">
    <brk id="44" max="3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M37"/>
  <sheetViews>
    <sheetView workbookViewId="0">
      <selection activeCell="M12" sqref="M12"/>
    </sheetView>
  </sheetViews>
  <sheetFormatPr defaultRowHeight="12"/>
  <cols>
    <col min="1" max="12" width="10.25390625" style="133" customWidth="1"/>
    <col min="13" max="13" width="8.375" style="133" customWidth="1"/>
    <col min="14" max="16384" width="9.00390625" style="133" bestFit="1" customWidth="1"/>
  </cols>
  <sheetData>
    <row r="1" spans="1:12" ht="21">
      <c r="A1" s="133" t="s">
        <v>116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</row>
    <row r="2" spans="1:12">
      <c r="B2" s="242" t="s">
        <v>129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3" spans="1:12"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</row>
    <row r="4" spans="1:12" ht="6.75" customHeight="1">
      <c r="H4" s="245"/>
      <c r="I4" s="246"/>
      <c r="J4" s="246"/>
      <c r="K4" s="246"/>
      <c r="L4" s="246"/>
    </row>
    <row r="5" spans="1:12" ht="12" customHeight="1">
      <c r="G5" s="117" t="s">
        <v>71</v>
      </c>
      <c r="H5" s="117"/>
      <c r="I5" s="122">
        <f>'【申請時】入力作業シート'!C2</f>
        <v>0</v>
      </c>
      <c r="J5" s="122"/>
      <c r="K5" s="122"/>
      <c r="L5" s="249" t="s">
        <v>70</v>
      </c>
    </row>
    <row r="6" spans="1:12" ht="19.5" customHeight="1">
      <c r="A6" s="236" t="s">
        <v>72</v>
      </c>
      <c r="B6" s="243" t="s">
        <v>73</v>
      </c>
      <c r="C6" s="236" t="s">
        <v>130</v>
      </c>
      <c r="D6" s="243" t="s">
        <v>131</v>
      </c>
      <c r="E6" s="236" t="s">
        <v>75</v>
      </c>
      <c r="F6" s="236" t="s">
        <v>77</v>
      </c>
      <c r="G6" s="243" t="s">
        <v>132</v>
      </c>
      <c r="H6" s="243" t="s">
        <v>133</v>
      </c>
      <c r="I6" s="247" t="s">
        <v>134</v>
      </c>
      <c r="J6" s="243" t="s">
        <v>135</v>
      </c>
      <c r="K6" s="243" t="s">
        <v>136</v>
      </c>
      <c r="L6" s="250" t="s">
        <v>78</v>
      </c>
    </row>
    <row r="7" spans="1:12" ht="19.5" customHeight="1">
      <c r="A7" s="237"/>
      <c r="B7" s="244"/>
      <c r="C7" s="237"/>
      <c r="D7" s="244"/>
      <c r="E7" s="237"/>
      <c r="F7" s="237"/>
      <c r="G7" s="244"/>
      <c r="H7" s="244"/>
      <c r="I7" s="248"/>
      <c r="J7" s="244"/>
      <c r="K7" s="244"/>
      <c r="L7" s="251"/>
    </row>
    <row r="8" spans="1:12" ht="19.5" customHeight="1">
      <c r="A8" s="237"/>
      <c r="B8" s="244"/>
      <c r="C8" s="237"/>
      <c r="D8" s="244"/>
      <c r="E8" s="237"/>
      <c r="F8" s="237"/>
      <c r="G8" s="244"/>
      <c r="H8" s="244"/>
      <c r="I8" s="248"/>
      <c r="J8" s="244"/>
      <c r="K8" s="244"/>
      <c r="L8" s="251"/>
    </row>
    <row r="9" spans="1:12" s="235" customFormat="1" ht="19.5" customHeight="1">
      <c r="A9" s="238" t="s">
        <v>34</v>
      </c>
      <c r="B9" s="238" t="s">
        <v>82</v>
      </c>
      <c r="C9" s="238" t="s">
        <v>137</v>
      </c>
      <c r="D9" s="238" t="s">
        <v>85</v>
      </c>
      <c r="E9" s="238" t="s">
        <v>86</v>
      </c>
      <c r="F9" s="238" t="s">
        <v>88</v>
      </c>
      <c r="G9" s="238" t="s">
        <v>89</v>
      </c>
      <c r="H9" s="238" t="s">
        <v>87</v>
      </c>
      <c r="I9" s="238" t="s">
        <v>138</v>
      </c>
      <c r="J9" s="238" t="s">
        <v>76</v>
      </c>
      <c r="K9" s="238" t="s">
        <v>30</v>
      </c>
      <c r="L9" s="238"/>
    </row>
    <row r="10" spans="1:12" ht="17.25" customHeight="1">
      <c r="A10" s="195" t="s">
        <v>91</v>
      </c>
      <c r="B10" s="195" t="s">
        <v>91</v>
      </c>
      <c r="C10" s="195" t="s">
        <v>91</v>
      </c>
      <c r="D10" s="195" t="s">
        <v>91</v>
      </c>
      <c r="E10" s="195" t="s">
        <v>91</v>
      </c>
      <c r="F10" s="195" t="s">
        <v>91</v>
      </c>
      <c r="G10" s="195" t="s">
        <v>91</v>
      </c>
      <c r="H10" s="195" t="s">
        <v>91</v>
      </c>
      <c r="I10" s="195" t="s">
        <v>91</v>
      </c>
      <c r="J10" s="195" t="s">
        <v>91</v>
      </c>
      <c r="K10" s="195" t="s">
        <v>91</v>
      </c>
      <c r="L10" s="195"/>
    </row>
    <row r="11" spans="1:12" ht="13.5" customHeight="1">
      <c r="A11" s="239" t="e">
        <f>'【実績報告時】入力作業シート'!M33</f>
        <v>#DIV/0!</v>
      </c>
      <c r="B11" s="239">
        <v>0</v>
      </c>
      <c r="C11" s="239" t="e">
        <f>A11-B11</f>
        <v>#DIV/0!</v>
      </c>
      <c r="D11" s="239" t="e">
        <f>C11</f>
        <v>#DIV/0!</v>
      </c>
      <c r="E11" s="239" t="e">
        <f>別紙１!G9</f>
        <v>#DIV/0!</v>
      </c>
      <c r="F11" s="239" t="e">
        <f>MIN(D11:E11)</f>
        <v>#DIV/0!</v>
      </c>
      <c r="G11" s="239" t="e">
        <f>ROUNDDOWN(MIN(C11,F11),-3)</f>
        <v>#DIV/0!</v>
      </c>
      <c r="H11" s="239" t="e">
        <f>別紙１!G9</f>
        <v>#DIV/0!</v>
      </c>
      <c r="I11" s="239" t="e">
        <f>MIN(G11:H11)</f>
        <v>#DIV/0!</v>
      </c>
      <c r="J11" s="239">
        <v>0</v>
      </c>
      <c r="K11" s="239" t="e">
        <f>I11-J11</f>
        <v>#DIV/0!</v>
      </c>
      <c r="L11" s="239"/>
    </row>
    <row r="12" spans="1:12" ht="13.5" customHeight="1">
      <c r="A12" s="240"/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</row>
    <row r="13" spans="1:12" ht="13.5" customHeight="1">
      <c r="A13" s="240"/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</row>
    <row r="14" spans="1:12" ht="13.5" customHeight="1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  <c r="L14" s="240"/>
    </row>
    <row r="15" spans="1:12" ht="13.5" customHeight="1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</row>
    <row r="16" spans="1:12" ht="13.5" customHeight="1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</row>
    <row r="17" spans="1:12" ht="13.5" customHeight="1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  <c r="L17" s="240"/>
    </row>
    <row r="18" spans="1:12" ht="13.5" customHeight="1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0"/>
      <c r="L18" s="240"/>
    </row>
    <row r="19" spans="1:12" ht="13.5" customHeight="1">
      <c r="A19" s="240"/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40"/>
    </row>
    <row r="20" spans="1:12" ht="13.5" customHeight="1">
      <c r="A20" s="240"/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</row>
    <row r="21" spans="1:12" ht="13.5" customHeight="1">
      <c r="A21" s="240"/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</row>
    <row r="22" spans="1:12" ht="13.5" customHeight="1">
      <c r="A22" s="240"/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</row>
    <row r="23" spans="1:12" ht="13.5" customHeight="1">
      <c r="A23" s="240"/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</row>
    <row r="24" spans="1:12" ht="13.5" customHeight="1">
      <c r="A24" s="240"/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</row>
    <row r="25" spans="1:12" ht="13.5" customHeight="1">
      <c r="A25" s="240"/>
      <c r="B25" s="240"/>
      <c r="C25" s="240"/>
      <c r="D25" s="240"/>
      <c r="E25" s="240"/>
      <c r="F25" s="240"/>
      <c r="G25" s="240"/>
      <c r="H25" s="240"/>
      <c r="I25" s="240"/>
      <c r="J25" s="240"/>
      <c r="K25" s="240"/>
      <c r="L25" s="240"/>
    </row>
    <row r="26" spans="1:12" ht="13.5" customHeight="1">
      <c r="A26" s="240"/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</row>
    <row r="27" spans="1:12" ht="13.5" customHeight="1">
      <c r="A27" s="240"/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</row>
    <row r="28" spans="1:12" ht="13.5" customHeight="1">
      <c r="A28" s="240"/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</row>
    <row r="29" spans="1:12" ht="13.5" customHeight="1">
      <c r="A29" s="240"/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</row>
    <row r="30" spans="1:12" ht="13.5" customHeight="1">
      <c r="A30" s="240"/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</row>
    <row r="31" spans="1:12" ht="13.5" customHeight="1">
      <c r="A31" s="240"/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</row>
    <row r="32" spans="1:12" ht="13.5" customHeight="1">
      <c r="A32" s="240"/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</row>
    <row r="33" spans="1:13" ht="13.5" customHeight="1">
      <c r="A33" s="240"/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</row>
    <row r="34" spans="1:13" ht="13.5" customHeight="1">
      <c r="A34" s="240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</row>
    <row r="35" spans="1:13" ht="13.5" customHeight="1">
      <c r="A35" s="241"/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</row>
    <row r="36" spans="1:13">
      <c r="A36" s="3" t="s">
        <v>93</v>
      </c>
      <c r="B36" s="3"/>
      <c r="C36" s="3"/>
      <c r="D36" s="3"/>
      <c r="E36" s="3"/>
      <c r="F36" s="3"/>
      <c r="G36" s="3"/>
      <c r="H36" s="3"/>
      <c r="I36" s="3"/>
    </row>
    <row r="37" spans="1:13" ht="24.75" customHeight="1">
      <c r="A37" s="111" t="s">
        <v>139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</row>
  </sheetData>
  <mergeCells count="16">
    <mergeCell ref="G5:H5"/>
    <mergeCell ref="I5:K5"/>
    <mergeCell ref="A37:M37"/>
    <mergeCell ref="B2:L3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</mergeCells>
  <phoneticPr fontId="18" type="Hiragana"/>
  <printOptions horizontalCentered="1"/>
  <pageMargins left="0.69930555555555551" right="0.69930555555555551" top="0.75" bottom="0.75" header="0.3" footer="0.3"/>
  <pageSetup paperSize="9" firstPageNumber="0" fitToWidth="1" fitToHeight="1" orientation="landscape" usePrinterDefaults="1" blackAndWhite="1" useFirstPageNumber="1" r:id="rId1"/>
  <headerFooter alignWithMargins="0"/>
  <colBreaks count="1" manualBreakCount="1">
    <brk id="12" max="36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L21"/>
  <sheetViews>
    <sheetView showZeros="0" view="pageBreakPreview" zoomScale="60" workbookViewId="0">
      <selection activeCell="D8" sqref="D8:E8"/>
    </sheetView>
  </sheetViews>
  <sheetFormatPr defaultRowHeight="12"/>
  <cols>
    <col min="1" max="1" width="1.625" style="133" customWidth="1"/>
    <col min="2" max="2" width="4.875" style="133" customWidth="1"/>
    <col min="3" max="3" width="13.625" style="133" customWidth="1"/>
    <col min="4" max="4" width="74.00390625" style="133" customWidth="1"/>
    <col min="5" max="5" width="16.375" style="133" customWidth="1"/>
    <col min="6" max="7" width="11.75390625" style="133" customWidth="1"/>
    <col min="8" max="12" width="10.375" style="133" customWidth="1"/>
    <col min="13" max="13" width="10.375" style="134" customWidth="1"/>
    <col min="14" max="14" width="2.25390625" style="134" customWidth="1"/>
    <col min="15" max="16384" width="9.00390625" style="134" bestFit="1" customWidth="1"/>
  </cols>
  <sheetData>
    <row r="1" spans="1:12" ht="18" customHeight="1">
      <c r="B1" s="133" t="s">
        <v>10</v>
      </c>
    </row>
    <row r="2" spans="1:12" s="134" customFormat="1" ht="23.25" customHeight="1">
      <c r="A2" s="135"/>
      <c r="B2" s="136" t="s">
        <v>140</v>
      </c>
      <c r="C2" s="140"/>
      <c r="D2" s="143"/>
      <c r="E2" s="150"/>
      <c r="F2" s="150"/>
      <c r="G2" s="150"/>
      <c r="H2" s="150"/>
      <c r="I2" s="150"/>
      <c r="J2" s="150"/>
      <c r="K2" s="150"/>
      <c r="L2" s="135"/>
    </row>
    <row r="3" spans="1:12" ht="24" customHeight="1">
      <c r="B3" s="137"/>
      <c r="C3" s="141" t="s">
        <v>97</v>
      </c>
      <c r="D3" s="144">
        <f>別紙２事業計画!D3</f>
        <v>0</v>
      </c>
      <c r="G3" s="134"/>
      <c r="H3" s="134"/>
      <c r="I3" s="134"/>
      <c r="J3" s="134"/>
      <c r="K3" s="134"/>
      <c r="L3" s="134"/>
    </row>
    <row r="4" spans="1:12">
      <c r="B4" s="137"/>
      <c r="C4" s="135"/>
      <c r="D4" s="201"/>
      <c r="G4" s="135"/>
      <c r="H4" s="134"/>
      <c r="I4" s="134"/>
      <c r="J4" s="134"/>
      <c r="K4" s="134"/>
      <c r="L4" s="134"/>
    </row>
    <row r="5" spans="1:12">
      <c r="B5" s="137"/>
      <c r="C5" s="135"/>
      <c r="D5" s="201"/>
    </row>
    <row r="6" spans="1:12" s="134" customFormat="1" ht="16.5" customHeight="1">
      <c r="A6" s="135"/>
      <c r="B6" s="138" t="s">
        <v>99</v>
      </c>
      <c r="C6" s="138"/>
      <c r="D6" s="138">
        <f>別紙２事業計画!D6</f>
        <v>0</v>
      </c>
      <c r="E6" s="151"/>
      <c r="F6" s="135"/>
      <c r="G6" s="135"/>
      <c r="H6" s="135"/>
      <c r="I6" s="135"/>
      <c r="J6" s="135"/>
      <c r="K6" s="135"/>
      <c r="L6" s="135"/>
    </row>
    <row r="7" spans="1:12" s="134" customFormat="1" ht="16.5" customHeight="1">
      <c r="A7" s="135"/>
      <c r="B7" s="139" t="s">
        <v>100</v>
      </c>
      <c r="C7" s="142"/>
      <c r="D7" s="138" t="str">
        <f>別紙２事業計画!D7</f>
        <v>令和　年　月　日</v>
      </c>
      <c r="E7" s="151"/>
      <c r="F7" s="135"/>
      <c r="G7" s="135"/>
      <c r="H7" s="135"/>
      <c r="I7" s="135"/>
      <c r="J7" s="135"/>
      <c r="K7" s="135"/>
      <c r="L7" s="135"/>
    </row>
    <row r="8" spans="1:12" s="134" customFormat="1" ht="16.5" customHeight="1">
      <c r="A8" s="135"/>
      <c r="B8" s="138" t="s">
        <v>101</v>
      </c>
      <c r="C8" s="138"/>
      <c r="D8" s="138" t="str">
        <f>別紙２事業計画!D8</f>
        <v>令和　年　月　日～令和　年　月　日</v>
      </c>
      <c r="E8" s="151"/>
      <c r="F8" s="135"/>
      <c r="G8" s="135"/>
      <c r="H8" s="135"/>
      <c r="I8" s="135"/>
      <c r="J8" s="135"/>
      <c r="K8" s="135"/>
      <c r="L8" s="135"/>
    </row>
    <row r="9" spans="1:12" s="134" customFormat="1" ht="181.5" customHeight="1">
      <c r="A9" s="135"/>
      <c r="B9" s="138" t="s">
        <v>141</v>
      </c>
      <c r="C9" s="138"/>
      <c r="D9" s="252"/>
      <c r="E9" s="135"/>
      <c r="F9" s="135"/>
      <c r="G9" s="135"/>
      <c r="H9" s="135"/>
      <c r="I9" s="135"/>
      <c r="J9" s="135"/>
      <c r="K9" s="135"/>
      <c r="L9" s="135"/>
    </row>
    <row r="10" spans="1:12" s="134" customFormat="1" ht="324" customHeight="1">
      <c r="A10" s="135"/>
      <c r="B10" s="138" t="s">
        <v>142</v>
      </c>
      <c r="C10" s="138"/>
      <c r="D10" s="252"/>
      <c r="E10" s="135"/>
      <c r="F10" s="135"/>
      <c r="G10" s="135"/>
      <c r="H10" s="135"/>
      <c r="I10" s="135"/>
      <c r="J10" s="135"/>
      <c r="K10" s="135"/>
      <c r="L10" s="135"/>
    </row>
    <row r="11" spans="1:12" s="134" customFormat="1" ht="172.5" customHeight="1">
      <c r="A11" s="135"/>
      <c r="B11" s="139" t="s">
        <v>143</v>
      </c>
      <c r="C11" s="142"/>
      <c r="D11" s="252"/>
      <c r="E11" s="135"/>
      <c r="F11" s="135"/>
      <c r="G11" s="135"/>
      <c r="H11" s="135"/>
      <c r="I11" s="135"/>
      <c r="J11" s="135"/>
      <c r="K11" s="135"/>
      <c r="L11" s="135"/>
    </row>
    <row r="12" spans="1:12" s="134" customFormat="1" ht="16.5" customHeight="1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</row>
    <row r="13" spans="1:12" s="134" customFormat="1" ht="16.5" customHeight="1">
      <c r="A13" s="135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</row>
    <row r="14" spans="1:12" s="134" customFormat="1" ht="16.5" customHeight="1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</row>
    <row r="15" spans="1:12" s="134" customFormat="1" ht="16.5" customHeight="1">
      <c r="A15" s="135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</row>
    <row r="16" spans="1:12" s="134" customFormat="1" ht="16.5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7" spans="1:12" s="134" customFormat="1" ht="16.5" customHeight="1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</row>
    <row r="18" spans="1:12" s="134" customFormat="1" ht="16.5" customHeight="1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</row>
    <row r="19" spans="1:12" s="135" customFormat="1" ht="16.5" customHeight="1"/>
    <row r="20" spans="1:12" s="135" customFormat="1" ht="16.5" customHeight="1"/>
    <row r="21" spans="1:12" s="135" customFormat="1" ht="16.5" customHeight="1"/>
  </sheetData>
  <mergeCells count="7">
    <mergeCell ref="B2:D2"/>
    <mergeCell ref="B6:C6"/>
    <mergeCell ref="B7:C7"/>
    <mergeCell ref="B8:C8"/>
    <mergeCell ref="B9:C9"/>
    <mergeCell ref="B10:C10"/>
    <mergeCell ref="B11:C11"/>
  </mergeCells>
  <phoneticPr fontId="18" type="Hiragana"/>
  <printOptions horizontalCentered="1"/>
  <pageMargins left="0.70866141732283472" right="0.15748031496062992" top="0.74803149606299213" bottom="0.4" header="0.31496062992125984" footer="0.31496062992125984"/>
  <pageSetup paperSize="9" firstPageNumber="0" fitToWidth="1" fitToHeight="1" orientation="portrait" usePrinterDefaults="1" blackAndWhite="1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IX121"/>
  <sheetViews>
    <sheetView view="pageBreakPreview" zoomScale="110" zoomScaleSheetLayoutView="110" workbookViewId="0">
      <selection activeCell="G1" sqref="G1:H1048576"/>
    </sheetView>
  </sheetViews>
  <sheetFormatPr defaultRowHeight="13.5"/>
  <cols>
    <col min="1" max="1" width="3.875" style="133" customWidth="1"/>
    <col min="2" max="2" width="8.125" style="133" customWidth="1"/>
    <col min="3" max="3" width="13.625" style="133" customWidth="1"/>
    <col min="4" max="4" width="55.00390625" style="133" customWidth="1"/>
    <col min="5" max="5" width="8.75" style="133" customWidth="1"/>
    <col min="6" max="6" width="8.625" style="133" customWidth="1"/>
    <col min="7" max="8" width="10.625" style="253" hidden="1" customWidth="1"/>
    <col min="9" max="9" width="6.125" style="133" customWidth="1"/>
    <col min="10" max="10" width="8.125" style="133" customWidth="1"/>
    <col min="11" max="11" width="13.625" style="133" customWidth="1"/>
    <col min="12" max="12" width="41.75" style="133" customWidth="1"/>
    <col min="13" max="13" width="7.25" style="133" customWidth="1"/>
    <col min="14" max="14" width="7.625" style="133" customWidth="1"/>
    <col min="15" max="15" width="10.375" style="133" customWidth="1"/>
    <col min="16" max="16" width="10.375" style="134" customWidth="1"/>
    <col min="17" max="17" width="2.25390625" style="134" customWidth="1"/>
    <col min="18" max="257" width="9.00390625" style="134" bestFit="1" customWidth="1"/>
    <col min="258" max="258" width="9" style="134" bestFit="1" customWidth="1"/>
  </cols>
  <sheetData>
    <row r="1" spans="1:15" ht="18" customHeight="1">
      <c r="B1" s="133" t="s">
        <v>167</v>
      </c>
      <c r="F1" s="276" t="s">
        <v>144</v>
      </c>
      <c r="G1" s="276"/>
      <c r="H1" s="276"/>
      <c r="J1" s="283" t="s">
        <v>171</v>
      </c>
      <c r="K1" s="284"/>
      <c r="L1" s="284"/>
      <c r="M1" s="284"/>
      <c r="N1" s="284"/>
    </row>
    <row r="2" spans="1:15" s="134" customFormat="1" ht="23.25" customHeight="1">
      <c r="A2" s="135"/>
      <c r="B2" s="260" t="s">
        <v>168</v>
      </c>
      <c r="C2" s="260"/>
      <c r="D2" s="260"/>
      <c r="E2" s="260"/>
      <c r="F2" s="260"/>
      <c r="G2" s="260"/>
      <c r="H2" s="260"/>
      <c r="I2" s="150"/>
      <c r="J2" s="284"/>
      <c r="K2" s="284"/>
      <c r="L2" s="284"/>
      <c r="M2" s="284"/>
      <c r="N2" s="284"/>
      <c r="O2" s="135"/>
    </row>
    <row r="3" spans="1:15" ht="24" customHeight="1">
      <c r="D3" s="268" t="s">
        <v>145</v>
      </c>
      <c r="E3" s="268"/>
      <c r="F3" s="268"/>
      <c r="J3" s="284"/>
      <c r="K3" s="284"/>
      <c r="L3" s="284"/>
      <c r="M3" s="284"/>
      <c r="N3" s="284"/>
      <c r="O3" s="134"/>
    </row>
    <row r="4" spans="1:15">
      <c r="O4" s="134"/>
    </row>
    <row r="5" spans="1:15">
      <c r="F5" s="276"/>
      <c r="G5" s="276"/>
      <c r="H5" s="276"/>
      <c r="N5" s="276"/>
    </row>
    <row r="6" spans="1:15" ht="23.25" customHeight="1">
      <c r="B6" s="250" t="s">
        <v>146</v>
      </c>
      <c r="C6" s="250" t="s">
        <v>147</v>
      </c>
      <c r="D6" s="250" t="s">
        <v>98</v>
      </c>
      <c r="E6" s="267" t="s">
        <v>2</v>
      </c>
      <c r="F6" s="250" t="s">
        <v>148</v>
      </c>
      <c r="G6" s="277"/>
      <c r="H6" s="277"/>
      <c r="J6" s="250" t="s">
        <v>146</v>
      </c>
      <c r="K6" s="250" t="s">
        <v>147</v>
      </c>
      <c r="L6" s="250" t="s">
        <v>98</v>
      </c>
      <c r="M6" s="274" t="s">
        <v>2</v>
      </c>
      <c r="N6" s="250" t="s">
        <v>148</v>
      </c>
    </row>
    <row r="7" spans="1:15" ht="23.25" customHeight="1">
      <c r="B7" s="261"/>
      <c r="C7" s="261"/>
      <c r="D7" s="261"/>
      <c r="E7" s="271"/>
      <c r="F7" s="261"/>
      <c r="G7" s="277"/>
      <c r="H7" s="277"/>
      <c r="J7" s="261"/>
      <c r="K7" s="261"/>
      <c r="L7" s="261"/>
      <c r="M7" s="275"/>
      <c r="N7" s="261"/>
    </row>
    <row r="8" spans="1:15" ht="47.25" customHeight="1">
      <c r="A8" s="254" t="s">
        <v>181</v>
      </c>
      <c r="B8" s="262"/>
      <c r="C8" s="266"/>
      <c r="D8" s="269"/>
      <c r="E8" s="272"/>
      <c r="F8" s="269"/>
      <c r="J8" s="262">
        <v>46143</v>
      </c>
      <c r="K8" s="266" t="s">
        <v>170</v>
      </c>
      <c r="L8" s="269" t="s">
        <v>172</v>
      </c>
      <c r="M8" s="269">
        <v>8</v>
      </c>
      <c r="N8" s="269"/>
      <c r="O8" s="133" t="s">
        <v>173</v>
      </c>
    </row>
    <row r="9" spans="1:15" ht="47.25" customHeight="1">
      <c r="A9" s="254"/>
      <c r="B9" s="262"/>
      <c r="C9" s="266"/>
      <c r="D9" s="269"/>
      <c r="E9" s="272"/>
      <c r="F9" s="269"/>
      <c r="J9" s="262">
        <v>46144</v>
      </c>
      <c r="K9" s="266" t="s">
        <v>178</v>
      </c>
      <c r="L9" s="269" t="s">
        <v>174</v>
      </c>
      <c r="M9" s="269">
        <v>8</v>
      </c>
      <c r="N9" s="269"/>
      <c r="O9" s="133" t="s">
        <v>175</v>
      </c>
    </row>
    <row r="10" spans="1:15" ht="47.25" customHeight="1">
      <c r="A10" s="255"/>
      <c r="B10" s="262"/>
      <c r="C10" s="266"/>
      <c r="D10" s="269"/>
      <c r="E10" s="272"/>
      <c r="F10" s="269"/>
      <c r="J10" s="262">
        <v>46145</v>
      </c>
      <c r="K10" s="266" t="s">
        <v>170</v>
      </c>
      <c r="L10" s="269" t="s">
        <v>16</v>
      </c>
      <c r="M10" s="269">
        <v>8</v>
      </c>
      <c r="N10" s="269"/>
    </row>
    <row r="11" spans="1:15" ht="47.25" customHeight="1">
      <c r="A11" s="255"/>
      <c r="B11" s="262"/>
      <c r="C11" s="266"/>
      <c r="D11" s="269"/>
      <c r="E11" s="272"/>
      <c r="F11" s="269"/>
      <c r="J11" s="262">
        <v>46146</v>
      </c>
      <c r="K11" s="266" t="s">
        <v>177</v>
      </c>
      <c r="L11" s="269" t="s">
        <v>174</v>
      </c>
      <c r="M11" s="269">
        <v>5</v>
      </c>
      <c r="N11" s="269"/>
      <c r="O11" s="133" t="s">
        <v>108</v>
      </c>
    </row>
    <row r="12" spans="1:15" ht="47.25" customHeight="1">
      <c r="A12" s="255"/>
      <c r="B12" s="262"/>
      <c r="C12" s="266"/>
      <c r="D12" s="269"/>
      <c r="E12" s="272"/>
      <c r="F12" s="269"/>
      <c r="J12" s="262">
        <v>46147</v>
      </c>
      <c r="K12" s="287" t="s">
        <v>176</v>
      </c>
      <c r="L12" s="288" t="s">
        <v>179</v>
      </c>
      <c r="M12" s="269">
        <v>8</v>
      </c>
      <c r="N12" s="269"/>
      <c r="O12" s="133" t="s">
        <v>180</v>
      </c>
    </row>
    <row r="13" spans="1:15" ht="47.25" customHeight="1">
      <c r="A13" s="255"/>
      <c r="B13" s="262"/>
      <c r="C13" s="266"/>
      <c r="D13" s="269"/>
      <c r="E13" s="272"/>
      <c r="F13" s="269"/>
      <c r="J13" s="262">
        <v>46150</v>
      </c>
      <c r="K13" s="266" t="s">
        <v>178</v>
      </c>
      <c r="L13" s="269" t="s">
        <v>174</v>
      </c>
      <c r="M13" s="269">
        <v>7.5</v>
      </c>
      <c r="N13" s="269"/>
      <c r="O13" s="133" t="s">
        <v>45</v>
      </c>
    </row>
    <row r="14" spans="1:15" ht="47.25" customHeight="1">
      <c r="A14" s="255"/>
      <c r="B14" s="262"/>
      <c r="C14" s="266"/>
      <c r="D14" s="269"/>
      <c r="E14" s="272"/>
      <c r="F14" s="269"/>
      <c r="J14" s="262">
        <v>46151</v>
      </c>
      <c r="K14" s="287" t="s">
        <v>47</v>
      </c>
      <c r="L14" s="269" t="s">
        <v>47</v>
      </c>
      <c r="M14" s="289" t="s">
        <v>47</v>
      </c>
      <c r="N14" s="269"/>
    </row>
    <row r="15" spans="1:15" ht="47.25" customHeight="1">
      <c r="A15" s="255"/>
      <c r="B15" s="262"/>
      <c r="C15" s="266"/>
      <c r="D15" s="269"/>
      <c r="E15" s="272"/>
      <c r="F15" s="269"/>
      <c r="J15" s="262">
        <v>46152</v>
      </c>
      <c r="K15" s="287" t="s">
        <v>47</v>
      </c>
      <c r="L15" s="269" t="s">
        <v>47</v>
      </c>
      <c r="M15" s="289" t="s">
        <v>47</v>
      </c>
      <c r="N15" s="269"/>
    </row>
    <row r="16" spans="1:15" ht="47.25" customHeight="1">
      <c r="A16" s="255"/>
      <c r="B16" s="262"/>
      <c r="C16" s="266"/>
      <c r="D16" s="269"/>
      <c r="E16" s="272"/>
      <c r="F16" s="269"/>
      <c r="J16" s="262">
        <v>46153</v>
      </c>
      <c r="K16" s="287" t="s">
        <v>47</v>
      </c>
      <c r="L16" s="269" t="s">
        <v>47</v>
      </c>
      <c r="M16" s="289" t="s">
        <v>47</v>
      </c>
      <c r="N16" s="269"/>
    </row>
    <row r="17" spans="1:15" ht="47.25" customHeight="1">
      <c r="A17" s="255"/>
      <c r="B17" s="262"/>
      <c r="C17" s="266"/>
      <c r="D17" s="269"/>
      <c r="E17" s="272"/>
      <c r="F17" s="269"/>
      <c r="J17" s="262">
        <v>46154</v>
      </c>
      <c r="K17" s="287" t="s">
        <v>47</v>
      </c>
      <c r="L17" s="269" t="s">
        <v>47</v>
      </c>
      <c r="M17" s="289" t="s">
        <v>47</v>
      </c>
      <c r="N17" s="269"/>
    </row>
    <row r="18" spans="1:15" ht="47.25" customHeight="1">
      <c r="A18" s="255"/>
      <c r="B18" s="262"/>
      <c r="C18" s="266"/>
      <c r="D18" s="269"/>
      <c r="E18" s="272"/>
      <c r="F18" s="269"/>
      <c r="J18" s="262">
        <v>46157</v>
      </c>
      <c r="K18" s="287" t="s">
        <v>47</v>
      </c>
      <c r="L18" s="269" t="s">
        <v>47</v>
      </c>
      <c r="M18" s="289" t="s">
        <v>47</v>
      </c>
      <c r="N18" s="269"/>
    </row>
    <row r="19" spans="1:15" ht="47.25" customHeight="1">
      <c r="A19" s="255"/>
      <c r="B19" s="262"/>
      <c r="C19" s="266"/>
      <c r="D19" s="269"/>
      <c r="E19" s="272"/>
      <c r="F19" s="269"/>
      <c r="J19" s="262">
        <v>46158</v>
      </c>
      <c r="K19" s="287" t="s">
        <v>47</v>
      </c>
      <c r="L19" s="269" t="s">
        <v>47</v>
      </c>
      <c r="M19" s="289" t="s">
        <v>47</v>
      </c>
      <c r="N19" s="269"/>
    </row>
    <row r="20" spans="1:15" ht="47.25" customHeight="1">
      <c r="A20" s="255"/>
      <c r="B20" s="262"/>
      <c r="C20" s="266"/>
      <c r="D20" s="269"/>
      <c r="E20" s="272"/>
      <c r="F20" s="269"/>
      <c r="G20" s="278" t="s">
        <v>57</v>
      </c>
      <c r="H20" s="278" t="s">
        <v>191</v>
      </c>
      <c r="J20" s="262">
        <v>46159</v>
      </c>
      <c r="K20" s="287" t="s">
        <v>47</v>
      </c>
      <c r="L20" s="269" t="s">
        <v>47</v>
      </c>
      <c r="M20" s="289" t="s">
        <v>47</v>
      </c>
      <c r="N20" s="269"/>
    </row>
    <row r="21" spans="1:15" ht="47.25" customHeight="1">
      <c r="A21" s="255"/>
      <c r="B21" s="263"/>
      <c r="C21" s="267"/>
      <c r="D21" s="270"/>
      <c r="E21" s="273"/>
      <c r="F21" s="270"/>
      <c r="G21" s="279">
        <f>SUM(E8:E21)</f>
        <v>0</v>
      </c>
      <c r="H21" s="282">
        <f>ROUNDDOWN((G21/8),2)</f>
        <v>0</v>
      </c>
      <c r="J21" s="262">
        <v>46160</v>
      </c>
      <c r="K21" s="287" t="s">
        <v>47</v>
      </c>
      <c r="L21" s="269" t="s">
        <v>47</v>
      </c>
      <c r="M21" s="289" t="s">
        <v>47</v>
      </c>
      <c r="N21" s="269"/>
    </row>
    <row r="22" spans="1:15">
      <c r="B22" s="264" t="s">
        <v>190</v>
      </c>
      <c r="C22" s="264"/>
      <c r="D22" s="264"/>
      <c r="E22" s="264"/>
      <c r="F22" s="264"/>
      <c r="J22" s="264" t="s">
        <v>190</v>
      </c>
      <c r="K22" s="264"/>
      <c r="L22" s="264"/>
      <c r="M22" s="264"/>
      <c r="N22" s="264"/>
    </row>
    <row r="23" spans="1:15" ht="36.75" customHeight="1">
      <c r="B23" s="265"/>
      <c r="C23" s="265"/>
      <c r="D23" s="265"/>
      <c r="E23" s="265"/>
      <c r="F23" s="265"/>
      <c r="G23" s="280"/>
      <c r="H23" s="280"/>
      <c r="J23" s="265"/>
      <c r="K23" s="265"/>
      <c r="L23" s="265"/>
      <c r="M23" s="265"/>
      <c r="N23" s="265"/>
    </row>
    <row r="24" spans="1:15" ht="26.25" customHeight="1">
      <c r="B24" s="265"/>
      <c r="C24" s="265"/>
      <c r="D24" s="265"/>
      <c r="E24" s="265"/>
      <c r="F24" s="265"/>
      <c r="G24" s="277"/>
      <c r="H24" s="277"/>
      <c r="J24" s="265"/>
      <c r="K24" s="265"/>
      <c r="L24" s="265"/>
      <c r="M24" s="265"/>
      <c r="N24" s="265"/>
    </row>
    <row r="25" spans="1:15" ht="23.25" customHeight="1">
      <c r="B25" s="250" t="s">
        <v>146</v>
      </c>
      <c r="C25" s="250" t="s">
        <v>147</v>
      </c>
      <c r="D25" s="250" t="s">
        <v>98</v>
      </c>
      <c r="E25" s="274" t="s">
        <v>2</v>
      </c>
      <c r="F25" s="250" t="s">
        <v>148</v>
      </c>
      <c r="G25" s="277"/>
      <c r="H25" s="277"/>
      <c r="J25" s="250" t="s">
        <v>146</v>
      </c>
      <c r="K25" s="250" t="s">
        <v>147</v>
      </c>
      <c r="L25" s="250" t="s">
        <v>98</v>
      </c>
      <c r="M25" s="274" t="s">
        <v>2</v>
      </c>
      <c r="N25" s="250" t="s">
        <v>148</v>
      </c>
    </row>
    <row r="26" spans="1:15" ht="23.25" customHeight="1">
      <c r="B26" s="261"/>
      <c r="C26" s="261"/>
      <c r="D26" s="261"/>
      <c r="E26" s="275"/>
      <c r="F26" s="261"/>
      <c r="J26" s="261"/>
      <c r="K26" s="261"/>
      <c r="L26" s="261"/>
      <c r="M26" s="275"/>
      <c r="N26" s="261"/>
    </row>
    <row r="27" spans="1:15" ht="47.25" customHeight="1">
      <c r="A27" s="256" t="s">
        <v>182</v>
      </c>
      <c r="B27" s="262"/>
      <c r="C27" s="266"/>
      <c r="D27" s="269"/>
      <c r="E27" s="272"/>
      <c r="F27" s="269"/>
      <c r="J27" s="262">
        <v>46143</v>
      </c>
      <c r="K27" s="266" t="s">
        <v>170</v>
      </c>
      <c r="L27" s="269" t="s">
        <v>172</v>
      </c>
      <c r="M27" s="269">
        <v>8</v>
      </c>
      <c r="N27" s="269"/>
      <c r="O27" s="133" t="s">
        <v>173</v>
      </c>
    </row>
    <row r="28" spans="1:15" ht="47.25" customHeight="1">
      <c r="A28" s="256"/>
      <c r="B28" s="262"/>
      <c r="C28" s="266"/>
      <c r="D28" s="269"/>
      <c r="E28" s="272"/>
      <c r="F28" s="269"/>
      <c r="J28" s="262">
        <v>46144</v>
      </c>
      <c r="K28" s="266" t="s">
        <v>178</v>
      </c>
      <c r="L28" s="269" t="s">
        <v>174</v>
      </c>
      <c r="M28" s="269">
        <v>8</v>
      </c>
      <c r="N28" s="269"/>
      <c r="O28" s="133" t="s">
        <v>175</v>
      </c>
    </row>
    <row r="29" spans="1:15" ht="47.25" customHeight="1">
      <c r="A29" s="257"/>
      <c r="B29" s="262"/>
      <c r="C29" s="266"/>
      <c r="D29" s="269"/>
      <c r="E29" s="272"/>
      <c r="F29" s="269"/>
      <c r="J29" s="262">
        <v>46145</v>
      </c>
      <c r="K29" s="266" t="s">
        <v>170</v>
      </c>
      <c r="L29" s="269" t="s">
        <v>16</v>
      </c>
      <c r="M29" s="269">
        <v>8</v>
      </c>
      <c r="N29" s="269"/>
    </row>
    <row r="30" spans="1:15" ht="47.25" customHeight="1">
      <c r="A30" s="257"/>
      <c r="B30" s="262"/>
      <c r="C30" s="266"/>
      <c r="D30" s="269"/>
      <c r="E30" s="272"/>
      <c r="F30" s="269"/>
      <c r="J30" s="262">
        <v>46146</v>
      </c>
      <c r="K30" s="266" t="s">
        <v>177</v>
      </c>
      <c r="L30" s="269" t="s">
        <v>174</v>
      </c>
      <c r="M30" s="269">
        <v>5</v>
      </c>
      <c r="N30" s="269"/>
      <c r="O30" s="133" t="s">
        <v>108</v>
      </c>
    </row>
    <row r="31" spans="1:15" ht="47.25" customHeight="1">
      <c r="A31" s="257"/>
      <c r="B31" s="262"/>
      <c r="C31" s="266"/>
      <c r="D31" s="269"/>
      <c r="E31" s="272"/>
      <c r="F31" s="269"/>
      <c r="J31" s="262">
        <v>46147</v>
      </c>
      <c r="K31" s="287" t="s">
        <v>176</v>
      </c>
      <c r="L31" s="288" t="s">
        <v>179</v>
      </c>
      <c r="M31" s="269">
        <v>8</v>
      </c>
      <c r="N31" s="269"/>
      <c r="O31" s="133" t="s">
        <v>180</v>
      </c>
    </row>
    <row r="32" spans="1:15" ht="47.25" customHeight="1">
      <c r="A32" s="257"/>
      <c r="B32" s="262"/>
      <c r="C32" s="266"/>
      <c r="D32" s="269"/>
      <c r="E32" s="272"/>
      <c r="F32" s="269"/>
      <c r="J32" s="262">
        <v>46150</v>
      </c>
      <c r="K32" s="266" t="s">
        <v>178</v>
      </c>
      <c r="L32" s="269" t="s">
        <v>174</v>
      </c>
      <c r="M32" s="269">
        <v>7.5</v>
      </c>
      <c r="N32" s="269"/>
      <c r="O32" s="133" t="s">
        <v>45</v>
      </c>
    </row>
    <row r="33" spans="1:15" ht="47.25" customHeight="1">
      <c r="A33" s="257"/>
      <c r="B33" s="262"/>
      <c r="C33" s="266"/>
      <c r="D33" s="269"/>
      <c r="E33" s="272"/>
      <c r="F33" s="269"/>
      <c r="J33" s="262">
        <v>46151</v>
      </c>
      <c r="K33" s="287" t="s">
        <v>47</v>
      </c>
      <c r="L33" s="269" t="s">
        <v>47</v>
      </c>
      <c r="M33" s="289" t="s">
        <v>47</v>
      </c>
      <c r="N33" s="269"/>
    </row>
    <row r="34" spans="1:15" ht="47.25" customHeight="1">
      <c r="A34" s="257"/>
      <c r="B34" s="262"/>
      <c r="C34" s="266"/>
      <c r="D34" s="269"/>
      <c r="E34" s="272"/>
      <c r="F34" s="269"/>
      <c r="J34" s="262">
        <v>46152</v>
      </c>
      <c r="K34" s="287" t="s">
        <v>47</v>
      </c>
      <c r="L34" s="269" t="s">
        <v>47</v>
      </c>
      <c r="M34" s="289" t="s">
        <v>47</v>
      </c>
      <c r="N34" s="269"/>
    </row>
    <row r="35" spans="1:15" ht="47.25" customHeight="1">
      <c r="A35" s="257"/>
      <c r="B35" s="262"/>
      <c r="C35" s="266"/>
      <c r="D35" s="269"/>
      <c r="E35" s="272"/>
      <c r="F35" s="269"/>
      <c r="J35" s="262">
        <v>46153</v>
      </c>
      <c r="K35" s="287" t="s">
        <v>47</v>
      </c>
      <c r="L35" s="269" t="s">
        <v>47</v>
      </c>
      <c r="M35" s="289" t="s">
        <v>47</v>
      </c>
      <c r="N35" s="269"/>
    </row>
    <row r="36" spans="1:15" ht="47.25" customHeight="1">
      <c r="A36" s="257"/>
      <c r="B36" s="262"/>
      <c r="C36" s="266"/>
      <c r="D36" s="269"/>
      <c r="E36" s="272"/>
      <c r="F36" s="269"/>
      <c r="J36" s="262">
        <v>46154</v>
      </c>
      <c r="K36" s="287" t="s">
        <v>47</v>
      </c>
      <c r="L36" s="269" t="s">
        <v>47</v>
      </c>
      <c r="M36" s="289" t="s">
        <v>47</v>
      </c>
      <c r="N36" s="269"/>
    </row>
    <row r="37" spans="1:15" ht="47.25" customHeight="1">
      <c r="A37" s="257"/>
      <c r="B37" s="262"/>
      <c r="C37" s="266"/>
      <c r="D37" s="269"/>
      <c r="E37" s="272"/>
      <c r="F37" s="269"/>
      <c r="J37" s="262">
        <v>46157</v>
      </c>
      <c r="K37" s="287" t="s">
        <v>47</v>
      </c>
      <c r="L37" s="269" t="s">
        <v>47</v>
      </c>
      <c r="M37" s="289" t="s">
        <v>47</v>
      </c>
      <c r="N37" s="269"/>
    </row>
    <row r="38" spans="1:15" ht="47.25" customHeight="1">
      <c r="A38" s="257"/>
      <c r="B38" s="262"/>
      <c r="C38" s="266"/>
      <c r="D38" s="269"/>
      <c r="E38" s="272"/>
      <c r="F38" s="269"/>
      <c r="J38" s="262">
        <v>46158</v>
      </c>
      <c r="K38" s="287" t="s">
        <v>47</v>
      </c>
      <c r="L38" s="269" t="s">
        <v>47</v>
      </c>
      <c r="M38" s="289" t="s">
        <v>47</v>
      </c>
      <c r="N38" s="269"/>
    </row>
    <row r="39" spans="1:15" ht="47.25" customHeight="1">
      <c r="A39" s="257"/>
      <c r="B39" s="262"/>
      <c r="C39" s="266"/>
      <c r="D39" s="269"/>
      <c r="E39" s="272"/>
      <c r="F39" s="269"/>
      <c r="J39" s="262">
        <v>46159</v>
      </c>
      <c r="K39" s="287" t="s">
        <v>47</v>
      </c>
      <c r="L39" s="269" t="s">
        <v>47</v>
      </c>
      <c r="M39" s="289" t="s">
        <v>47</v>
      </c>
      <c r="N39" s="269"/>
    </row>
    <row r="40" spans="1:15" ht="47.25" customHeight="1">
      <c r="A40" s="257"/>
      <c r="B40" s="263"/>
      <c r="C40" s="267"/>
      <c r="D40" s="270"/>
      <c r="E40" s="273"/>
      <c r="F40" s="270"/>
      <c r="J40" s="262">
        <v>46160</v>
      </c>
      <c r="K40" s="287" t="s">
        <v>47</v>
      </c>
      <c r="L40" s="269" t="s">
        <v>47</v>
      </c>
      <c r="M40" s="289" t="s">
        <v>47</v>
      </c>
      <c r="N40" s="269"/>
    </row>
    <row r="41" spans="1:15" ht="47.25" customHeight="1">
      <c r="A41" s="257"/>
      <c r="B41" s="262"/>
      <c r="C41" s="266"/>
      <c r="D41" s="269"/>
      <c r="E41" s="272"/>
      <c r="F41" s="269"/>
      <c r="G41" s="278" t="s">
        <v>57</v>
      </c>
      <c r="H41" s="278" t="s">
        <v>191</v>
      </c>
      <c r="J41" s="285" t="s">
        <v>190</v>
      </c>
      <c r="K41" s="285"/>
      <c r="L41" s="285"/>
      <c r="M41" s="285"/>
      <c r="N41" s="285"/>
    </row>
    <row r="42" spans="1:15" ht="47.25" customHeight="1">
      <c r="A42" s="257"/>
      <c r="B42" s="262"/>
      <c r="C42" s="266"/>
      <c r="D42" s="269"/>
      <c r="E42" s="272"/>
      <c r="F42" s="269"/>
      <c r="G42" s="279">
        <f>SUM(E27:E42)</f>
        <v>0</v>
      </c>
      <c r="H42" s="282">
        <f>ROUNDDOWN((G42/8),2)</f>
        <v>0</v>
      </c>
      <c r="J42" s="286"/>
      <c r="K42" s="286"/>
      <c r="L42" s="286"/>
      <c r="M42" s="286"/>
      <c r="N42" s="286"/>
    </row>
    <row r="43" spans="1:15" ht="76.5" customHeight="1">
      <c r="A43" s="257"/>
      <c r="B43" s="264" t="s">
        <v>190</v>
      </c>
      <c r="C43" s="264"/>
      <c r="D43" s="264"/>
      <c r="E43" s="264"/>
      <c r="F43" s="264"/>
      <c r="J43" s="286"/>
      <c r="K43" s="286"/>
      <c r="L43" s="286"/>
      <c r="M43" s="286"/>
      <c r="N43" s="286"/>
    </row>
    <row r="44" spans="1:15" ht="23.25" customHeight="1">
      <c r="B44" s="250" t="s">
        <v>146</v>
      </c>
      <c r="C44" s="250" t="s">
        <v>147</v>
      </c>
      <c r="D44" s="250" t="s">
        <v>98</v>
      </c>
      <c r="E44" s="274" t="s">
        <v>2</v>
      </c>
      <c r="F44" s="250" t="s">
        <v>148</v>
      </c>
      <c r="G44" s="277"/>
      <c r="H44" s="277"/>
      <c r="J44" s="250" t="s">
        <v>146</v>
      </c>
      <c r="K44" s="250" t="s">
        <v>147</v>
      </c>
      <c r="L44" s="250" t="s">
        <v>98</v>
      </c>
      <c r="M44" s="274" t="s">
        <v>2</v>
      </c>
      <c r="N44" s="250" t="s">
        <v>148</v>
      </c>
    </row>
    <row r="45" spans="1:15" ht="23.25" customHeight="1">
      <c r="B45" s="261"/>
      <c r="C45" s="261"/>
      <c r="D45" s="261"/>
      <c r="E45" s="275"/>
      <c r="F45" s="261"/>
      <c r="G45" s="277"/>
      <c r="H45" s="277"/>
      <c r="J45" s="261"/>
      <c r="K45" s="261"/>
      <c r="L45" s="261"/>
      <c r="M45" s="275"/>
      <c r="N45" s="261"/>
    </row>
    <row r="46" spans="1:15" ht="47.25" customHeight="1">
      <c r="A46" s="258" t="s">
        <v>183</v>
      </c>
      <c r="B46" s="262"/>
      <c r="C46" s="266"/>
      <c r="D46" s="269"/>
      <c r="E46" s="272"/>
      <c r="F46" s="269"/>
      <c r="J46" s="262">
        <v>46143</v>
      </c>
      <c r="K46" s="266" t="s">
        <v>170</v>
      </c>
      <c r="L46" s="269" t="s">
        <v>172</v>
      </c>
      <c r="M46" s="269">
        <v>8</v>
      </c>
      <c r="N46" s="269"/>
      <c r="O46" s="133" t="s">
        <v>173</v>
      </c>
    </row>
    <row r="47" spans="1:15" ht="47.25" customHeight="1">
      <c r="A47" s="258"/>
      <c r="B47" s="262"/>
      <c r="C47" s="266"/>
      <c r="D47" s="269"/>
      <c r="E47" s="272"/>
      <c r="F47" s="269"/>
      <c r="J47" s="262">
        <v>46144</v>
      </c>
      <c r="K47" s="266" t="s">
        <v>178</v>
      </c>
      <c r="L47" s="269" t="s">
        <v>174</v>
      </c>
      <c r="M47" s="269">
        <v>8</v>
      </c>
      <c r="N47" s="269"/>
      <c r="O47" s="133" t="s">
        <v>175</v>
      </c>
    </row>
    <row r="48" spans="1:15" ht="47.25" customHeight="1">
      <c r="A48" s="259"/>
      <c r="B48" s="262"/>
      <c r="C48" s="266"/>
      <c r="D48" s="269"/>
      <c r="E48" s="272"/>
      <c r="F48" s="269"/>
      <c r="J48" s="262">
        <v>46145</v>
      </c>
      <c r="K48" s="266" t="s">
        <v>170</v>
      </c>
      <c r="L48" s="269" t="s">
        <v>16</v>
      </c>
      <c r="M48" s="269">
        <v>8</v>
      </c>
      <c r="N48" s="269"/>
    </row>
    <row r="49" spans="1:15" ht="47.25" customHeight="1">
      <c r="A49" s="259"/>
      <c r="B49" s="262"/>
      <c r="C49" s="266"/>
      <c r="D49" s="269"/>
      <c r="E49" s="272"/>
      <c r="F49" s="269"/>
      <c r="J49" s="262">
        <v>46146</v>
      </c>
      <c r="K49" s="266" t="s">
        <v>177</v>
      </c>
      <c r="L49" s="269" t="s">
        <v>174</v>
      </c>
      <c r="M49" s="269">
        <v>5</v>
      </c>
      <c r="N49" s="269"/>
      <c r="O49" s="133" t="s">
        <v>108</v>
      </c>
    </row>
    <row r="50" spans="1:15" ht="47.25" customHeight="1">
      <c r="A50" s="259"/>
      <c r="B50" s="262"/>
      <c r="C50" s="266"/>
      <c r="D50" s="269"/>
      <c r="E50" s="272"/>
      <c r="F50" s="269"/>
      <c r="J50" s="262">
        <v>46147</v>
      </c>
      <c r="K50" s="287" t="s">
        <v>176</v>
      </c>
      <c r="L50" s="288" t="s">
        <v>179</v>
      </c>
      <c r="M50" s="269">
        <v>8</v>
      </c>
      <c r="N50" s="269"/>
      <c r="O50" s="133" t="s">
        <v>180</v>
      </c>
    </row>
    <row r="51" spans="1:15" ht="47.25" customHeight="1">
      <c r="A51" s="259"/>
      <c r="B51" s="262"/>
      <c r="C51" s="266"/>
      <c r="D51" s="269"/>
      <c r="E51" s="272"/>
      <c r="F51" s="269"/>
      <c r="J51" s="262">
        <v>46150</v>
      </c>
      <c r="K51" s="266" t="s">
        <v>178</v>
      </c>
      <c r="L51" s="269" t="s">
        <v>174</v>
      </c>
      <c r="M51" s="269">
        <v>7.5</v>
      </c>
      <c r="N51" s="269"/>
      <c r="O51" s="133" t="s">
        <v>45</v>
      </c>
    </row>
    <row r="52" spans="1:15" ht="47.25" customHeight="1">
      <c r="A52" s="259"/>
      <c r="B52" s="262"/>
      <c r="C52" s="266"/>
      <c r="D52" s="269"/>
      <c r="E52" s="272"/>
      <c r="F52" s="269"/>
      <c r="J52" s="262">
        <v>46151</v>
      </c>
      <c r="K52" s="287" t="s">
        <v>47</v>
      </c>
      <c r="L52" s="269" t="s">
        <v>47</v>
      </c>
      <c r="M52" s="289" t="s">
        <v>47</v>
      </c>
      <c r="N52" s="269"/>
    </row>
    <row r="53" spans="1:15" ht="47.25" customHeight="1">
      <c r="A53" s="259"/>
      <c r="B53" s="262"/>
      <c r="C53" s="266"/>
      <c r="D53" s="269"/>
      <c r="E53" s="272"/>
      <c r="F53" s="269"/>
      <c r="J53" s="262">
        <v>46152</v>
      </c>
      <c r="K53" s="287" t="s">
        <v>47</v>
      </c>
      <c r="L53" s="269" t="s">
        <v>47</v>
      </c>
      <c r="M53" s="289" t="s">
        <v>47</v>
      </c>
      <c r="N53" s="269"/>
    </row>
    <row r="54" spans="1:15" ht="47.25" customHeight="1">
      <c r="A54" s="259"/>
      <c r="B54" s="262"/>
      <c r="C54" s="266"/>
      <c r="D54" s="269"/>
      <c r="E54" s="272"/>
      <c r="F54" s="269"/>
      <c r="J54" s="262">
        <v>46153</v>
      </c>
      <c r="K54" s="287" t="s">
        <v>47</v>
      </c>
      <c r="L54" s="269" t="s">
        <v>47</v>
      </c>
      <c r="M54" s="289" t="s">
        <v>47</v>
      </c>
      <c r="N54" s="269"/>
    </row>
    <row r="55" spans="1:15" ht="47.25" customHeight="1">
      <c r="A55" s="259"/>
      <c r="B55" s="262"/>
      <c r="C55" s="266"/>
      <c r="D55" s="269"/>
      <c r="E55" s="272"/>
      <c r="F55" s="269"/>
      <c r="J55" s="262">
        <v>46154</v>
      </c>
      <c r="K55" s="287" t="s">
        <v>47</v>
      </c>
      <c r="L55" s="269" t="s">
        <v>47</v>
      </c>
      <c r="M55" s="289" t="s">
        <v>47</v>
      </c>
      <c r="N55" s="269"/>
    </row>
    <row r="56" spans="1:15" ht="47.25" customHeight="1">
      <c r="A56" s="259"/>
      <c r="B56" s="262"/>
      <c r="C56" s="266"/>
      <c r="D56" s="269"/>
      <c r="E56" s="272"/>
      <c r="F56" s="269"/>
      <c r="J56" s="262">
        <v>46157</v>
      </c>
      <c r="K56" s="287" t="s">
        <v>47</v>
      </c>
      <c r="L56" s="269" t="s">
        <v>47</v>
      </c>
      <c r="M56" s="289" t="s">
        <v>47</v>
      </c>
      <c r="N56" s="269"/>
    </row>
    <row r="57" spans="1:15" ht="47.25" customHeight="1">
      <c r="A57" s="259"/>
      <c r="B57" s="262"/>
      <c r="C57" s="266"/>
      <c r="D57" s="269"/>
      <c r="E57" s="272"/>
      <c r="F57" s="269"/>
      <c r="J57" s="262">
        <v>46158</v>
      </c>
      <c r="K57" s="287" t="s">
        <v>47</v>
      </c>
      <c r="L57" s="269" t="s">
        <v>47</v>
      </c>
      <c r="M57" s="289" t="s">
        <v>47</v>
      </c>
      <c r="N57" s="269"/>
    </row>
    <row r="58" spans="1:15" ht="47.25" customHeight="1">
      <c r="A58" s="259"/>
      <c r="B58" s="262"/>
      <c r="C58" s="266"/>
      <c r="D58" s="269"/>
      <c r="E58" s="272"/>
      <c r="F58" s="269"/>
      <c r="J58" s="262">
        <v>46159</v>
      </c>
      <c r="K58" s="287" t="s">
        <v>47</v>
      </c>
      <c r="L58" s="269" t="s">
        <v>47</v>
      </c>
      <c r="M58" s="289" t="s">
        <v>47</v>
      </c>
      <c r="N58" s="269"/>
    </row>
    <row r="59" spans="1:15" ht="47.25" customHeight="1">
      <c r="A59" s="259"/>
      <c r="B59" s="263"/>
      <c r="C59" s="267"/>
      <c r="D59" s="270"/>
      <c r="E59" s="273"/>
      <c r="F59" s="270"/>
      <c r="J59" s="262">
        <v>46160</v>
      </c>
      <c r="K59" s="287" t="s">
        <v>47</v>
      </c>
      <c r="L59" s="269" t="s">
        <v>47</v>
      </c>
      <c r="M59" s="289" t="s">
        <v>47</v>
      </c>
      <c r="N59" s="269"/>
    </row>
    <row r="60" spans="1:15" ht="47.25" customHeight="1">
      <c r="A60" s="259"/>
      <c r="B60" s="262"/>
      <c r="C60" s="266"/>
      <c r="D60" s="269"/>
      <c r="E60" s="272"/>
      <c r="F60" s="269"/>
      <c r="G60" s="278" t="s">
        <v>57</v>
      </c>
      <c r="H60" s="278" t="s">
        <v>191</v>
      </c>
      <c r="J60" s="285" t="s">
        <v>190</v>
      </c>
      <c r="K60" s="285"/>
      <c r="L60" s="285"/>
      <c r="M60" s="285"/>
      <c r="N60" s="285"/>
    </row>
    <row r="61" spans="1:15" ht="47.25" customHeight="1">
      <c r="A61" s="259"/>
      <c r="B61" s="262"/>
      <c r="C61" s="266"/>
      <c r="D61" s="269"/>
      <c r="E61" s="272"/>
      <c r="F61" s="269"/>
      <c r="G61" s="279">
        <f>SUM(E46:E61)</f>
        <v>0</v>
      </c>
      <c r="H61" s="282">
        <f>ROUNDDOWN((G61/8),2)</f>
        <v>0</v>
      </c>
      <c r="J61" s="286"/>
      <c r="K61" s="286"/>
      <c r="L61" s="286"/>
      <c r="M61" s="286"/>
      <c r="N61" s="286"/>
    </row>
    <row r="62" spans="1:15" ht="76.5" customHeight="1">
      <c r="A62" s="259"/>
      <c r="B62" s="264" t="s">
        <v>190</v>
      </c>
      <c r="C62" s="264"/>
      <c r="D62" s="264"/>
      <c r="E62" s="264"/>
      <c r="F62" s="264"/>
      <c r="J62" s="286"/>
      <c r="K62" s="286"/>
      <c r="L62" s="286"/>
      <c r="M62" s="286"/>
      <c r="N62" s="286"/>
    </row>
    <row r="63" spans="1:15" ht="23.25" customHeight="1">
      <c r="B63" s="250" t="s">
        <v>146</v>
      </c>
      <c r="C63" s="250" t="s">
        <v>147</v>
      </c>
      <c r="D63" s="250" t="s">
        <v>98</v>
      </c>
      <c r="E63" s="274" t="s">
        <v>2</v>
      </c>
      <c r="F63" s="250" t="s">
        <v>148</v>
      </c>
      <c r="G63" s="277"/>
      <c r="H63" s="277"/>
      <c r="J63" s="250" t="s">
        <v>146</v>
      </c>
      <c r="K63" s="250" t="s">
        <v>147</v>
      </c>
      <c r="L63" s="250" t="s">
        <v>98</v>
      </c>
      <c r="M63" s="274" t="s">
        <v>2</v>
      </c>
      <c r="N63" s="250" t="s">
        <v>148</v>
      </c>
    </row>
    <row r="64" spans="1:15" ht="23.25" customHeight="1">
      <c r="B64" s="261"/>
      <c r="C64" s="261"/>
      <c r="D64" s="261"/>
      <c r="E64" s="275"/>
      <c r="F64" s="261"/>
      <c r="G64" s="277"/>
      <c r="H64" s="277"/>
      <c r="J64" s="261"/>
      <c r="K64" s="261"/>
      <c r="L64" s="261"/>
      <c r="M64" s="275"/>
      <c r="N64" s="261"/>
    </row>
    <row r="65" spans="1:15" ht="47.25" customHeight="1">
      <c r="A65" s="254" t="s">
        <v>184</v>
      </c>
      <c r="B65" s="262"/>
      <c r="C65" s="266"/>
      <c r="D65" s="269"/>
      <c r="E65" s="272"/>
      <c r="F65" s="269"/>
      <c r="J65" s="262">
        <v>46143</v>
      </c>
      <c r="K65" s="266" t="s">
        <v>170</v>
      </c>
      <c r="L65" s="269" t="s">
        <v>172</v>
      </c>
      <c r="M65" s="269">
        <v>8</v>
      </c>
      <c r="N65" s="269"/>
      <c r="O65" s="133" t="s">
        <v>173</v>
      </c>
    </row>
    <row r="66" spans="1:15" ht="47.25" customHeight="1">
      <c r="A66" s="254"/>
      <c r="B66" s="262"/>
      <c r="C66" s="266"/>
      <c r="D66" s="269"/>
      <c r="E66" s="272"/>
      <c r="F66" s="269"/>
      <c r="J66" s="262">
        <v>46144</v>
      </c>
      <c r="K66" s="266" t="s">
        <v>178</v>
      </c>
      <c r="L66" s="269" t="s">
        <v>174</v>
      </c>
      <c r="M66" s="269">
        <v>8</v>
      </c>
      <c r="N66" s="269"/>
      <c r="O66" s="133" t="s">
        <v>175</v>
      </c>
    </row>
    <row r="67" spans="1:15" ht="47.25" customHeight="1">
      <c r="A67" s="255"/>
      <c r="B67" s="262"/>
      <c r="C67" s="266"/>
      <c r="D67" s="269"/>
      <c r="E67" s="272"/>
      <c r="F67" s="269"/>
      <c r="J67" s="262">
        <v>46145</v>
      </c>
      <c r="K67" s="266" t="s">
        <v>170</v>
      </c>
      <c r="L67" s="269" t="s">
        <v>16</v>
      </c>
      <c r="M67" s="269">
        <v>8</v>
      </c>
      <c r="N67" s="269"/>
    </row>
    <row r="68" spans="1:15" ht="47.25" customHeight="1">
      <c r="A68" s="255"/>
      <c r="B68" s="262"/>
      <c r="C68" s="266"/>
      <c r="D68" s="269"/>
      <c r="E68" s="272"/>
      <c r="F68" s="269"/>
      <c r="J68" s="262">
        <v>46146</v>
      </c>
      <c r="K68" s="266" t="s">
        <v>177</v>
      </c>
      <c r="L68" s="269" t="s">
        <v>174</v>
      </c>
      <c r="M68" s="269">
        <v>5</v>
      </c>
      <c r="N68" s="269"/>
      <c r="O68" s="133" t="s">
        <v>108</v>
      </c>
    </row>
    <row r="69" spans="1:15" ht="47.25" customHeight="1">
      <c r="A69" s="255"/>
      <c r="B69" s="262"/>
      <c r="C69" s="266"/>
      <c r="D69" s="269"/>
      <c r="E69" s="272"/>
      <c r="F69" s="269"/>
      <c r="J69" s="262">
        <v>46147</v>
      </c>
      <c r="K69" s="287" t="s">
        <v>176</v>
      </c>
      <c r="L69" s="288" t="s">
        <v>179</v>
      </c>
      <c r="M69" s="269">
        <v>8</v>
      </c>
      <c r="N69" s="269"/>
      <c r="O69" s="133" t="s">
        <v>180</v>
      </c>
    </row>
    <row r="70" spans="1:15" ht="47.25" customHeight="1">
      <c r="A70" s="255"/>
      <c r="B70" s="262"/>
      <c r="C70" s="266"/>
      <c r="D70" s="269"/>
      <c r="E70" s="272"/>
      <c r="F70" s="269"/>
      <c r="J70" s="262">
        <v>46150</v>
      </c>
      <c r="K70" s="266" t="s">
        <v>178</v>
      </c>
      <c r="L70" s="269" t="s">
        <v>174</v>
      </c>
      <c r="M70" s="269">
        <v>7.5</v>
      </c>
      <c r="N70" s="269"/>
      <c r="O70" s="133" t="s">
        <v>45</v>
      </c>
    </row>
    <row r="71" spans="1:15" ht="47.25" customHeight="1">
      <c r="A71" s="255"/>
      <c r="B71" s="262"/>
      <c r="C71" s="266"/>
      <c r="D71" s="269"/>
      <c r="E71" s="272"/>
      <c r="F71" s="269"/>
      <c r="J71" s="262">
        <v>46151</v>
      </c>
      <c r="K71" s="287" t="s">
        <v>47</v>
      </c>
      <c r="L71" s="269" t="s">
        <v>47</v>
      </c>
      <c r="M71" s="289" t="s">
        <v>47</v>
      </c>
      <c r="N71" s="269"/>
    </row>
    <row r="72" spans="1:15" ht="47.25" customHeight="1">
      <c r="A72" s="255"/>
      <c r="B72" s="262"/>
      <c r="C72" s="266"/>
      <c r="D72" s="269"/>
      <c r="E72" s="272"/>
      <c r="F72" s="269"/>
      <c r="J72" s="262">
        <v>46152</v>
      </c>
      <c r="K72" s="287" t="s">
        <v>47</v>
      </c>
      <c r="L72" s="269" t="s">
        <v>47</v>
      </c>
      <c r="M72" s="289" t="s">
        <v>47</v>
      </c>
      <c r="N72" s="269"/>
    </row>
    <row r="73" spans="1:15" ht="47.25" customHeight="1">
      <c r="A73" s="255"/>
      <c r="B73" s="262"/>
      <c r="C73" s="266"/>
      <c r="D73" s="269"/>
      <c r="E73" s="272"/>
      <c r="F73" s="269"/>
      <c r="J73" s="262">
        <v>46153</v>
      </c>
      <c r="K73" s="287" t="s">
        <v>47</v>
      </c>
      <c r="L73" s="269" t="s">
        <v>47</v>
      </c>
      <c r="M73" s="289" t="s">
        <v>47</v>
      </c>
      <c r="N73" s="269"/>
    </row>
    <row r="74" spans="1:15" ht="47.25" customHeight="1">
      <c r="A74" s="255"/>
      <c r="B74" s="262"/>
      <c r="C74" s="266"/>
      <c r="D74" s="269"/>
      <c r="E74" s="272"/>
      <c r="F74" s="269"/>
      <c r="J74" s="262">
        <v>46154</v>
      </c>
      <c r="K74" s="287" t="s">
        <v>47</v>
      </c>
      <c r="L74" s="269" t="s">
        <v>47</v>
      </c>
      <c r="M74" s="289" t="s">
        <v>47</v>
      </c>
      <c r="N74" s="269"/>
    </row>
    <row r="75" spans="1:15" ht="47.25" customHeight="1">
      <c r="A75" s="255"/>
      <c r="B75" s="262"/>
      <c r="C75" s="266"/>
      <c r="D75" s="269"/>
      <c r="E75" s="272"/>
      <c r="F75" s="269"/>
      <c r="J75" s="262">
        <v>46157</v>
      </c>
      <c r="K75" s="287" t="s">
        <v>47</v>
      </c>
      <c r="L75" s="269" t="s">
        <v>47</v>
      </c>
      <c r="M75" s="289" t="s">
        <v>47</v>
      </c>
      <c r="N75" s="269"/>
    </row>
    <row r="76" spans="1:15" ht="47.25" customHeight="1">
      <c r="A76" s="255"/>
      <c r="B76" s="262"/>
      <c r="C76" s="266"/>
      <c r="D76" s="269"/>
      <c r="E76" s="272"/>
      <c r="F76" s="269"/>
      <c r="J76" s="262">
        <v>46158</v>
      </c>
      <c r="K76" s="287" t="s">
        <v>47</v>
      </c>
      <c r="L76" s="269" t="s">
        <v>47</v>
      </c>
      <c r="M76" s="289" t="s">
        <v>47</v>
      </c>
      <c r="N76" s="269"/>
    </row>
    <row r="77" spans="1:15" ht="47.25" customHeight="1">
      <c r="A77" s="255"/>
      <c r="B77" s="262"/>
      <c r="C77" s="266"/>
      <c r="D77" s="269"/>
      <c r="E77" s="272"/>
      <c r="F77" s="269"/>
      <c r="J77" s="262">
        <v>46159</v>
      </c>
      <c r="K77" s="287" t="s">
        <v>47</v>
      </c>
      <c r="L77" s="269" t="s">
        <v>47</v>
      </c>
      <c r="M77" s="289" t="s">
        <v>47</v>
      </c>
      <c r="N77" s="269"/>
    </row>
    <row r="78" spans="1:15" ht="47.25" customHeight="1">
      <c r="A78" s="255"/>
      <c r="B78" s="263"/>
      <c r="C78" s="267"/>
      <c r="D78" s="270"/>
      <c r="E78" s="273"/>
      <c r="F78" s="270"/>
      <c r="J78" s="262">
        <v>46160</v>
      </c>
      <c r="K78" s="287" t="s">
        <v>47</v>
      </c>
      <c r="L78" s="269" t="s">
        <v>47</v>
      </c>
      <c r="M78" s="289" t="s">
        <v>47</v>
      </c>
      <c r="N78" s="269"/>
    </row>
    <row r="79" spans="1:15" ht="47.25" customHeight="1">
      <c r="A79" s="255"/>
      <c r="B79" s="262"/>
      <c r="C79" s="266"/>
      <c r="D79" s="269"/>
      <c r="E79" s="272"/>
      <c r="F79" s="269"/>
      <c r="G79" s="278" t="s">
        <v>57</v>
      </c>
      <c r="H79" s="278" t="s">
        <v>191</v>
      </c>
      <c r="J79" s="285" t="s">
        <v>190</v>
      </c>
      <c r="K79" s="285"/>
      <c r="L79" s="285"/>
      <c r="M79" s="285"/>
      <c r="N79" s="285"/>
    </row>
    <row r="80" spans="1:15" ht="47.25" customHeight="1">
      <c r="A80" s="255"/>
      <c r="B80" s="262"/>
      <c r="C80" s="266"/>
      <c r="D80" s="269"/>
      <c r="E80" s="272"/>
      <c r="F80" s="269"/>
      <c r="G80" s="279">
        <f>SUM(E65:E80)</f>
        <v>0</v>
      </c>
      <c r="H80" s="282">
        <f>ROUNDDOWN((G80/8),2)</f>
        <v>0</v>
      </c>
      <c r="J80" s="286"/>
      <c r="K80" s="286"/>
      <c r="L80" s="286"/>
      <c r="M80" s="286"/>
      <c r="N80" s="286"/>
    </row>
    <row r="81" spans="1:15" ht="76.5" customHeight="1">
      <c r="A81" s="255"/>
      <c r="B81" s="264" t="s">
        <v>190</v>
      </c>
      <c r="C81" s="264"/>
      <c r="D81" s="264"/>
      <c r="E81" s="264"/>
      <c r="F81" s="264"/>
      <c r="J81" s="286"/>
      <c r="K81" s="286"/>
      <c r="L81" s="286"/>
      <c r="M81" s="286"/>
      <c r="N81" s="286"/>
    </row>
    <row r="82" spans="1:15" ht="23.25" customHeight="1">
      <c r="B82" s="250" t="s">
        <v>146</v>
      </c>
      <c r="C82" s="250" t="s">
        <v>147</v>
      </c>
      <c r="D82" s="250" t="s">
        <v>98</v>
      </c>
      <c r="E82" s="274" t="s">
        <v>2</v>
      </c>
      <c r="F82" s="250" t="s">
        <v>148</v>
      </c>
      <c r="G82" s="277"/>
      <c r="H82" s="277"/>
      <c r="J82" s="250" t="s">
        <v>146</v>
      </c>
      <c r="K82" s="250" t="s">
        <v>147</v>
      </c>
      <c r="L82" s="250" t="s">
        <v>98</v>
      </c>
      <c r="M82" s="274" t="s">
        <v>2</v>
      </c>
      <c r="N82" s="250" t="s">
        <v>148</v>
      </c>
    </row>
    <row r="83" spans="1:15" ht="23.25" customHeight="1">
      <c r="B83" s="261"/>
      <c r="C83" s="261"/>
      <c r="D83" s="261"/>
      <c r="E83" s="275"/>
      <c r="F83" s="261"/>
      <c r="G83" s="277"/>
      <c r="H83" s="277"/>
      <c r="J83" s="261"/>
      <c r="K83" s="261"/>
      <c r="L83" s="261"/>
      <c r="M83" s="275"/>
      <c r="N83" s="261"/>
    </row>
    <row r="84" spans="1:15" ht="47.25" customHeight="1">
      <c r="A84" s="256" t="s">
        <v>169</v>
      </c>
      <c r="B84" s="262"/>
      <c r="C84" s="266"/>
      <c r="D84" s="269"/>
      <c r="E84" s="272"/>
      <c r="F84" s="269"/>
      <c r="J84" s="262">
        <v>46143</v>
      </c>
      <c r="K84" s="266" t="s">
        <v>170</v>
      </c>
      <c r="L84" s="269" t="s">
        <v>172</v>
      </c>
      <c r="M84" s="269">
        <v>8</v>
      </c>
      <c r="N84" s="269"/>
      <c r="O84" s="133" t="s">
        <v>173</v>
      </c>
    </row>
    <row r="85" spans="1:15" ht="47.25" customHeight="1">
      <c r="A85" s="256"/>
      <c r="B85" s="262"/>
      <c r="C85" s="266"/>
      <c r="D85" s="269"/>
      <c r="E85" s="272"/>
      <c r="F85" s="269"/>
      <c r="J85" s="262">
        <v>46144</v>
      </c>
      <c r="K85" s="266" t="s">
        <v>178</v>
      </c>
      <c r="L85" s="269" t="s">
        <v>174</v>
      </c>
      <c r="M85" s="269">
        <v>8</v>
      </c>
      <c r="N85" s="269"/>
      <c r="O85" s="133" t="s">
        <v>175</v>
      </c>
    </row>
    <row r="86" spans="1:15" ht="47.25" customHeight="1">
      <c r="A86" s="257"/>
      <c r="B86" s="262"/>
      <c r="C86" s="266"/>
      <c r="D86" s="269"/>
      <c r="E86" s="272"/>
      <c r="F86" s="269"/>
      <c r="J86" s="262">
        <v>46145</v>
      </c>
      <c r="K86" s="266" t="s">
        <v>170</v>
      </c>
      <c r="L86" s="269" t="s">
        <v>16</v>
      </c>
      <c r="M86" s="269">
        <v>8</v>
      </c>
      <c r="N86" s="269"/>
    </row>
    <row r="87" spans="1:15" ht="47.25" customHeight="1">
      <c r="A87" s="257"/>
      <c r="B87" s="262"/>
      <c r="C87" s="266"/>
      <c r="D87" s="269"/>
      <c r="E87" s="272"/>
      <c r="F87" s="269"/>
      <c r="J87" s="262">
        <v>46146</v>
      </c>
      <c r="K87" s="266" t="s">
        <v>177</v>
      </c>
      <c r="L87" s="269" t="s">
        <v>174</v>
      </c>
      <c r="M87" s="269">
        <v>5</v>
      </c>
      <c r="N87" s="269"/>
      <c r="O87" s="133" t="s">
        <v>108</v>
      </c>
    </row>
    <row r="88" spans="1:15" ht="47.25" customHeight="1">
      <c r="A88" s="257"/>
      <c r="B88" s="262"/>
      <c r="C88" s="266"/>
      <c r="D88" s="269"/>
      <c r="E88" s="272"/>
      <c r="F88" s="269"/>
      <c r="J88" s="262">
        <v>46147</v>
      </c>
      <c r="K88" s="287" t="s">
        <v>176</v>
      </c>
      <c r="L88" s="288" t="s">
        <v>179</v>
      </c>
      <c r="M88" s="269">
        <v>8</v>
      </c>
      <c r="N88" s="269"/>
      <c r="O88" s="133" t="s">
        <v>180</v>
      </c>
    </row>
    <row r="89" spans="1:15" ht="47.25" customHeight="1">
      <c r="A89" s="257"/>
      <c r="B89" s="262"/>
      <c r="C89" s="266"/>
      <c r="D89" s="269"/>
      <c r="E89" s="272"/>
      <c r="F89" s="269"/>
      <c r="J89" s="262">
        <v>46150</v>
      </c>
      <c r="K89" s="266" t="s">
        <v>178</v>
      </c>
      <c r="L89" s="269" t="s">
        <v>174</v>
      </c>
      <c r="M89" s="269">
        <v>7.5</v>
      </c>
      <c r="N89" s="269"/>
      <c r="O89" s="133" t="s">
        <v>45</v>
      </c>
    </row>
    <row r="90" spans="1:15" ht="47.25" customHeight="1">
      <c r="A90" s="257"/>
      <c r="B90" s="262"/>
      <c r="C90" s="266"/>
      <c r="D90" s="269"/>
      <c r="E90" s="272"/>
      <c r="F90" s="269"/>
      <c r="J90" s="262">
        <v>46151</v>
      </c>
      <c r="K90" s="287" t="s">
        <v>47</v>
      </c>
      <c r="L90" s="269" t="s">
        <v>47</v>
      </c>
      <c r="M90" s="289" t="s">
        <v>47</v>
      </c>
      <c r="N90" s="269"/>
    </row>
    <row r="91" spans="1:15" ht="47.25" customHeight="1">
      <c r="A91" s="257"/>
      <c r="B91" s="262"/>
      <c r="C91" s="266"/>
      <c r="D91" s="269"/>
      <c r="E91" s="272"/>
      <c r="F91" s="269"/>
      <c r="J91" s="262">
        <v>46152</v>
      </c>
      <c r="K91" s="287" t="s">
        <v>47</v>
      </c>
      <c r="L91" s="269" t="s">
        <v>47</v>
      </c>
      <c r="M91" s="289" t="s">
        <v>47</v>
      </c>
      <c r="N91" s="269"/>
    </row>
    <row r="92" spans="1:15" ht="47.25" customHeight="1">
      <c r="A92" s="257"/>
      <c r="B92" s="262"/>
      <c r="C92" s="266"/>
      <c r="D92" s="269"/>
      <c r="E92" s="272"/>
      <c r="F92" s="269"/>
      <c r="J92" s="262">
        <v>46153</v>
      </c>
      <c r="K92" s="287" t="s">
        <v>47</v>
      </c>
      <c r="L92" s="269" t="s">
        <v>47</v>
      </c>
      <c r="M92" s="289" t="s">
        <v>47</v>
      </c>
      <c r="N92" s="269"/>
    </row>
    <row r="93" spans="1:15" ht="47.25" customHeight="1">
      <c r="A93" s="257"/>
      <c r="B93" s="262"/>
      <c r="C93" s="266"/>
      <c r="D93" s="269"/>
      <c r="E93" s="272"/>
      <c r="F93" s="269"/>
      <c r="J93" s="262">
        <v>46154</v>
      </c>
      <c r="K93" s="287" t="s">
        <v>47</v>
      </c>
      <c r="L93" s="269" t="s">
        <v>47</v>
      </c>
      <c r="M93" s="289" t="s">
        <v>47</v>
      </c>
      <c r="N93" s="269"/>
    </row>
    <row r="94" spans="1:15" ht="47.25" customHeight="1">
      <c r="A94" s="257"/>
      <c r="B94" s="262"/>
      <c r="C94" s="266"/>
      <c r="D94" s="269"/>
      <c r="E94" s="272"/>
      <c r="F94" s="269"/>
      <c r="J94" s="262">
        <v>46157</v>
      </c>
      <c r="K94" s="287" t="s">
        <v>47</v>
      </c>
      <c r="L94" s="269" t="s">
        <v>47</v>
      </c>
      <c r="M94" s="289" t="s">
        <v>47</v>
      </c>
      <c r="N94" s="269"/>
    </row>
    <row r="95" spans="1:15" ht="47.25" customHeight="1">
      <c r="A95" s="257"/>
      <c r="B95" s="262"/>
      <c r="C95" s="266"/>
      <c r="D95" s="269"/>
      <c r="E95" s="272"/>
      <c r="F95" s="269"/>
      <c r="J95" s="262">
        <v>46158</v>
      </c>
      <c r="K95" s="287" t="s">
        <v>47</v>
      </c>
      <c r="L95" s="269" t="s">
        <v>47</v>
      </c>
      <c r="M95" s="289" t="s">
        <v>47</v>
      </c>
      <c r="N95" s="269"/>
    </row>
    <row r="96" spans="1:15" ht="47.25" customHeight="1">
      <c r="A96" s="257"/>
      <c r="B96" s="262"/>
      <c r="C96" s="266"/>
      <c r="D96" s="269"/>
      <c r="E96" s="272"/>
      <c r="F96" s="269"/>
      <c r="J96" s="262">
        <v>46159</v>
      </c>
      <c r="K96" s="287" t="s">
        <v>47</v>
      </c>
      <c r="L96" s="269" t="s">
        <v>47</v>
      </c>
      <c r="M96" s="289" t="s">
        <v>47</v>
      </c>
      <c r="N96" s="269"/>
    </row>
    <row r="97" spans="1:15" ht="47.25" customHeight="1">
      <c r="A97" s="257"/>
      <c r="B97" s="263"/>
      <c r="C97" s="267"/>
      <c r="D97" s="270"/>
      <c r="E97" s="273"/>
      <c r="F97" s="270"/>
      <c r="J97" s="262">
        <v>46160</v>
      </c>
      <c r="K97" s="287" t="s">
        <v>47</v>
      </c>
      <c r="L97" s="269" t="s">
        <v>47</v>
      </c>
      <c r="M97" s="289" t="s">
        <v>47</v>
      </c>
      <c r="N97" s="269"/>
    </row>
    <row r="98" spans="1:15" ht="47.25" customHeight="1">
      <c r="A98" s="257"/>
      <c r="B98" s="262"/>
      <c r="C98" s="266"/>
      <c r="D98" s="269"/>
      <c r="E98" s="272"/>
      <c r="F98" s="269"/>
      <c r="G98" s="278" t="s">
        <v>57</v>
      </c>
      <c r="H98" s="278" t="s">
        <v>191</v>
      </c>
      <c r="J98" s="285" t="s">
        <v>190</v>
      </c>
      <c r="K98" s="285"/>
      <c r="L98" s="285"/>
      <c r="M98" s="285"/>
      <c r="N98" s="285"/>
    </row>
    <row r="99" spans="1:15" ht="47.25" customHeight="1">
      <c r="A99" s="257"/>
      <c r="B99" s="262"/>
      <c r="C99" s="266"/>
      <c r="D99" s="269"/>
      <c r="E99" s="272"/>
      <c r="F99" s="269"/>
      <c r="G99" s="279">
        <f>SUM(E84:E99)</f>
        <v>0</v>
      </c>
      <c r="H99" s="282">
        <f>ROUNDDOWN((G99/8),2)</f>
        <v>0</v>
      </c>
      <c r="J99" s="286"/>
      <c r="K99" s="286"/>
      <c r="L99" s="286"/>
      <c r="M99" s="286"/>
      <c r="N99" s="286"/>
    </row>
    <row r="100" spans="1:15" ht="78" customHeight="1">
      <c r="A100" s="257"/>
      <c r="B100" s="264" t="s">
        <v>190</v>
      </c>
      <c r="C100" s="264"/>
      <c r="D100" s="264"/>
      <c r="E100" s="264"/>
      <c r="F100" s="264"/>
      <c r="J100" s="286"/>
      <c r="K100" s="286"/>
      <c r="L100" s="286"/>
      <c r="M100" s="286"/>
      <c r="N100" s="286"/>
    </row>
    <row r="101" spans="1:15" ht="23.25" customHeight="1">
      <c r="B101" s="250" t="s">
        <v>146</v>
      </c>
      <c r="C101" s="250" t="s">
        <v>147</v>
      </c>
      <c r="D101" s="250" t="s">
        <v>98</v>
      </c>
      <c r="E101" s="274" t="s">
        <v>2</v>
      </c>
      <c r="F101" s="250" t="s">
        <v>148</v>
      </c>
      <c r="G101" s="277"/>
      <c r="H101" s="277"/>
      <c r="J101" s="250" t="s">
        <v>146</v>
      </c>
      <c r="K101" s="250" t="s">
        <v>147</v>
      </c>
      <c r="L101" s="250" t="s">
        <v>98</v>
      </c>
      <c r="M101" s="274" t="s">
        <v>2</v>
      </c>
      <c r="N101" s="250" t="s">
        <v>148</v>
      </c>
    </row>
    <row r="102" spans="1:15" ht="23.25" customHeight="1">
      <c r="B102" s="261"/>
      <c r="C102" s="261"/>
      <c r="D102" s="261"/>
      <c r="E102" s="275"/>
      <c r="F102" s="261"/>
      <c r="G102" s="277"/>
      <c r="H102" s="277"/>
      <c r="J102" s="261"/>
      <c r="K102" s="261"/>
      <c r="L102" s="261"/>
      <c r="M102" s="275"/>
      <c r="N102" s="261"/>
    </row>
    <row r="103" spans="1:15" ht="47.25" customHeight="1">
      <c r="A103" s="258" t="s">
        <v>120</v>
      </c>
      <c r="B103" s="262"/>
      <c r="C103" s="266"/>
      <c r="D103" s="269"/>
      <c r="E103" s="272"/>
      <c r="F103" s="269"/>
      <c r="J103" s="262">
        <v>46143</v>
      </c>
      <c r="K103" s="266" t="s">
        <v>170</v>
      </c>
      <c r="L103" s="269" t="s">
        <v>172</v>
      </c>
      <c r="M103" s="269">
        <v>8</v>
      </c>
      <c r="N103" s="269"/>
      <c r="O103" s="133" t="s">
        <v>173</v>
      </c>
    </row>
    <row r="104" spans="1:15" ht="47.25" customHeight="1">
      <c r="A104" s="258"/>
      <c r="B104" s="262"/>
      <c r="C104" s="266"/>
      <c r="D104" s="269"/>
      <c r="E104" s="272"/>
      <c r="F104" s="269"/>
      <c r="J104" s="262">
        <v>46144</v>
      </c>
      <c r="K104" s="266" t="s">
        <v>178</v>
      </c>
      <c r="L104" s="269" t="s">
        <v>174</v>
      </c>
      <c r="M104" s="269">
        <v>8</v>
      </c>
      <c r="N104" s="269"/>
      <c r="O104" s="133" t="s">
        <v>175</v>
      </c>
    </row>
    <row r="105" spans="1:15" ht="47.25" customHeight="1">
      <c r="A105" s="259"/>
      <c r="B105" s="262"/>
      <c r="C105" s="266"/>
      <c r="D105" s="269"/>
      <c r="E105" s="272"/>
      <c r="F105" s="269"/>
      <c r="J105" s="262">
        <v>46145</v>
      </c>
      <c r="K105" s="266" t="s">
        <v>170</v>
      </c>
      <c r="L105" s="269" t="s">
        <v>16</v>
      </c>
      <c r="M105" s="269">
        <v>8</v>
      </c>
      <c r="N105" s="269"/>
    </row>
    <row r="106" spans="1:15" ht="47.25" customHeight="1">
      <c r="A106" s="259"/>
      <c r="B106" s="262"/>
      <c r="C106" s="266"/>
      <c r="D106" s="269"/>
      <c r="E106" s="272"/>
      <c r="F106" s="269"/>
      <c r="J106" s="262">
        <v>46146</v>
      </c>
      <c r="K106" s="266" t="s">
        <v>177</v>
      </c>
      <c r="L106" s="269" t="s">
        <v>174</v>
      </c>
      <c r="M106" s="269">
        <v>5</v>
      </c>
      <c r="N106" s="269"/>
      <c r="O106" s="133" t="s">
        <v>108</v>
      </c>
    </row>
    <row r="107" spans="1:15" ht="47.25" customHeight="1">
      <c r="A107" s="259"/>
      <c r="B107" s="262"/>
      <c r="C107" s="266"/>
      <c r="D107" s="269"/>
      <c r="E107" s="272"/>
      <c r="F107" s="269"/>
      <c r="J107" s="262">
        <v>46147</v>
      </c>
      <c r="K107" s="287" t="s">
        <v>176</v>
      </c>
      <c r="L107" s="288" t="s">
        <v>179</v>
      </c>
      <c r="M107" s="269">
        <v>8</v>
      </c>
      <c r="N107" s="269"/>
      <c r="O107" s="133" t="s">
        <v>180</v>
      </c>
    </row>
    <row r="108" spans="1:15" ht="47.25" customHeight="1">
      <c r="A108" s="259"/>
      <c r="B108" s="262"/>
      <c r="C108" s="266"/>
      <c r="D108" s="269"/>
      <c r="E108" s="272"/>
      <c r="F108" s="269"/>
      <c r="J108" s="262">
        <v>46150</v>
      </c>
      <c r="K108" s="266" t="s">
        <v>178</v>
      </c>
      <c r="L108" s="269" t="s">
        <v>174</v>
      </c>
      <c r="M108" s="269">
        <v>7.5</v>
      </c>
      <c r="N108" s="269"/>
      <c r="O108" s="133" t="s">
        <v>45</v>
      </c>
    </row>
    <row r="109" spans="1:15" ht="47.25" customHeight="1">
      <c r="A109" s="259"/>
      <c r="B109" s="262"/>
      <c r="C109" s="266"/>
      <c r="D109" s="269"/>
      <c r="E109" s="272"/>
      <c r="F109" s="269"/>
      <c r="J109" s="262">
        <v>46151</v>
      </c>
      <c r="K109" s="287" t="s">
        <v>47</v>
      </c>
      <c r="L109" s="269" t="s">
        <v>47</v>
      </c>
      <c r="M109" s="289" t="s">
        <v>47</v>
      </c>
      <c r="N109" s="269"/>
    </row>
    <row r="110" spans="1:15" ht="47.25" customHeight="1">
      <c r="A110" s="259"/>
      <c r="B110" s="262"/>
      <c r="C110" s="266"/>
      <c r="D110" s="269"/>
      <c r="E110" s="272"/>
      <c r="F110" s="269"/>
      <c r="J110" s="262">
        <v>46152</v>
      </c>
      <c r="K110" s="287" t="s">
        <v>47</v>
      </c>
      <c r="L110" s="269" t="s">
        <v>47</v>
      </c>
      <c r="M110" s="289" t="s">
        <v>47</v>
      </c>
      <c r="N110" s="269"/>
    </row>
    <row r="111" spans="1:15" ht="47.25" customHeight="1">
      <c r="A111" s="259"/>
      <c r="B111" s="262"/>
      <c r="C111" s="266"/>
      <c r="D111" s="269"/>
      <c r="E111" s="272"/>
      <c r="F111" s="269"/>
      <c r="J111" s="262">
        <v>46153</v>
      </c>
      <c r="K111" s="287" t="s">
        <v>47</v>
      </c>
      <c r="L111" s="269" t="s">
        <v>47</v>
      </c>
      <c r="M111" s="289" t="s">
        <v>47</v>
      </c>
      <c r="N111" s="269"/>
    </row>
    <row r="112" spans="1:15" ht="47.25" customHeight="1">
      <c r="A112" s="259"/>
      <c r="B112" s="262"/>
      <c r="C112" s="266"/>
      <c r="D112" s="269"/>
      <c r="E112" s="272"/>
      <c r="F112" s="269"/>
      <c r="J112" s="262">
        <v>46154</v>
      </c>
      <c r="K112" s="287" t="s">
        <v>47</v>
      </c>
      <c r="L112" s="269" t="s">
        <v>47</v>
      </c>
      <c r="M112" s="289" t="s">
        <v>47</v>
      </c>
      <c r="N112" s="269"/>
    </row>
    <row r="113" spans="1:14" ht="47.25" customHeight="1">
      <c r="A113" s="259"/>
      <c r="B113" s="262"/>
      <c r="C113" s="266"/>
      <c r="D113" s="269"/>
      <c r="E113" s="272"/>
      <c r="F113" s="269"/>
      <c r="J113" s="262">
        <v>46157</v>
      </c>
      <c r="K113" s="287" t="s">
        <v>47</v>
      </c>
      <c r="L113" s="269" t="s">
        <v>47</v>
      </c>
      <c r="M113" s="289" t="s">
        <v>47</v>
      </c>
      <c r="N113" s="269"/>
    </row>
    <row r="114" spans="1:14" ht="47.25" customHeight="1">
      <c r="A114" s="259"/>
      <c r="B114" s="262"/>
      <c r="C114" s="266"/>
      <c r="D114" s="269"/>
      <c r="E114" s="272"/>
      <c r="F114" s="269"/>
      <c r="J114" s="262">
        <v>46158</v>
      </c>
      <c r="K114" s="287" t="s">
        <v>47</v>
      </c>
      <c r="L114" s="269" t="s">
        <v>47</v>
      </c>
      <c r="M114" s="289" t="s">
        <v>47</v>
      </c>
      <c r="N114" s="269"/>
    </row>
    <row r="115" spans="1:14" ht="47.25" customHeight="1">
      <c r="A115" s="259"/>
      <c r="B115" s="262"/>
      <c r="C115" s="266"/>
      <c r="D115" s="269"/>
      <c r="E115" s="272"/>
      <c r="F115" s="269"/>
      <c r="J115" s="262">
        <v>46159</v>
      </c>
      <c r="K115" s="287" t="s">
        <v>47</v>
      </c>
      <c r="L115" s="269" t="s">
        <v>47</v>
      </c>
      <c r="M115" s="289" t="s">
        <v>47</v>
      </c>
      <c r="N115" s="269"/>
    </row>
    <row r="116" spans="1:14" ht="47.25" customHeight="1">
      <c r="A116" s="259"/>
      <c r="B116" s="263"/>
      <c r="C116" s="267"/>
      <c r="D116" s="270"/>
      <c r="E116" s="273"/>
      <c r="F116" s="270"/>
      <c r="J116" s="262">
        <v>46160</v>
      </c>
      <c r="K116" s="287" t="s">
        <v>47</v>
      </c>
      <c r="L116" s="269" t="s">
        <v>47</v>
      </c>
      <c r="M116" s="289" t="s">
        <v>47</v>
      </c>
      <c r="N116" s="269"/>
    </row>
    <row r="117" spans="1:14" ht="47.25" customHeight="1">
      <c r="A117" s="259"/>
      <c r="B117" s="262"/>
      <c r="C117" s="266"/>
      <c r="D117" s="269"/>
      <c r="E117" s="272"/>
      <c r="F117" s="269"/>
      <c r="G117" s="278" t="s">
        <v>57</v>
      </c>
      <c r="H117" s="278" t="s">
        <v>191</v>
      </c>
      <c r="J117" s="285" t="s">
        <v>190</v>
      </c>
      <c r="K117" s="285"/>
      <c r="L117" s="285"/>
      <c r="M117" s="285"/>
      <c r="N117" s="285"/>
    </row>
    <row r="118" spans="1:14" ht="47.25" customHeight="1">
      <c r="A118" s="259"/>
      <c r="B118" s="262"/>
      <c r="C118" s="266"/>
      <c r="D118" s="269"/>
      <c r="E118" s="272"/>
      <c r="F118" s="269"/>
      <c r="G118" s="279">
        <f>SUM(E103:E118)</f>
        <v>0</v>
      </c>
      <c r="H118" s="282">
        <f>ROUNDDOWN((G118/8),2)</f>
        <v>0</v>
      </c>
      <c r="J118" s="286"/>
      <c r="K118" s="286"/>
      <c r="L118" s="286"/>
      <c r="M118" s="286"/>
      <c r="N118" s="286"/>
    </row>
    <row r="119" spans="1:14" ht="78" customHeight="1">
      <c r="A119" s="259"/>
      <c r="B119" s="264" t="s">
        <v>190</v>
      </c>
      <c r="C119" s="264"/>
      <c r="D119" s="264"/>
      <c r="E119" s="264"/>
      <c r="F119" s="264"/>
      <c r="J119" s="286"/>
      <c r="K119" s="286"/>
      <c r="L119" s="286"/>
      <c r="M119" s="286"/>
      <c r="N119" s="286"/>
    </row>
    <row r="121" spans="1:14">
      <c r="G121" s="281"/>
      <c r="H121" s="281"/>
    </row>
  </sheetData>
  <mergeCells count="80">
    <mergeCell ref="B2:F2"/>
    <mergeCell ref="B43:F43"/>
    <mergeCell ref="B62:F62"/>
    <mergeCell ref="B81:F81"/>
    <mergeCell ref="B100:F100"/>
    <mergeCell ref="B119:F119"/>
    <mergeCell ref="J1:N3"/>
    <mergeCell ref="B6:B7"/>
    <mergeCell ref="C6:C7"/>
    <mergeCell ref="D6:D7"/>
    <mergeCell ref="E6:E7"/>
    <mergeCell ref="F6:F7"/>
    <mergeCell ref="J6:J7"/>
    <mergeCell ref="K6:K7"/>
    <mergeCell ref="L6:L7"/>
    <mergeCell ref="M6:M7"/>
    <mergeCell ref="N6:N7"/>
    <mergeCell ref="A8:A9"/>
    <mergeCell ref="B22:F24"/>
    <mergeCell ref="J22:N24"/>
    <mergeCell ref="B25:B26"/>
    <mergeCell ref="C25:C26"/>
    <mergeCell ref="D25:D26"/>
    <mergeCell ref="E25:E26"/>
    <mergeCell ref="F25:F26"/>
    <mergeCell ref="J25:J26"/>
    <mergeCell ref="K25:K26"/>
    <mergeCell ref="L25:L26"/>
    <mergeCell ref="M25:M26"/>
    <mergeCell ref="N25:N26"/>
    <mergeCell ref="A27:A28"/>
    <mergeCell ref="J41:N43"/>
    <mergeCell ref="B44:B45"/>
    <mergeCell ref="C44:C45"/>
    <mergeCell ref="D44:D45"/>
    <mergeCell ref="E44:E45"/>
    <mergeCell ref="F44:F45"/>
    <mergeCell ref="J44:J45"/>
    <mergeCell ref="K44:K45"/>
    <mergeCell ref="L44:L45"/>
    <mergeCell ref="M44:M45"/>
    <mergeCell ref="N44:N45"/>
    <mergeCell ref="A46:A47"/>
    <mergeCell ref="J60:N62"/>
    <mergeCell ref="B63:B64"/>
    <mergeCell ref="C63:C64"/>
    <mergeCell ref="D63:D64"/>
    <mergeCell ref="E63:E64"/>
    <mergeCell ref="F63:F64"/>
    <mergeCell ref="J63:J64"/>
    <mergeCell ref="K63:K64"/>
    <mergeCell ref="L63:L64"/>
    <mergeCell ref="M63:M64"/>
    <mergeCell ref="N63:N64"/>
    <mergeCell ref="A65:A66"/>
    <mergeCell ref="J79:N81"/>
    <mergeCell ref="B82:B83"/>
    <mergeCell ref="C82:C83"/>
    <mergeCell ref="D82:D83"/>
    <mergeCell ref="E82:E83"/>
    <mergeCell ref="F82:F83"/>
    <mergeCell ref="J82:J83"/>
    <mergeCell ref="K82:K83"/>
    <mergeCell ref="L82:L83"/>
    <mergeCell ref="M82:M83"/>
    <mergeCell ref="N82:N83"/>
    <mergeCell ref="A84:A85"/>
    <mergeCell ref="J98:N100"/>
    <mergeCell ref="B101:B102"/>
    <mergeCell ref="C101:C102"/>
    <mergeCell ref="D101:D102"/>
    <mergeCell ref="E101:E102"/>
    <mergeCell ref="F101:F102"/>
    <mergeCell ref="J101:J102"/>
    <mergeCell ref="K101:K102"/>
    <mergeCell ref="L101:L102"/>
    <mergeCell ref="M101:M102"/>
    <mergeCell ref="N101:N102"/>
    <mergeCell ref="A103:A104"/>
    <mergeCell ref="J117:N119"/>
  </mergeCells>
  <phoneticPr fontId="36" type="Hiragana"/>
  <dataValidations count="1">
    <dataValidation imeMode="fullAlpha" allowBlank="1" showDropDown="0" showInputMessage="1" showErrorMessage="1" sqref="E103:E118 E84:E99 E65:E80 E46:E61 E8:E21 E27:E42"/>
  </dataValidations>
  <printOptions horizontalCentered="1"/>
  <pageMargins left="0.70866141732283472" right="0.15748031496062992" top="0.74803149606299213" bottom="0.74803149606299213" header="0.31496062992125984" footer="0.31496062992125984"/>
  <pageSetup paperSize="9" scale="90" firstPageNumber="0" fitToWidth="1" fitToHeight="0" orientation="portrait" usePrinterDefaults="1" blackAndWhite="1" useFirstPageNumber="1" r:id="rId1"/>
  <headerFooter alignWithMargins="0"/>
  <rowBreaks count="2" manualBreakCount="2">
    <brk id="24" min="1" max="5" man="1"/>
    <brk id="43" min="1" max="5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F31"/>
  <sheetViews>
    <sheetView view="pageBreakPreview" zoomScale="60" workbookViewId="0">
      <selection activeCell="D8" sqref="D8:E8"/>
    </sheetView>
  </sheetViews>
  <sheetFormatPr defaultRowHeight="13.5"/>
  <cols>
    <col min="1" max="4" width="18.625" style="152" customWidth="1"/>
    <col min="5" max="5" width="11.00390625" style="152" customWidth="1"/>
    <col min="6" max="6" width="3.625" style="152" customWidth="1"/>
    <col min="7" max="16384" width="9.00390625" style="152" bestFit="1" customWidth="1"/>
  </cols>
  <sheetData>
    <row r="1" spans="1:6" ht="18.75" customHeight="1">
      <c r="A1" s="152" t="s">
        <v>92</v>
      </c>
    </row>
    <row r="2" spans="1:6">
      <c r="A2" s="113" t="s">
        <v>149</v>
      </c>
      <c r="B2" s="113"/>
      <c r="C2" s="113"/>
      <c r="D2" s="113"/>
      <c r="E2" s="113"/>
      <c r="F2" s="113"/>
    </row>
    <row r="3" spans="1:6">
      <c r="A3" s="113"/>
      <c r="B3" s="113"/>
      <c r="C3" s="113"/>
      <c r="D3" s="113"/>
      <c r="E3" s="113"/>
      <c r="F3" s="113"/>
    </row>
    <row r="4" spans="1:6">
      <c r="A4" s="113"/>
      <c r="B4" s="113"/>
      <c r="C4" s="113"/>
      <c r="D4" s="113"/>
      <c r="E4" s="113"/>
      <c r="F4" s="113"/>
    </row>
    <row r="5" spans="1:6" ht="21">
      <c r="A5" s="113"/>
      <c r="B5" s="113"/>
      <c r="C5" s="113"/>
      <c r="D5" s="113"/>
      <c r="E5" s="113"/>
      <c r="F5" s="113"/>
    </row>
    <row r="6" spans="1:6" ht="27" customHeight="1">
      <c r="A6" s="152" t="s">
        <v>150</v>
      </c>
    </row>
    <row r="7" spans="1:6" ht="20.25" customHeight="1">
      <c r="A7" s="153" t="s">
        <v>110</v>
      </c>
      <c r="B7" s="290" t="s">
        <v>111</v>
      </c>
      <c r="C7" s="153" t="s">
        <v>151</v>
      </c>
      <c r="D7" s="290" t="s">
        <v>83</v>
      </c>
      <c r="E7" s="153" t="s">
        <v>80</v>
      </c>
      <c r="F7" s="156"/>
    </row>
    <row r="8" spans="1:6" ht="20.25" customHeight="1">
      <c r="A8" s="165"/>
      <c r="B8" s="291" t="s">
        <v>91</v>
      </c>
      <c r="C8" s="295" t="s">
        <v>91</v>
      </c>
      <c r="D8" s="291" t="s">
        <v>91</v>
      </c>
      <c r="E8" s="165"/>
      <c r="F8" s="168"/>
    </row>
    <row r="9" spans="1:6" ht="20.25" customHeight="1">
      <c r="A9" s="165" t="s">
        <v>152</v>
      </c>
      <c r="B9" s="292" t="e">
        <f>別紙３!C9</f>
        <v>#DIV/0!</v>
      </c>
      <c r="C9" s="296" t="e">
        <f>別紙7!K11</f>
        <v>#DIV/0!</v>
      </c>
      <c r="D9" s="297" t="e">
        <f>B9-C9</f>
        <v>#DIV/0!</v>
      </c>
      <c r="E9" s="165"/>
      <c r="F9" s="168"/>
    </row>
    <row r="10" spans="1:6" ht="20.25" customHeight="1">
      <c r="A10" s="165" t="s">
        <v>153</v>
      </c>
      <c r="B10" s="292" t="e">
        <f>別紙３!C10</f>
        <v>#DIV/0!</v>
      </c>
      <c r="C10" s="296" t="e">
        <f>別紙7!A11-C9</f>
        <v>#DIV/0!</v>
      </c>
      <c r="D10" s="297" t="e">
        <f>B10-C10</f>
        <v>#DIV/0!</v>
      </c>
      <c r="E10" s="165"/>
      <c r="F10" s="168"/>
    </row>
    <row r="11" spans="1:6" ht="20.25" customHeight="1">
      <c r="A11" s="165"/>
      <c r="B11" s="293"/>
      <c r="C11" s="165"/>
      <c r="D11" s="293"/>
      <c r="E11" s="165"/>
      <c r="F11" s="168"/>
    </row>
    <row r="12" spans="1:6" ht="20.25" customHeight="1">
      <c r="A12" s="165"/>
      <c r="B12" s="293"/>
      <c r="C12" s="165"/>
      <c r="D12" s="293"/>
      <c r="E12" s="165"/>
      <c r="F12" s="168"/>
    </row>
    <row r="13" spans="1:6" ht="20.25" customHeight="1">
      <c r="A13" s="165"/>
      <c r="B13" s="293"/>
      <c r="C13" s="165"/>
      <c r="D13" s="293"/>
      <c r="E13" s="165"/>
      <c r="F13" s="168"/>
    </row>
    <row r="14" spans="1:6" ht="20.25" customHeight="1">
      <c r="A14" s="165"/>
      <c r="B14" s="293"/>
      <c r="C14" s="165"/>
      <c r="D14" s="293"/>
      <c r="E14" s="165"/>
      <c r="F14" s="168"/>
    </row>
    <row r="15" spans="1:6" ht="20.25" customHeight="1">
      <c r="A15" s="165"/>
      <c r="B15" s="293"/>
      <c r="C15" s="165"/>
      <c r="D15" s="293"/>
      <c r="E15" s="165"/>
      <c r="F15" s="168"/>
    </row>
    <row r="16" spans="1:6" ht="20.25" customHeight="1">
      <c r="A16" s="165"/>
      <c r="B16" s="293"/>
      <c r="C16" s="165"/>
      <c r="D16" s="293"/>
      <c r="E16" s="165"/>
      <c r="F16" s="168"/>
    </row>
    <row r="17" spans="1:6" ht="20.25" customHeight="1">
      <c r="A17" s="153" t="s">
        <v>115</v>
      </c>
      <c r="B17" s="294" t="e">
        <f>SUM(B9:B16)</f>
        <v>#DIV/0!</v>
      </c>
      <c r="C17" s="293" t="e">
        <f>SUM(C9:C16)</f>
        <v>#DIV/0!</v>
      </c>
      <c r="D17" s="297" t="e">
        <f>SUM(D9:D16)</f>
        <v>#DIV/0!</v>
      </c>
      <c r="E17" s="165"/>
      <c r="F17" s="168"/>
    </row>
    <row r="19" spans="1:6" ht="53.25" customHeight="1"/>
    <row r="20" spans="1:6" ht="27" customHeight="1">
      <c r="A20" s="152" t="s">
        <v>154</v>
      </c>
    </row>
    <row r="21" spans="1:6" ht="20.25" customHeight="1">
      <c r="A21" s="153" t="s">
        <v>110</v>
      </c>
      <c r="B21" s="290" t="s">
        <v>111</v>
      </c>
      <c r="C21" s="153" t="s">
        <v>151</v>
      </c>
      <c r="D21" s="290" t="s">
        <v>83</v>
      </c>
      <c r="E21" s="153" t="s">
        <v>80</v>
      </c>
      <c r="F21" s="156"/>
    </row>
    <row r="22" spans="1:6" ht="20.25" customHeight="1">
      <c r="A22" s="165"/>
      <c r="B22" s="291" t="s">
        <v>91</v>
      </c>
      <c r="C22" s="295" t="s">
        <v>91</v>
      </c>
      <c r="D22" s="291" t="s">
        <v>91</v>
      </c>
      <c r="E22" s="166"/>
      <c r="F22" s="168"/>
    </row>
    <row r="23" spans="1:6" ht="20.25" customHeight="1">
      <c r="A23" s="165" t="s">
        <v>155</v>
      </c>
      <c r="B23" s="292" t="e">
        <f>別紙３!C23</f>
        <v>#DIV/0!</v>
      </c>
      <c r="C23" s="296" t="e">
        <f>別紙7!A11</f>
        <v>#DIV/0!</v>
      </c>
      <c r="D23" s="297" t="e">
        <f>B23-C23</f>
        <v>#DIV/0!</v>
      </c>
      <c r="E23" s="166"/>
      <c r="F23" s="168"/>
    </row>
    <row r="24" spans="1:6" ht="20.25" customHeight="1">
      <c r="A24" s="165"/>
      <c r="B24" s="293"/>
      <c r="C24" s="165"/>
      <c r="D24" s="297"/>
      <c r="E24" s="166"/>
      <c r="F24" s="168"/>
    </row>
    <row r="25" spans="1:6" ht="20.25" customHeight="1">
      <c r="A25" s="165"/>
      <c r="B25" s="293"/>
      <c r="C25" s="165"/>
      <c r="D25" s="297"/>
      <c r="E25" s="166"/>
      <c r="F25" s="168"/>
    </row>
    <row r="26" spans="1:6" ht="20.25" customHeight="1">
      <c r="A26" s="165"/>
      <c r="B26" s="293"/>
      <c r="C26" s="165"/>
      <c r="D26" s="297"/>
      <c r="E26" s="166"/>
      <c r="F26" s="168"/>
    </row>
    <row r="27" spans="1:6" ht="20.25" customHeight="1">
      <c r="A27" s="165"/>
      <c r="B27" s="293"/>
      <c r="C27" s="165"/>
      <c r="D27" s="297"/>
      <c r="E27" s="166"/>
      <c r="F27" s="168"/>
    </row>
    <row r="28" spans="1:6" ht="20.25" customHeight="1">
      <c r="A28" s="165"/>
      <c r="B28" s="293"/>
      <c r="C28" s="165"/>
      <c r="D28" s="297"/>
      <c r="E28" s="166"/>
      <c r="F28" s="168"/>
    </row>
    <row r="29" spans="1:6" ht="20.25" customHeight="1">
      <c r="A29" s="165"/>
      <c r="B29" s="293"/>
      <c r="C29" s="165"/>
      <c r="D29" s="297"/>
      <c r="E29" s="166"/>
      <c r="F29" s="168"/>
    </row>
    <row r="30" spans="1:6" ht="20.25" customHeight="1">
      <c r="A30" s="165"/>
      <c r="B30" s="293"/>
      <c r="C30" s="165"/>
      <c r="D30" s="297"/>
      <c r="E30" s="166"/>
      <c r="F30" s="168"/>
    </row>
    <row r="31" spans="1:6" ht="20.25" customHeight="1">
      <c r="A31" s="153" t="s">
        <v>115</v>
      </c>
      <c r="B31" s="294" t="e">
        <f>SUM(B23:B30)</f>
        <v>#DIV/0!</v>
      </c>
      <c r="C31" s="294" t="e">
        <f>SUM(C23:C30)</f>
        <v>#DIV/0!</v>
      </c>
      <c r="D31" s="297" t="e">
        <f>SUM(D23:D30)</f>
        <v>#DIV/0!</v>
      </c>
      <c r="E31" s="166"/>
      <c r="F31" s="168"/>
    </row>
  </sheetData>
  <mergeCells count="3">
    <mergeCell ref="E7:F7"/>
    <mergeCell ref="E21:F21"/>
    <mergeCell ref="A2:F4"/>
  </mergeCells>
  <phoneticPr fontId="18" type="Hiragana"/>
  <printOptions horizontalCentered="1"/>
  <pageMargins left="0.69930555555555551" right="0.69930555555555551" top="0.75" bottom="0.75" header="0.3" footer="0.3"/>
  <pageSetup paperSize="9" firstPageNumber="0" fitToWidth="1" fitToHeight="1" orientation="portrait" usePrinterDefaults="1" blackAndWhite="1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7"/>
    <pageSetUpPr fitToPage="1"/>
  </sheetPr>
  <dimension ref="A1:I42"/>
  <sheetViews>
    <sheetView view="pageBreakPreview" zoomScaleSheetLayoutView="100" workbookViewId="0">
      <selection activeCell="G9" sqref="G9"/>
    </sheetView>
  </sheetViews>
  <sheetFormatPr defaultRowHeight="12"/>
  <cols>
    <col min="1" max="8" width="18.125" style="3" customWidth="1"/>
    <col min="9" max="14" width="9" style="3" bestFit="1" customWidth="1"/>
    <col min="15" max="16384" width="9.00390625" style="3" bestFit="1" customWidth="1"/>
  </cols>
  <sheetData>
    <row r="1" spans="1:8" ht="7.5" customHeight="1">
      <c r="A1" s="102" t="s">
        <v>44</v>
      </c>
      <c r="B1" s="113"/>
      <c r="C1" s="113"/>
      <c r="D1" s="113"/>
      <c r="E1" s="113"/>
      <c r="F1" s="113"/>
      <c r="G1" s="113"/>
      <c r="H1" s="113"/>
    </row>
    <row r="2" spans="1:8" ht="8.25" customHeight="1">
      <c r="A2" s="102"/>
      <c r="B2" s="113"/>
      <c r="C2" s="113"/>
      <c r="D2" s="113"/>
      <c r="E2" s="113"/>
      <c r="F2" s="113"/>
      <c r="G2" s="113"/>
      <c r="H2" s="113"/>
    </row>
    <row r="3" spans="1:8" ht="25.5" customHeight="1">
      <c r="A3" s="103" t="s">
        <v>69</v>
      </c>
      <c r="B3" s="114"/>
      <c r="C3" s="114"/>
      <c r="D3" s="114"/>
      <c r="E3" s="114"/>
      <c r="F3" s="114"/>
      <c r="G3" s="114"/>
      <c r="H3" s="114"/>
    </row>
    <row r="4" spans="1:8" ht="18" customHeight="1">
      <c r="E4" s="117" t="s">
        <v>71</v>
      </c>
      <c r="F4" s="122">
        <f>'【申請時】入力作業シート'!C2</f>
        <v>0</v>
      </c>
      <c r="G4" s="122"/>
      <c r="H4" s="128" t="s">
        <v>70</v>
      </c>
    </row>
    <row r="5" spans="1:8" ht="18" customHeight="1">
      <c r="A5" s="104" t="s">
        <v>72</v>
      </c>
      <c r="B5" s="115" t="s">
        <v>73</v>
      </c>
      <c r="C5" s="104" t="s">
        <v>59</v>
      </c>
      <c r="D5" s="115" t="s">
        <v>74</v>
      </c>
      <c r="E5" s="104" t="s">
        <v>75</v>
      </c>
      <c r="F5" s="104" t="s">
        <v>77</v>
      </c>
      <c r="G5" s="123" t="s">
        <v>79</v>
      </c>
      <c r="H5" s="129" t="s">
        <v>80</v>
      </c>
    </row>
    <row r="6" spans="1:8" ht="18" customHeight="1">
      <c r="A6" s="105"/>
      <c r="B6" s="116"/>
      <c r="C6" s="118" t="s">
        <v>81</v>
      </c>
      <c r="D6" s="116"/>
      <c r="E6" s="105"/>
      <c r="F6" s="105"/>
      <c r="G6" s="124"/>
      <c r="H6" s="130"/>
    </row>
    <row r="7" spans="1:8">
      <c r="A7" s="106" t="s">
        <v>34</v>
      </c>
      <c r="B7" s="117" t="s">
        <v>82</v>
      </c>
      <c r="C7" s="106" t="s">
        <v>84</v>
      </c>
      <c r="D7" s="106" t="s">
        <v>85</v>
      </c>
      <c r="E7" s="106" t="s">
        <v>86</v>
      </c>
      <c r="F7" s="117" t="s">
        <v>88</v>
      </c>
      <c r="G7" s="106" t="s">
        <v>89</v>
      </c>
      <c r="H7" s="131"/>
    </row>
    <row r="8" spans="1:8">
      <c r="A8" s="107" t="s">
        <v>91</v>
      </c>
      <c r="B8" s="107" t="s">
        <v>91</v>
      </c>
      <c r="C8" s="119" t="s">
        <v>91</v>
      </c>
      <c r="D8" s="119" t="s">
        <v>91</v>
      </c>
      <c r="E8" s="119" t="s">
        <v>91</v>
      </c>
      <c r="F8" s="107" t="s">
        <v>91</v>
      </c>
      <c r="G8" s="125" t="s">
        <v>91</v>
      </c>
      <c r="H8" s="132"/>
    </row>
    <row r="9" spans="1:8">
      <c r="A9" s="108" t="e">
        <f>別紙３!C31</f>
        <v>#DIV/0!</v>
      </c>
      <c r="B9" s="109">
        <v>0</v>
      </c>
      <c r="C9" s="108" t="e">
        <f>A9-B9</f>
        <v>#DIV/0!</v>
      </c>
      <c r="D9" s="108" t="e">
        <f>C9</f>
        <v>#DIV/0!</v>
      </c>
      <c r="E9" s="108">
        <f>'【申請時】入力作業シート'!D55</f>
        <v>0</v>
      </c>
      <c r="F9" s="108" t="e">
        <f>MIN(D9:E9)</f>
        <v>#DIV/0!</v>
      </c>
      <c r="G9" s="108" t="e">
        <f>ROUNDDOWN(F9,-3)</f>
        <v>#DIV/0!</v>
      </c>
      <c r="H9" s="109"/>
    </row>
    <row r="10" spans="1:8">
      <c r="A10" s="109"/>
      <c r="B10" s="109"/>
      <c r="C10" s="120"/>
      <c r="D10" s="120"/>
      <c r="E10" s="120"/>
      <c r="F10" s="109"/>
      <c r="G10" s="126"/>
      <c r="H10" s="126"/>
    </row>
    <row r="11" spans="1:8">
      <c r="A11" s="109"/>
      <c r="B11" s="109"/>
      <c r="C11" s="120"/>
      <c r="D11" s="120"/>
      <c r="E11" s="120"/>
      <c r="F11" s="109"/>
      <c r="G11" s="126"/>
      <c r="H11" s="126"/>
    </row>
    <row r="12" spans="1:8">
      <c r="A12" s="109"/>
      <c r="B12" s="109"/>
      <c r="C12" s="120"/>
      <c r="D12" s="120"/>
      <c r="E12" s="120"/>
      <c r="F12" s="109"/>
      <c r="G12" s="126"/>
      <c r="H12" s="126"/>
    </row>
    <row r="13" spans="1:8">
      <c r="A13" s="109"/>
      <c r="B13" s="109"/>
      <c r="C13" s="120"/>
      <c r="D13" s="120"/>
      <c r="E13" s="120"/>
      <c r="F13" s="109"/>
      <c r="G13" s="126"/>
      <c r="H13" s="126"/>
    </row>
    <row r="14" spans="1:8">
      <c r="A14" s="109"/>
      <c r="B14" s="109"/>
      <c r="C14" s="120"/>
      <c r="D14" s="120"/>
      <c r="E14" s="120"/>
      <c r="F14" s="109"/>
      <c r="G14" s="126"/>
      <c r="H14" s="126"/>
    </row>
    <row r="15" spans="1:8">
      <c r="A15" s="109"/>
      <c r="B15" s="109"/>
      <c r="C15" s="120"/>
      <c r="D15" s="120"/>
      <c r="E15" s="120"/>
      <c r="F15" s="109"/>
      <c r="G15" s="126"/>
      <c r="H15" s="126"/>
    </row>
    <row r="16" spans="1:8">
      <c r="A16" s="109"/>
      <c r="B16" s="109"/>
      <c r="C16" s="120"/>
      <c r="D16" s="120"/>
      <c r="E16" s="120"/>
      <c r="F16" s="109"/>
      <c r="G16" s="126"/>
      <c r="H16" s="126"/>
    </row>
    <row r="17" spans="1:8">
      <c r="A17" s="109"/>
      <c r="B17" s="109"/>
      <c r="C17" s="120"/>
      <c r="D17" s="120"/>
      <c r="E17" s="120"/>
      <c r="F17" s="109"/>
      <c r="G17" s="126"/>
      <c r="H17" s="126"/>
    </row>
    <row r="18" spans="1:8">
      <c r="A18" s="109"/>
      <c r="B18" s="109"/>
      <c r="C18" s="120"/>
      <c r="D18" s="120"/>
      <c r="E18" s="120"/>
      <c r="F18" s="109"/>
      <c r="G18" s="126"/>
      <c r="H18" s="126"/>
    </row>
    <row r="19" spans="1:8">
      <c r="A19" s="109"/>
      <c r="B19" s="109"/>
      <c r="C19" s="120"/>
      <c r="D19" s="120"/>
      <c r="E19" s="120"/>
      <c r="F19" s="109"/>
      <c r="G19" s="126"/>
      <c r="H19" s="126"/>
    </row>
    <row r="20" spans="1:8">
      <c r="A20" s="109"/>
      <c r="B20" s="109"/>
      <c r="C20" s="120"/>
      <c r="D20" s="120"/>
      <c r="E20" s="120"/>
      <c r="F20" s="109"/>
      <c r="G20" s="126"/>
      <c r="H20" s="126"/>
    </row>
    <row r="21" spans="1:8">
      <c r="A21" s="109"/>
      <c r="B21" s="109"/>
      <c r="C21" s="120"/>
      <c r="D21" s="120"/>
      <c r="E21" s="120"/>
      <c r="F21" s="109"/>
      <c r="G21" s="126"/>
      <c r="H21" s="126"/>
    </row>
    <row r="22" spans="1:8">
      <c r="A22" s="109"/>
      <c r="B22" s="109"/>
      <c r="C22" s="120"/>
      <c r="D22" s="120"/>
      <c r="E22" s="120"/>
      <c r="F22" s="109"/>
      <c r="G22" s="126"/>
      <c r="H22" s="126"/>
    </row>
    <row r="23" spans="1:8">
      <c r="A23" s="109"/>
      <c r="B23" s="109"/>
      <c r="C23" s="120"/>
      <c r="D23" s="120"/>
      <c r="E23" s="120"/>
      <c r="F23" s="109"/>
      <c r="G23" s="126"/>
      <c r="H23" s="126"/>
    </row>
    <row r="24" spans="1:8">
      <c r="A24" s="109"/>
      <c r="B24" s="109"/>
      <c r="C24" s="120"/>
      <c r="D24" s="120"/>
      <c r="E24" s="120"/>
      <c r="F24" s="109"/>
      <c r="G24" s="126"/>
      <c r="H24" s="126"/>
    </row>
    <row r="25" spans="1:8">
      <c r="A25" s="109"/>
      <c r="B25" s="109"/>
      <c r="C25" s="120"/>
      <c r="D25" s="120"/>
      <c r="E25" s="120"/>
      <c r="F25" s="109"/>
      <c r="G25" s="126"/>
      <c r="H25" s="126"/>
    </row>
    <row r="26" spans="1:8">
      <c r="A26" s="109"/>
      <c r="B26" s="109"/>
      <c r="C26" s="120"/>
      <c r="D26" s="120"/>
      <c r="E26" s="120"/>
      <c r="F26" s="109"/>
      <c r="G26" s="126"/>
      <c r="H26" s="126"/>
    </row>
    <row r="27" spans="1:8">
      <c r="A27" s="109"/>
      <c r="B27" s="109"/>
      <c r="C27" s="120"/>
      <c r="D27" s="120"/>
      <c r="E27" s="120"/>
      <c r="F27" s="109"/>
      <c r="G27" s="126"/>
      <c r="H27" s="126"/>
    </row>
    <row r="28" spans="1:8">
      <c r="A28" s="109"/>
      <c r="B28" s="109"/>
      <c r="C28" s="120"/>
      <c r="D28" s="120"/>
      <c r="E28" s="120"/>
      <c r="F28" s="109"/>
      <c r="G28" s="126"/>
      <c r="H28" s="126"/>
    </row>
    <row r="29" spans="1:8">
      <c r="A29" s="109"/>
      <c r="B29" s="109"/>
      <c r="C29" s="120"/>
      <c r="D29" s="120"/>
      <c r="E29" s="120"/>
      <c r="F29" s="109"/>
      <c r="G29" s="126"/>
      <c r="H29" s="126"/>
    </row>
    <row r="30" spans="1:8">
      <c r="A30" s="109"/>
      <c r="B30" s="109"/>
      <c r="C30" s="120"/>
      <c r="D30" s="120"/>
      <c r="E30" s="120"/>
      <c r="F30" s="109"/>
      <c r="G30" s="126"/>
      <c r="H30" s="126"/>
    </row>
    <row r="31" spans="1:8">
      <c r="A31" s="109"/>
      <c r="B31" s="109"/>
      <c r="C31" s="120"/>
      <c r="D31" s="120"/>
      <c r="E31" s="120"/>
      <c r="F31" s="109"/>
      <c r="G31" s="126"/>
      <c r="H31" s="126"/>
    </row>
    <row r="32" spans="1:8">
      <c r="A32" s="109"/>
      <c r="B32" s="109"/>
      <c r="C32" s="120"/>
      <c r="D32" s="120"/>
      <c r="E32" s="120"/>
      <c r="F32" s="109"/>
      <c r="G32" s="126"/>
      <c r="H32" s="126"/>
    </row>
    <row r="33" spans="1:9">
      <c r="A33" s="109"/>
      <c r="B33" s="109"/>
      <c r="C33" s="120"/>
      <c r="D33" s="120"/>
      <c r="E33" s="120"/>
      <c r="F33" s="109"/>
      <c r="G33" s="126"/>
      <c r="H33" s="126"/>
    </row>
    <row r="34" spans="1:9">
      <c r="A34" s="109"/>
      <c r="B34" s="109"/>
      <c r="C34" s="120"/>
      <c r="D34" s="120"/>
      <c r="E34" s="120"/>
      <c r="F34" s="109"/>
      <c r="G34" s="126"/>
      <c r="H34" s="126"/>
    </row>
    <row r="35" spans="1:9">
      <c r="A35" s="109"/>
      <c r="B35" s="109"/>
      <c r="C35" s="120"/>
      <c r="D35" s="120"/>
      <c r="E35" s="120"/>
      <c r="F35" s="109"/>
      <c r="G35" s="126"/>
      <c r="H35" s="126"/>
    </row>
    <row r="36" spans="1:9">
      <c r="A36" s="109"/>
      <c r="B36" s="109"/>
      <c r="C36" s="120"/>
      <c r="D36" s="120"/>
      <c r="E36" s="120"/>
      <c r="F36" s="109"/>
      <c r="G36" s="126"/>
      <c r="H36" s="126"/>
    </row>
    <row r="37" spans="1:9">
      <c r="A37" s="109"/>
      <c r="B37" s="109"/>
      <c r="C37" s="120"/>
      <c r="D37" s="120"/>
      <c r="E37" s="120"/>
      <c r="F37" s="109"/>
      <c r="G37" s="126"/>
      <c r="H37" s="126"/>
    </row>
    <row r="38" spans="1:9">
      <c r="A38" s="109"/>
      <c r="B38" s="109"/>
      <c r="C38" s="120"/>
      <c r="D38" s="120"/>
      <c r="E38" s="120"/>
      <c r="F38" s="109"/>
      <c r="G38" s="126"/>
      <c r="H38" s="126"/>
    </row>
    <row r="39" spans="1:9">
      <c r="A39" s="110"/>
      <c r="B39" s="110"/>
      <c r="C39" s="121"/>
      <c r="D39" s="121"/>
      <c r="E39" s="121"/>
      <c r="F39" s="110"/>
      <c r="G39" s="127"/>
      <c r="H39" s="127"/>
    </row>
    <row r="40" spans="1:9">
      <c r="A40" s="3" t="s">
        <v>93</v>
      </c>
    </row>
    <row r="41" spans="1:9" ht="27" customHeight="1">
      <c r="A41" s="111" t="s">
        <v>95</v>
      </c>
      <c r="B41" s="111"/>
      <c r="C41" s="111"/>
      <c r="D41" s="111"/>
      <c r="E41" s="111"/>
      <c r="F41" s="111"/>
      <c r="G41" s="111"/>
      <c r="H41" s="111"/>
    </row>
    <row r="42" spans="1:9" ht="12" customHeight="1">
      <c r="A42" s="112"/>
      <c r="B42" s="112"/>
      <c r="C42" s="112"/>
      <c r="D42" s="112"/>
      <c r="E42" s="112"/>
      <c r="F42" s="112"/>
      <c r="G42" s="112"/>
      <c r="H42" s="112"/>
      <c r="I42" s="3"/>
    </row>
  </sheetData>
  <mergeCells count="13">
    <mergeCell ref="A3:H3"/>
    <mergeCell ref="F4:G4"/>
    <mergeCell ref="A41:H41"/>
    <mergeCell ref="A42:I42"/>
    <mergeCell ref="A1:A2"/>
    <mergeCell ref="B1:H2"/>
    <mergeCell ref="A5:A6"/>
    <mergeCell ref="B5:B6"/>
    <mergeCell ref="D5:D6"/>
    <mergeCell ref="E5:E6"/>
    <mergeCell ref="F5:F6"/>
    <mergeCell ref="G5:G6"/>
    <mergeCell ref="H5:H7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90" fitToWidth="1" fitToHeight="1" orientation="landscape" usePrinterDefaults="1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7"/>
  </sheetPr>
  <dimension ref="A1:L20"/>
  <sheetViews>
    <sheetView showZeros="0" view="pageBreakPreview" zoomScaleSheetLayoutView="100" workbookViewId="0">
      <selection activeCell="D8" sqref="D8:E8"/>
    </sheetView>
  </sheetViews>
  <sheetFormatPr defaultRowHeight="12"/>
  <cols>
    <col min="1" max="1" width="1.625" style="133" customWidth="1"/>
    <col min="2" max="2" width="4.875" style="133" customWidth="1"/>
    <col min="3" max="3" width="13.625" style="133" customWidth="1"/>
    <col min="4" max="4" width="71.375" style="133" customWidth="1"/>
    <col min="5" max="5" width="16.375" style="133" customWidth="1"/>
    <col min="6" max="7" width="11.75390625" style="133" customWidth="1"/>
    <col min="8" max="12" width="10.375" style="133" customWidth="1"/>
    <col min="13" max="13" width="10.375" style="134" customWidth="1"/>
    <col min="14" max="14" width="2.25390625" style="134" customWidth="1"/>
    <col min="15" max="16384" width="9.00390625" style="134" bestFit="1" customWidth="1"/>
  </cols>
  <sheetData>
    <row r="1" spans="1:12" ht="18" customHeight="1">
      <c r="B1" s="133" t="s">
        <v>42</v>
      </c>
    </row>
    <row r="2" spans="1:12" s="134" customFormat="1" ht="23.25" customHeight="1">
      <c r="A2" s="135"/>
      <c r="B2" s="136" t="s">
        <v>96</v>
      </c>
      <c r="C2" s="140"/>
      <c r="D2" s="143"/>
      <c r="E2" s="150"/>
      <c r="F2" s="150"/>
      <c r="G2" s="150"/>
      <c r="H2" s="150"/>
      <c r="I2" s="150"/>
      <c r="J2" s="150"/>
      <c r="K2" s="150"/>
      <c r="L2" s="135"/>
    </row>
    <row r="3" spans="1:12" ht="24" customHeight="1">
      <c r="B3" s="137"/>
      <c r="C3" s="141" t="s">
        <v>97</v>
      </c>
      <c r="D3" s="144">
        <f>'【申請時】入力作業シート'!C2</f>
        <v>0</v>
      </c>
      <c r="G3" s="134"/>
      <c r="H3" s="134"/>
      <c r="I3" s="134"/>
      <c r="J3" s="134"/>
      <c r="K3" s="134"/>
      <c r="L3" s="134"/>
    </row>
    <row r="4" spans="1:12">
      <c r="B4" s="137"/>
      <c r="C4" s="135"/>
      <c r="D4" s="145"/>
      <c r="G4" s="135"/>
      <c r="H4" s="134"/>
      <c r="I4" s="134"/>
      <c r="J4" s="134"/>
      <c r="K4" s="134"/>
      <c r="L4" s="134"/>
    </row>
    <row r="5" spans="1:12">
      <c r="B5" s="137"/>
      <c r="C5" s="135"/>
      <c r="D5" s="145"/>
    </row>
    <row r="6" spans="1:12" s="134" customFormat="1" ht="21.75" customHeight="1">
      <c r="A6" s="135"/>
      <c r="B6" s="138" t="s">
        <v>99</v>
      </c>
      <c r="C6" s="138"/>
      <c r="D6" s="138">
        <f>'【申請時】入力作業シート'!C4</f>
        <v>0</v>
      </c>
      <c r="E6" s="151"/>
      <c r="F6" s="135"/>
      <c r="G6" s="135"/>
      <c r="H6" s="135"/>
      <c r="I6" s="135"/>
      <c r="J6" s="135"/>
      <c r="K6" s="135"/>
      <c r="L6" s="135"/>
    </row>
    <row r="7" spans="1:12" s="134" customFormat="1" ht="21.75" customHeight="1">
      <c r="A7" s="135"/>
      <c r="B7" s="139" t="s">
        <v>100</v>
      </c>
      <c r="C7" s="142"/>
      <c r="D7" s="146" t="s">
        <v>163</v>
      </c>
      <c r="E7" s="151"/>
      <c r="F7" s="135"/>
      <c r="G7" s="135"/>
      <c r="H7" s="135"/>
      <c r="I7" s="135"/>
      <c r="J7" s="135"/>
      <c r="K7" s="135"/>
      <c r="L7" s="135"/>
    </row>
    <row r="8" spans="1:12" s="134" customFormat="1" ht="21.75" customHeight="1">
      <c r="A8" s="135"/>
      <c r="B8" s="138" t="s">
        <v>101</v>
      </c>
      <c r="C8" s="138"/>
      <c r="D8" s="147" t="s">
        <v>162</v>
      </c>
      <c r="E8" s="151"/>
      <c r="F8" s="135"/>
      <c r="G8" s="135"/>
      <c r="H8" s="135"/>
      <c r="I8" s="135"/>
      <c r="J8" s="135"/>
      <c r="K8" s="135"/>
      <c r="L8" s="135"/>
    </row>
    <row r="9" spans="1:12" s="134" customFormat="1" ht="181.5" customHeight="1">
      <c r="A9" s="135"/>
      <c r="B9" s="138" t="s">
        <v>102</v>
      </c>
      <c r="C9" s="138"/>
      <c r="D9" s="148" t="s">
        <v>6</v>
      </c>
      <c r="E9" s="135"/>
      <c r="F9" s="135"/>
      <c r="G9" s="135"/>
      <c r="H9" s="135"/>
      <c r="I9" s="135"/>
      <c r="J9" s="135"/>
      <c r="K9" s="135"/>
      <c r="L9" s="135"/>
    </row>
    <row r="10" spans="1:12" s="134" customFormat="1" ht="409.5" customHeight="1">
      <c r="A10" s="135"/>
      <c r="B10" s="138" t="s">
        <v>103</v>
      </c>
      <c r="C10" s="138"/>
      <c r="D10" s="149" t="s">
        <v>159</v>
      </c>
      <c r="E10" s="135"/>
      <c r="F10" s="135"/>
      <c r="G10" s="135"/>
      <c r="H10" s="135"/>
      <c r="I10" s="135"/>
      <c r="J10" s="135"/>
      <c r="K10" s="135"/>
      <c r="L10" s="135"/>
    </row>
    <row r="11" spans="1:12" s="134" customFormat="1" ht="16.5" customHeight="1">
      <c r="A11" s="135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</row>
    <row r="12" spans="1:12" s="134" customFormat="1" ht="16.5" customHeight="1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</row>
    <row r="13" spans="1:12" s="134" customFormat="1" ht="16.5" customHeight="1">
      <c r="A13" s="135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</row>
    <row r="14" spans="1:12" s="134" customFormat="1" ht="16.5" customHeight="1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</row>
    <row r="15" spans="1:12" s="134" customFormat="1" ht="16.5" customHeight="1">
      <c r="A15" s="135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</row>
    <row r="16" spans="1:12" s="134" customFormat="1" ht="16.5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7" spans="1:12" s="134" customFormat="1" ht="16.5" customHeight="1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</row>
    <row r="18" spans="1:12" s="135" customFormat="1" ht="16.5" customHeight="1"/>
    <row r="19" spans="1:12" s="135" customFormat="1" ht="16.5" customHeight="1"/>
    <row r="20" spans="1:12" s="135" customFormat="1" ht="16.5" customHeight="1"/>
  </sheetData>
  <mergeCells count="6">
    <mergeCell ref="B2:D2"/>
    <mergeCell ref="B6:C6"/>
    <mergeCell ref="B7:C7"/>
    <mergeCell ref="B8:C8"/>
    <mergeCell ref="B9:C9"/>
    <mergeCell ref="B10:C10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95" fitToWidth="1" fitToHeight="1" orientation="portrait" usePrinterDefaults="1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7"/>
  </sheetPr>
  <dimension ref="A1:F31"/>
  <sheetViews>
    <sheetView view="pageBreakPreview" zoomScaleSheetLayoutView="100" workbookViewId="0">
      <selection activeCell="C9" sqref="C9:D9"/>
    </sheetView>
  </sheetViews>
  <sheetFormatPr defaultRowHeight="13.5"/>
  <cols>
    <col min="1" max="6" width="14.875" style="152" customWidth="1"/>
    <col min="7" max="16384" width="9.00390625" style="152" bestFit="1" customWidth="1"/>
  </cols>
  <sheetData>
    <row r="1" spans="1:6" ht="18.75" customHeight="1">
      <c r="A1" s="152" t="s">
        <v>105</v>
      </c>
    </row>
    <row r="2" spans="1:6">
      <c r="A2" s="113" t="s">
        <v>107</v>
      </c>
      <c r="B2" s="113"/>
      <c r="C2" s="113"/>
      <c r="D2" s="113"/>
      <c r="E2" s="113"/>
      <c r="F2" s="113"/>
    </row>
    <row r="3" spans="1:6">
      <c r="A3" s="113"/>
      <c r="B3" s="113"/>
      <c r="C3" s="113"/>
      <c r="D3" s="113"/>
      <c r="E3" s="113"/>
      <c r="F3" s="113"/>
    </row>
    <row r="4" spans="1:6">
      <c r="A4" s="113"/>
      <c r="B4" s="113"/>
      <c r="C4" s="113"/>
      <c r="D4" s="113"/>
      <c r="E4" s="113"/>
      <c r="F4" s="113"/>
    </row>
    <row r="5" spans="1:6" ht="21">
      <c r="A5" s="113"/>
      <c r="B5" s="113"/>
      <c r="C5" s="113"/>
      <c r="D5" s="113"/>
      <c r="E5" s="113"/>
      <c r="F5" s="113"/>
    </row>
    <row r="6" spans="1:6" ht="27" customHeight="1">
      <c r="A6" s="152" t="s">
        <v>109</v>
      </c>
    </row>
    <row r="7" spans="1:6" ht="20.25" customHeight="1">
      <c r="A7" s="153" t="s">
        <v>110</v>
      </c>
      <c r="B7" s="156"/>
      <c r="C7" s="153" t="s">
        <v>111</v>
      </c>
      <c r="D7" s="156"/>
      <c r="E7" s="153" t="s">
        <v>80</v>
      </c>
      <c r="F7" s="156"/>
    </row>
    <row r="8" spans="1:6" ht="20.25" customHeight="1">
      <c r="A8" s="154"/>
      <c r="B8" s="157"/>
      <c r="C8" s="159" t="s">
        <v>112</v>
      </c>
      <c r="D8" s="162"/>
      <c r="E8" s="165"/>
      <c r="F8" s="168"/>
    </row>
    <row r="9" spans="1:6" ht="20.25" customHeight="1">
      <c r="A9" s="154" t="s">
        <v>113</v>
      </c>
      <c r="B9" s="157"/>
      <c r="C9" s="160" t="e">
        <f>別紙１!G9</f>
        <v>#DIV/0!</v>
      </c>
      <c r="D9" s="163"/>
      <c r="E9" s="165"/>
      <c r="F9" s="168"/>
    </row>
    <row r="10" spans="1:6" ht="20.25" customHeight="1">
      <c r="A10" s="154" t="s">
        <v>114</v>
      </c>
      <c r="B10" s="157"/>
      <c r="C10" s="161" t="e">
        <f>C31-C9</f>
        <v>#DIV/0!</v>
      </c>
      <c r="D10" s="164"/>
      <c r="E10" s="165"/>
      <c r="F10" s="168"/>
    </row>
    <row r="11" spans="1:6" ht="20.25" customHeight="1">
      <c r="A11" s="154"/>
      <c r="B11" s="157"/>
      <c r="C11" s="161"/>
      <c r="D11" s="164"/>
      <c r="E11" s="165"/>
      <c r="F11" s="168"/>
    </row>
    <row r="12" spans="1:6" ht="20.25" customHeight="1">
      <c r="A12" s="154"/>
      <c r="B12" s="157"/>
      <c r="C12" s="161"/>
      <c r="D12" s="164"/>
      <c r="E12" s="165"/>
      <c r="F12" s="168"/>
    </row>
    <row r="13" spans="1:6" ht="20.25" customHeight="1">
      <c r="A13" s="154"/>
      <c r="B13" s="157"/>
      <c r="C13" s="161"/>
      <c r="D13" s="164"/>
      <c r="E13" s="165"/>
      <c r="F13" s="168"/>
    </row>
    <row r="14" spans="1:6" ht="20.25" customHeight="1">
      <c r="A14" s="154"/>
      <c r="B14" s="157"/>
      <c r="C14" s="161"/>
      <c r="D14" s="164"/>
      <c r="E14" s="165"/>
      <c r="F14" s="168"/>
    </row>
    <row r="15" spans="1:6" ht="20.25" customHeight="1">
      <c r="A15" s="154"/>
      <c r="B15" s="157"/>
      <c r="C15" s="161"/>
      <c r="D15" s="164"/>
      <c r="E15" s="165"/>
      <c r="F15" s="168"/>
    </row>
    <row r="16" spans="1:6" ht="20.25" customHeight="1">
      <c r="A16" s="154"/>
      <c r="B16" s="157"/>
      <c r="C16" s="161"/>
      <c r="D16" s="164"/>
      <c r="E16" s="165"/>
      <c r="F16" s="168"/>
    </row>
    <row r="17" spans="1:6" ht="20.25" customHeight="1">
      <c r="A17" s="153" t="s">
        <v>115</v>
      </c>
      <c r="B17" s="156"/>
      <c r="C17" s="161" t="e">
        <f>SUM(C9:D16)</f>
        <v>#DIV/0!</v>
      </c>
      <c r="D17" s="164"/>
      <c r="E17" s="165"/>
      <c r="F17" s="168"/>
    </row>
    <row r="19" spans="1:6" ht="53.25" customHeight="1"/>
    <row r="20" spans="1:6" ht="27" customHeight="1">
      <c r="A20" s="152" t="s">
        <v>90</v>
      </c>
    </row>
    <row r="21" spans="1:6" ht="20.25" customHeight="1">
      <c r="A21" s="153" t="s">
        <v>110</v>
      </c>
      <c r="B21" s="156"/>
      <c r="C21" s="153" t="s">
        <v>111</v>
      </c>
      <c r="D21" s="156"/>
      <c r="E21" s="153" t="s">
        <v>80</v>
      </c>
      <c r="F21" s="156"/>
    </row>
    <row r="22" spans="1:6" ht="20.25" customHeight="1">
      <c r="A22" s="155"/>
      <c r="B22" s="158"/>
      <c r="C22" s="159" t="s">
        <v>112</v>
      </c>
      <c r="D22" s="162"/>
      <c r="E22" s="166"/>
      <c r="F22" s="168"/>
    </row>
    <row r="23" spans="1:6" ht="20.25" customHeight="1">
      <c r="A23" s="155" t="s">
        <v>117</v>
      </c>
      <c r="B23" s="158"/>
      <c r="C23" s="161" t="e">
        <f>'【申請時】入力作業シート'!D56</f>
        <v>#DIV/0!</v>
      </c>
      <c r="D23" s="164" t="s">
        <v>91</v>
      </c>
      <c r="E23" s="167"/>
      <c r="F23" s="169"/>
    </row>
    <row r="24" spans="1:6" ht="20.25" customHeight="1">
      <c r="A24" s="155"/>
      <c r="B24" s="158"/>
      <c r="C24" s="161"/>
      <c r="D24" s="164"/>
      <c r="E24" s="166"/>
      <c r="F24" s="168"/>
    </row>
    <row r="25" spans="1:6" ht="20.25" customHeight="1">
      <c r="A25" s="155"/>
      <c r="B25" s="158"/>
      <c r="C25" s="161"/>
      <c r="D25" s="164"/>
      <c r="E25" s="166"/>
      <c r="F25" s="168"/>
    </row>
    <row r="26" spans="1:6" ht="20.25" customHeight="1">
      <c r="A26" s="155"/>
      <c r="B26" s="158"/>
      <c r="C26" s="161"/>
      <c r="D26" s="164"/>
      <c r="E26" s="166"/>
      <c r="F26" s="168"/>
    </row>
    <row r="27" spans="1:6" ht="20.25" customHeight="1">
      <c r="A27" s="155"/>
      <c r="B27" s="158"/>
      <c r="C27" s="161"/>
      <c r="D27" s="164"/>
      <c r="E27" s="166"/>
      <c r="F27" s="168"/>
    </row>
    <row r="28" spans="1:6" ht="20.25" customHeight="1">
      <c r="A28" s="155"/>
      <c r="B28" s="158"/>
      <c r="C28" s="161"/>
      <c r="D28" s="164"/>
      <c r="E28" s="166"/>
      <c r="F28" s="168"/>
    </row>
    <row r="29" spans="1:6" ht="20.25" customHeight="1">
      <c r="A29" s="155"/>
      <c r="B29" s="158"/>
      <c r="C29" s="161"/>
      <c r="D29" s="164"/>
      <c r="E29" s="166"/>
      <c r="F29" s="168"/>
    </row>
    <row r="30" spans="1:6" ht="20.25" customHeight="1">
      <c r="A30" s="155"/>
      <c r="B30" s="158"/>
      <c r="C30" s="161"/>
      <c r="D30" s="164"/>
      <c r="E30" s="166"/>
      <c r="F30" s="168"/>
    </row>
    <row r="31" spans="1:6" ht="20.25" customHeight="1">
      <c r="A31" s="153" t="s">
        <v>115</v>
      </c>
      <c r="B31" s="156"/>
      <c r="C31" s="161" t="e">
        <f>SUM(C23:D30)</f>
        <v>#DIV/0!</v>
      </c>
      <c r="D31" s="164"/>
      <c r="E31" s="166"/>
      <c r="F31" s="168"/>
    </row>
  </sheetData>
  <mergeCells count="42">
    <mergeCell ref="A7:B7"/>
    <mergeCell ref="C7:D7"/>
    <mergeCell ref="E7:F7"/>
    <mergeCell ref="A8:B8"/>
    <mergeCell ref="C8:D8"/>
    <mergeCell ref="A9:B9"/>
    <mergeCell ref="C9:D9"/>
    <mergeCell ref="A10:B10"/>
    <mergeCell ref="C10:D10"/>
    <mergeCell ref="C11:D11"/>
    <mergeCell ref="C12:D12"/>
    <mergeCell ref="C13:D13"/>
    <mergeCell ref="C14:D14"/>
    <mergeCell ref="C15:D15"/>
    <mergeCell ref="C16:D16"/>
    <mergeCell ref="A17:B17"/>
    <mergeCell ref="C17:D17"/>
    <mergeCell ref="A21:B21"/>
    <mergeCell ref="C21:D21"/>
    <mergeCell ref="E21:F21"/>
    <mergeCell ref="A22:B22"/>
    <mergeCell ref="C22:D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2:F4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96" fitToWidth="1" fitToHeight="1" orientation="portrait" usePrinterDefaults="1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P38"/>
  <sheetViews>
    <sheetView showZeros="0" view="pageBreakPreview" zoomScale="85" zoomScaleSheetLayoutView="85" workbookViewId="0">
      <selection activeCell="D27" sqref="D27:E27"/>
    </sheetView>
  </sheetViews>
  <sheetFormatPr defaultRowHeight="12"/>
  <cols>
    <col min="1" max="1" width="1.6640625" style="1" customWidth="1"/>
    <col min="2" max="2" width="9.44140625" style="2" customWidth="1"/>
    <col min="3" max="3" width="18.44140625" style="2" customWidth="1"/>
    <col min="4" max="4" width="5.77734375" style="2" customWidth="1"/>
    <col min="5" max="14" width="5.77734375" style="1" customWidth="1"/>
    <col min="15" max="15" width="5.21875" style="1" customWidth="1"/>
    <col min="16" max="16" width="9.125" style="1" customWidth="1"/>
    <col min="17" max="18" width="5.77734375" style="1" bestFit="1" customWidth="1"/>
    <col min="19" max="25" width="13.25" style="1" customWidth="1"/>
    <col min="26" max="16379" width="9" style="1" bestFit="1" customWidth="1"/>
    <col min="16380" max="16384" width="9" style="1" customWidth="1"/>
  </cols>
  <sheetData>
    <row r="1" spans="2:15" ht="22.5" customHeight="1">
      <c r="B1" s="7" t="s">
        <v>94</v>
      </c>
    </row>
    <row r="2" spans="2:15" s="0" customFormat="1" ht="17.25" customHeight="1">
      <c r="B2" s="170"/>
      <c r="C2" s="170"/>
      <c r="D2" s="177">
        <v>4</v>
      </c>
      <c r="E2" s="177"/>
      <c r="F2" s="186">
        <f>D2+1</f>
        <v>5</v>
      </c>
      <c r="G2" s="190"/>
      <c r="H2" s="191">
        <f>F2+1</f>
        <v>6</v>
      </c>
      <c r="I2" s="192"/>
      <c r="J2" s="186">
        <f>H2+1</f>
        <v>7</v>
      </c>
      <c r="K2" s="190"/>
      <c r="L2" s="191">
        <f>J2+1</f>
        <v>8</v>
      </c>
      <c r="M2" s="192"/>
      <c r="N2" s="186">
        <f>L2+1</f>
        <v>9</v>
      </c>
      <c r="O2" s="190"/>
    </row>
    <row r="3" spans="2:15" ht="19.5" customHeight="1">
      <c r="B3" s="8" t="s">
        <v>23</v>
      </c>
      <c r="C3" s="15" t="str">
        <f>'【申請時】入力作業シート'!C8</f>
        <v>基本給</v>
      </c>
      <c r="D3" s="178">
        <f>'【申請時】入力作業シート'!D8</f>
        <v>0</v>
      </c>
      <c r="E3" s="178"/>
      <c r="F3" s="187">
        <f>D3</f>
        <v>0</v>
      </c>
      <c r="G3" s="187"/>
      <c r="H3" s="178">
        <f>F3</f>
        <v>0</v>
      </c>
      <c r="I3" s="178"/>
      <c r="J3" s="187">
        <f>H3</f>
        <v>0</v>
      </c>
      <c r="K3" s="187"/>
      <c r="L3" s="178">
        <f>J3</f>
        <v>0</v>
      </c>
      <c r="M3" s="178"/>
      <c r="N3" s="187">
        <f>L3</f>
        <v>0</v>
      </c>
      <c r="O3" s="187"/>
    </row>
    <row r="4" spans="2:15" ht="19.5" customHeight="1">
      <c r="B4" s="9" t="s">
        <v>25</v>
      </c>
      <c r="C4" s="15" t="str">
        <f>'【申請時】入力作業シート'!C9</f>
        <v>職務手当</v>
      </c>
      <c r="D4" s="178">
        <f>'【申請時】入力作業シート'!D9</f>
        <v>0</v>
      </c>
      <c r="E4" s="178"/>
      <c r="F4" s="187"/>
      <c r="G4" s="187"/>
      <c r="H4" s="178"/>
      <c r="I4" s="178"/>
      <c r="J4" s="187"/>
      <c r="K4" s="187"/>
      <c r="L4" s="178"/>
      <c r="M4" s="178"/>
      <c r="N4" s="187"/>
      <c r="O4" s="187"/>
    </row>
    <row r="5" spans="2:15" ht="19.5" customHeight="1">
      <c r="B5" s="9"/>
      <c r="C5" s="15" t="str">
        <f>'【申請時】入力作業シート'!C10</f>
        <v>資格手当</v>
      </c>
      <c r="D5" s="178">
        <f>'【申請時】入力作業シート'!D10</f>
        <v>0</v>
      </c>
      <c r="E5" s="178"/>
      <c r="F5" s="187"/>
      <c r="G5" s="187"/>
      <c r="H5" s="178"/>
      <c r="I5" s="178"/>
      <c r="J5" s="187"/>
      <c r="K5" s="187"/>
      <c r="L5" s="178"/>
      <c r="M5" s="178"/>
      <c r="N5" s="187"/>
      <c r="O5" s="187"/>
    </row>
    <row r="6" spans="2:15" ht="19.5" customHeight="1">
      <c r="B6" s="9"/>
      <c r="C6" s="15" t="str">
        <f>'【申請時】入力作業シート'!C11</f>
        <v>訪問手当</v>
      </c>
      <c r="D6" s="178">
        <f>'【申請時】入力作業シート'!D11</f>
        <v>0</v>
      </c>
      <c r="E6" s="178"/>
      <c r="F6" s="187"/>
      <c r="G6" s="187"/>
      <c r="H6" s="178"/>
      <c r="I6" s="178"/>
      <c r="J6" s="187"/>
      <c r="K6" s="187"/>
      <c r="L6" s="178"/>
      <c r="M6" s="178"/>
      <c r="N6" s="187"/>
      <c r="O6" s="187"/>
    </row>
    <row r="7" spans="2:15" ht="19.5" customHeight="1">
      <c r="B7" s="9"/>
      <c r="C7" s="15" t="str">
        <f>'【申請時】入力作業シート'!C12</f>
        <v>ベースアップ手当</v>
      </c>
      <c r="D7" s="178">
        <f>'【申請時】入力作業シート'!D12</f>
        <v>0</v>
      </c>
      <c r="E7" s="178"/>
      <c r="F7" s="187"/>
      <c r="G7" s="187"/>
      <c r="H7" s="178"/>
      <c r="I7" s="178"/>
      <c r="J7" s="187"/>
      <c r="K7" s="187"/>
      <c r="L7" s="178"/>
      <c r="M7" s="178"/>
      <c r="N7" s="187"/>
      <c r="O7" s="187"/>
    </row>
    <row r="8" spans="2:15" ht="19.5" customHeight="1">
      <c r="B8" s="9"/>
      <c r="C8" s="15">
        <f>'【申請時】入力作業シート'!C13</f>
        <v>0</v>
      </c>
      <c r="D8" s="178">
        <f>'【申請時】入力作業シート'!D13</f>
        <v>0</v>
      </c>
      <c r="E8" s="178"/>
      <c r="F8" s="187"/>
      <c r="G8" s="187"/>
      <c r="H8" s="178"/>
      <c r="I8" s="178"/>
      <c r="J8" s="187"/>
      <c r="K8" s="187"/>
      <c r="L8" s="178"/>
      <c r="M8" s="178"/>
      <c r="N8" s="187"/>
      <c r="O8" s="187"/>
    </row>
    <row r="9" spans="2:15" ht="19.5" customHeight="1">
      <c r="B9" s="9"/>
      <c r="C9" s="15">
        <f>'【申請時】入力作業シート'!C14</f>
        <v>0</v>
      </c>
      <c r="D9" s="178">
        <f>'【申請時】入力作業シート'!D14</f>
        <v>0</v>
      </c>
      <c r="E9" s="178"/>
      <c r="F9" s="187"/>
      <c r="G9" s="187"/>
      <c r="H9" s="178"/>
      <c r="I9" s="178"/>
      <c r="J9" s="187"/>
      <c r="K9" s="187"/>
      <c r="L9" s="178"/>
      <c r="M9" s="178"/>
      <c r="N9" s="187"/>
      <c r="O9" s="187"/>
    </row>
    <row r="10" spans="2:15" ht="19.5" customHeight="1">
      <c r="B10" s="9"/>
      <c r="C10" s="15">
        <f>'【申請時】入力作業シート'!C15</f>
        <v>0</v>
      </c>
      <c r="D10" s="178">
        <f>'【申請時】入力作業シート'!D15</f>
        <v>0</v>
      </c>
      <c r="E10" s="178"/>
      <c r="F10" s="187"/>
      <c r="G10" s="187"/>
      <c r="H10" s="178"/>
      <c r="I10" s="178"/>
      <c r="J10" s="187"/>
      <c r="K10" s="187"/>
      <c r="L10" s="178"/>
      <c r="M10" s="178"/>
      <c r="N10" s="187"/>
      <c r="O10" s="187"/>
    </row>
    <row r="11" spans="2:15" ht="19.5" customHeight="1">
      <c r="B11" s="9"/>
      <c r="C11" s="15">
        <f>'【申請時】入力作業シート'!C16</f>
        <v>0</v>
      </c>
      <c r="D11" s="178">
        <f>'【申請時】入力作業シート'!D16</f>
        <v>0</v>
      </c>
      <c r="E11" s="178"/>
      <c r="F11" s="187"/>
      <c r="G11" s="187"/>
      <c r="H11" s="178"/>
      <c r="I11" s="178"/>
      <c r="J11" s="187"/>
      <c r="K11" s="187"/>
      <c r="L11" s="178"/>
      <c r="M11" s="178"/>
      <c r="N11" s="187"/>
      <c r="O11" s="187"/>
    </row>
    <row r="12" spans="2:15" ht="19.5" customHeight="1">
      <c r="B12" s="9"/>
      <c r="C12" s="15">
        <f>'【申請時】入力作業シート'!C17</f>
        <v>0</v>
      </c>
      <c r="D12" s="178">
        <f>'【申請時】入力作業シート'!D17</f>
        <v>0</v>
      </c>
      <c r="E12" s="178"/>
      <c r="F12" s="187"/>
      <c r="G12" s="187"/>
      <c r="H12" s="178"/>
      <c r="I12" s="178"/>
      <c r="J12" s="187"/>
      <c r="K12" s="187"/>
      <c r="L12" s="178"/>
      <c r="M12" s="178"/>
      <c r="N12" s="187"/>
      <c r="O12" s="187"/>
    </row>
    <row r="13" spans="2:15" ht="19.5" customHeight="1">
      <c r="B13" s="8" t="s">
        <v>17</v>
      </c>
      <c r="C13" s="15" t="str">
        <f>'【申請時】入力作業シート'!C19</f>
        <v>健康保険料</v>
      </c>
      <c r="D13" s="178">
        <f>'【申請時】入力作業シート'!D19</f>
        <v>0</v>
      </c>
      <c r="E13" s="178"/>
      <c r="F13" s="187"/>
      <c r="G13" s="187"/>
      <c r="H13" s="178"/>
      <c r="I13" s="178"/>
      <c r="J13" s="187"/>
      <c r="K13" s="187"/>
      <c r="L13" s="178"/>
      <c r="M13" s="178"/>
      <c r="N13" s="187"/>
      <c r="O13" s="187"/>
    </row>
    <row r="14" spans="2:15" ht="19.5" customHeight="1">
      <c r="B14" s="8"/>
      <c r="C14" s="15" t="str">
        <f>'【申請時】入力作業シート'!C20</f>
        <v>厚生年金</v>
      </c>
      <c r="D14" s="178">
        <f>'【申請時】入力作業シート'!D20</f>
        <v>0</v>
      </c>
      <c r="E14" s="178"/>
      <c r="F14" s="187"/>
      <c r="G14" s="187"/>
      <c r="H14" s="178"/>
      <c r="I14" s="178"/>
      <c r="J14" s="187"/>
      <c r="K14" s="187"/>
      <c r="L14" s="178"/>
      <c r="M14" s="178"/>
      <c r="N14" s="187"/>
      <c r="O14" s="187"/>
    </row>
    <row r="15" spans="2:15" ht="19.5" customHeight="1">
      <c r="B15" s="8"/>
      <c r="C15" s="15" t="str">
        <f>'【申請時】入力作業シート'!C21</f>
        <v>雇用保険</v>
      </c>
      <c r="D15" s="178">
        <f>'【申請時】入力作業シート'!D21</f>
        <v>0</v>
      </c>
      <c r="E15" s="178"/>
      <c r="F15" s="187"/>
      <c r="G15" s="187"/>
      <c r="H15" s="178"/>
      <c r="I15" s="178"/>
      <c r="J15" s="187"/>
      <c r="K15" s="187"/>
      <c r="L15" s="178"/>
      <c r="M15" s="178"/>
      <c r="N15" s="187"/>
      <c r="O15" s="187"/>
    </row>
    <row r="16" spans="2:15" ht="19.5" customHeight="1">
      <c r="B16" s="8"/>
      <c r="C16" s="15" t="str">
        <f>'【申請時】入力作業シート'!C22</f>
        <v>介護保険</v>
      </c>
      <c r="D16" s="178">
        <f>'【申請時】入力作業シート'!D22</f>
        <v>0</v>
      </c>
      <c r="E16" s="178"/>
      <c r="F16" s="187"/>
      <c r="G16" s="187"/>
      <c r="H16" s="178"/>
      <c r="I16" s="178"/>
      <c r="J16" s="187"/>
      <c r="K16" s="187"/>
      <c r="L16" s="178"/>
      <c r="M16" s="178"/>
      <c r="N16" s="187"/>
      <c r="O16" s="187"/>
    </row>
    <row r="17" spans="2:16" ht="19.5" customHeight="1">
      <c r="B17" s="8"/>
      <c r="C17" s="15" t="str">
        <f>'【申請時】入力作業シート'!C23</f>
        <v>通勤手当</v>
      </c>
      <c r="D17" s="178">
        <f>'【申請時】入力作業シート'!D23</f>
        <v>0</v>
      </c>
      <c r="E17" s="178"/>
      <c r="F17" s="187"/>
      <c r="G17" s="187"/>
      <c r="H17" s="178"/>
      <c r="I17" s="178"/>
      <c r="J17" s="187"/>
      <c r="K17" s="187"/>
      <c r="L17" s="178"/>
      <c r="M17" s="178"/>
      <c r="N17" s="187"/>
      <c r="O17" s="187"/>
    </row>
    <row r="18" spans="2:16" ht="19.5" customHeight="1">
      <c r="B18" s="8"/>
      <c r="C18" s="15" t="str">
        <f>'【申請時】入力作業シート'!C24</f>
        <v>子ども・子育て拠出金</v>
      </c>
      <c r="D18" s="178">
        <f>'【申請時】入力作業シート'!D24</f>
        <v>0</v>
      </c>
      <c r="E18" s="178"/>
      <c r="F18" s="187"/>
      <c r="G18" s="187"/>
      <c r="H18" s="178"/>
      <c r="I18" s="178"/>
      <c r="J18" s="187"/>
      <c r="K18" s="187"/>
      <c r="L18" s="178"/>
      <c r="M18" s="178"/>
      <c r="N18" s="187"/>
      <c r="O18" s="187"/>
    </row>
    <row r="19" spans="2:16" ht="19.5" customHeight="1">
      <c r="B19" s="8"/>
      <c r="C19" s="15">
        <f>'【申請時】入力作業シート'!C25</f>
        <v>0</v>
      </c>
      <c r="D19" s="178">
        <f>'【申請時】入力作業シート'!D25</f>
        <v>0</v>
      </c>
      <c r="E19" s="178"/>
      <c r="F19" s="187"/>
      <c r="G19" s="187"/>
      <c r="H19" s="178"/>
      <c r="I19" s="178"/>
      <c r="J19" s="187"/>
      <c r="K19" s="187"/>
      <c r="L19" s="178"/>
      <c r="M19" s="178"/>
      <c r="N19" s="187"/>
      <c r="O19" s="187"/>
    </row>
    <row r="20" spans="2:16" ht="19.5" customHeight="1">
      <c r="B20" s="8"/>
      <c r="C20" s="15">
        <f>'【申請時】入力作業シート'!C26</f>
        <v>0</v>
      </c>
      <c r="D20" s="178">
        <f>'【申請時】入力作業シート'!D26</f>
        <v>0</v>
      </c>
      <c r="E20" s="178"/>
      <c r="F20" s="187"/>
      <c r="G20" s="187"/>
      <c r="H20" s="178"/>
      <c r="I20" s="178"/>
      <c r="J20" s="187"/>
      <c r="K20" s="187"/>
      <c r="L20" s="178"/>
      <c r="M20" s="178"/>
      <c r="N20" s="187"/>
      <c r="O20" s="187"/>
    </row>
    <row r="21" spans="2:16" ht="19.5" customHeight="1">
      <c r="B21" s="8"/>
      <c r="C21" s="15">
        <f>'【申請時】入力作業シート'!C27</f>
        <v>0</v>
      </c>
      <c r="D21" s="178">
        <f>'【申請時】入力作業シート'!D27</f>
        <v>0</v>
      </c>
      <c r="E21" s="178"/>
      <c r="F21" s="187"/>
      <c r="G21" s="187"/>
      <c r="H21" s="178"/>
      <c r="I21" s="178"/>
      <c r="J21" s="187"/>
      <c r="K21" s="187"/>
      <c r="L21" s="178"/>
      <c r="M21" s="178"/>
      <c r="N21" s="187"/>
      <c r="O21" s="187"/>
    </row>
    <row r="22" spans="2:16" hidden="1">
      <c r="C22" s="31" t="s">
        <v>18</v>
      </c>
      <c r="D22" s="179">
        <f>SUM(D3:E21)</f>
        <v>0</v>
      </c>
      <c r="E22" s="179"/>
      <c r="F22" s="179">
        <f>SUM(F3:G21)</f>
        <v>0</v>
      </c>
      <c r="G22" s="179"/>
      <c r="H22" s="179">
        <f>SUM(H3:I21)</f>
        <v>0</v>
      </c>
      <c r="I22" s="179"/>
      <c r="J22" s="179">
        <f>SUM(J3:K21)</f>
        <v>0</v>
      </c>
      <c r="K22" s="179"/>
      <c r="L22" s="179">
        <f>SUM(L3:M21)</f>
        <v>0</v>
      </c>
      <c r="M22" s="179"/>
      <c r="N22" s="179">
        <f>SUM(N3:O21)</f>
        <v>0</v>
      </c>
      <c r="O22" s="179"/>
    </row>
    <row r="23" spans="2:16"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2:16" s="1" customFormat="1" ht="22.5" customHeight="1">
      <c r="B24" s="5" t="s">
        <v>161</v>
      </c>
      <c r="C24" s="18"/>
      <c r="D24" s="18"/>
      <c r="F24" s="18"/>
      <c r="H24" s="18"/>
      <c r="J24" s="18"/>
      <c r="L24" s="18"/>
      <c r="N24" s="18"/>
    </row>
    <row r="25" spans="2:16" s="0" customFormat="1" ht="17.25" customHeight="1">
      <c r="B25" s="171"/>
      <c r="C25" s="173"/>
      <c r="D25" s="177">
        <f>D2</f>
        <v>4</v>
      </c>
      <c r="E25" s="184"/>
      <c r="F25" s="186">
        <f>D25+1</f>
        <v>5</v>
      </c>
      <c r="G25" s="190"/>
      <c r="H25" s="191">
        <f>F25+1</f>
        <v>6</v>
      </c>
      <c r="I25" s="192"/>
      <c r="J25" s="186">
        <f>J2</f>
        <v>7</v>
      </c>
      <c r="K25" s="190"/>
      <c r="L25" s="191">
        <f>J25+1</f>
        <v>8</v>
      </c>
      <c r="M25" s="192"/>
      <c r="N25" s="186">
        <f>L25+1</f>
        <v>9</v>
      </c>
      <c r="O25" s="190"/>
    </row>
    <row r="26" spans="2:16" s="1" customFormat="1" ht="23.25" customHeight="1">
      <c r="B26" s="16" t="s">
        <v>185</v>
      </c>
      <c r="C26" s="174"/>
      <c r="D26" s="180">
        <f>'別紙８－３実績報告活動'!H21</f>
        <v>0</v>
      </c>
      <c r="E26" s="181"/>
      <c r="F26" s="188">
        <f>'別紙８－３実績報告活動'!H42</f>
        <v>0</v>
      </c>
      <c r="G26" s="189"/>
      <c r="H26" s="180">
        <f>'別紙８－３実績報告活動'!H61</f>
        <v>0</v>
      </c>
      <c r="I26" s="181"/>
      <c r="J26" s="188">
        <f>'別紙８－３実績報告活動'!H80</f>
        <v>0</v>
      </c>
      <c r="K26" s="189"/>
      <c r="L26" s="180">
        <f>'別紙８－３実績報告活動'!H99</f>
        <v>0</v>
      </c>
      <c r="M26" s="181"/>
      <c r="N26" s="188">
        <f>'別紙８－３実績報告活動'!H118</f>
        <v>0</v>
      </c>
      <c r="O26" s="189"/>
    </row>
    <row r="27" spans="2:16" s="1" customFormat="1" ht="23.25" customHeight="1">
      <c r="B27" s="16" t="s">
        <v>160</v>
      </c>
      <c r="C27" s="174"/>
      <c r="D27" s="181"/>
      <c r="E27" s="181"/>
      <c r="F27" s="189"/>
      <c r="G27" s="189"/>
      <c r="H27" s="181"/>
      <c r="I27" s="181"/>
      <c r="J27" s="189"/>
      <c r="K27" s="189"/>
      <c r="L27" s="181"/>
      <c r="M27" s="181"/>
      <c r="N27" s="189"/>
      <c r="O27" s="189"/>
    </row>
    <row r="28" spans="2:16" s="1" customFormat="1" ht="11.25" hidden="1" customHeight="1">
      <c r="B28" s="172"/>
      <c r="C28" s="175" t="s">
        <v>187</v>
      </c>
      <c r="D28" s="182" t="e">
        <f>ROUNDDOWN(ROUNDDOWN((D22/D27),0)*D26,0)</f>
        <v>#DIV/0!</v>
      </c>
      <c r="E28" s="185"/>
      <c r="F28" s="182" t="e">
        <f>ROUNDDOWN(ROUNDDOWN((F22/F27),0)*F26,0)</f>
        <v>#DIV/0!</v>
      </c>
      <c r="G28" s="185"/>
      <c r="H28" s="182" t="e">
        <f>ROUNDDOWN(ROUNDDOWN((H22/H27),0)*H26,0)</f>
        <v>#DIV/0!</v>
      </c>
      <c r="I28" s="185"/>
      <c r="J28" s="182" t="e">
        <f>ROUNDDOWN(ROUNDDOWN((J22/J27),0)*J26,0)</f>
        <v>#DIV/0!</v>
      </c>
      <c r="K28" s="185"/>
      <c r="L28" s="182" t="e">
        <f>ROUNDDOWN(ROUNDDOWN((L22/L27),0)*L26,0)</f>
        <v>#DIV/0!</v>
      </c>
      <c r="M28" s="185"/>
      <c r="N28" s="182" t="e">
        <f>ROUNDDOWN(ROUNDDOWN((N22/N27),0)*N26,0)</f>
        <v>#DIV/0!</v>
      </c>
      <c r="O28" s="185"/>
    </row>
    <row r="29" spans="2:16" s="1" customFormat="1" ht="23.25" customHeight="1">
      <c r="B29" s="172"/>
      <c r="C29" s="176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94"/>
    </row>
    <row r="30" spans="2:16" s="1" customFormat="1" ht="22.5" customHeight="1">
      <c r="B30" s="5" t="s">
        <v>186</v>
      </c>
      <c r="C30" s="18"/>
      <c r="D30" s="18"/>
      <c r="F30" s="18"/>
      <c r="H30" s="18"/>
      <c r="J30" s="18"/>
      <c r="L30" s="18"/>
      <c r="N30" s="18"/>
    </row>
    <row r="31" spans="2:16" s="0" customFormat="1" ht="17.25" customHeight="1">
      <c r="B31" s="171"/>
      <c r="C31" s="173"/>
      <c r="D31" s="177">
        <f>D2</f>
        <v>4</v>
      </c>
      <c r="E31" s="184"/>
      <c r="F31" s="186">
        <f>F2</f>
        <v>5</v>
      </c>
      <c r="G31" s="190"/>
      <c r="H31" s="191">
        <f>H2</f>
        <v>6</v>
      </c>
      <c r="I31" s="192"/>
      <c r="J31" s="186">
        <f>J2</f>
        <v>7</v>
      </c>
      <c r="K31" s="190"/>
      <c r="L31" s="191">
        <f>L2</f>
        <v>8</v>
      </c>
      <c r="M31" s="192"/>
      <c r="N31" s="186">
        <f>N2</f>
        <v>9</v>
      </c>
      <c r="O31" s="190"/>
    </row>
    <row r="32" spans="2:16" s="1" customFormat="1" ht="23.25" customHeight="1">
      <c r="B32" s="16" t="s">
        <v>106</v>
      </c>
      <c r="C32" s="174"/>
      <c r="D32" s="178" t="e">
        <f>D28</f>
        <v>#DIV/0!</v>
      </c>
      <c r="E32" s="178"/>
      <c r="F32" s="187" t="e">
        <f>F28</f>
        <v>#DIV/0!</v>
      </c>
      <c r="G32" s="187"/>
      <c r="H32" s="178" t="e">
        <f>H28</f>
        <v>#DIV/0!</v>
      </c>
      <c r="I32" s="178"/>
      <c r="J32" s="187" t="e">
        <f>J28</f>
        <v>#DIV/0!</v>
      </c>
      <c r="K32" s="187"/>
      <c r="L32" s="178" t="e">
        <f>L28</f>
        <v>#DIV/0!</v>
      </c>
      <c r="M32" s="178"/>
      <c r="N32" s="187" t="e">
        <f>N28</f>
        <v>#DIV/0!</v>
      </c>
      <c r="O32" s="187"/>
    </row>
    <row r="33" spans="2:15" s="1" customFormat="1" ht="33.75" customHeight="1">
      <c r="B33" s="18"/>
      <c r="C33" s="18"/>
      <c r="D33" s="18"/>
      <c r="M33" s="193" t="e">
        <f>SUM(D28:O28)</f>
        <v>#DIV/0!</v>
      </c>
      <c r="N33" s="193"/>
      <c r="O33" s="193"/>
    </row>
    <row r="34" spans="2:15" s="4" customFormat="1">
      <c r="B34" s="2"/>
      <c r="C34" s="2"/>
      <c r="D34" s="2"/>
      <c r="E34" s="2"/>
    </row>
    <row r="35" spans="2:15" s="4" customFormat="1">
      <c r="B35" s="2"/>
      <c r="C35" s="2"/>
      <c r="D35" s="2"/>
      <c r="E35" s="2"/>
    </row>
    <row r="36" spans="2:15" s="4" customFormat="1">
      <c r="B36" s="2"/>
      <c r="C36" s="2"/>
      <c r="D36" s="2"/>
      <c r="E36" s="2"/>
    </row>
    <row r="37" spans="2:15" s="4" customFormat="1">
      <c r="B37" s="2"/>
      <c r="C37" s="2"/>
      <c r="D37" s="2"/>
      <c r="E37" s="2"/>
    </row>
    <row r="38" spans="2:15" s="4" customFormat="1">
      <c r="B38" s="2"/>
      <c r="C38" s="2"/>
      <c r="D38" s="2"/>
      <c r="E38" s="2"/>
    </row>
  </sheetData>
  <mergeCells count="176">
    <mergeCell ref="D2:E2"/>
    <mergeCell ref="F2:G2"/>
    <mergeCell ref="H2:I2"/>
    <mergeCell ref="J2:K2"/>
    <mergeCell ref="L2:M2"/>
    <mergeCell ref="N2:O2"/>
    <mergeCell ref="D3:E3"/>
    <mergeCell ref="F3:G3"/>
    <mergeCell ref="H3:I3"/>
    <mergeCell ref="J3:K3"/>
    <mergeCell ref="L3:M3"/>
    <mergeCell ref="N3:O3"/>
    <mergeCell ref="D4:E4"/>
    <mergeCell ref="F4:G4"/>
    <mergeCell ref="H4:I4"/>
    <mergeCell ref="J4:K4"/>
    <mergeCell ref="L4:M4"/>
    <mergeCell ref="N4:O4"/>
    <mergeCell ref="D5:E5"/>
    <mergeCell ref="F5:G5"/>
    <mergeCell ref="H5:I5"/>
    <mergeCell ref="J5:K5"/>
    <mergeCell ref="L5:M5"/>
    <mergeCell ref="N5:O5"/>
    <mergeCell ref="D6:E6"/>
    <mergeCell ref="F6:G6"/>
    <mergeCell ref="H6:I6"/>
    <mergeCell ref="J6:K6"/>
    <mergeCell ref="L6:M6"/>
    <mergeCell ref="N6:O6"/>
    <mergeCell ref="D7:E7"/>
    <mergeCell ref="F7:G7"/>
    <mergeCell ref="H7:I7"/>
    <mergeCell ref="J7:K7"/>
    <mergeCell ref="L7:M7"/>
    <mergeCell ref="N7:O7"/>
    <mergeCell ref="D8:E8"/>
    <mergeCell ref="F8:G8"/>
    <mergeCell ref="H8:I8"/>
    <mergeCell ref="J8:K8"/>
    <mergeCell ref="L8:M8"/>
    <mergeCell ref="N8:O8"/>
    <mergeCell ref="D9:E9"/>
    <mergeCell ref="F9:G9"/>
    <mergeCell ref="H9:I9"/>
    <mergeCell ref="J9:K9"/>
    <mergeCell ref="L9:M9"/>
    <mergeCell ref="N9:O9"/>
    <mergeCell ref="D10:E10"/>
    <mergeCell ref="F10:G10"/>
    <mergeCell ref="H10:I10"/>
    <mergeCell ref="J10:K10"/>
    <mergeCell ref="L10:M10"/>
    <mergeCell ref="N10:O10"/>
    <mergeCell ref="D11:E11"/>
    <mergeCell ref="F11:G11"/>
    <mergeCell ref="H11:I11"/>
    <mergeCell ref="J11:K11"/>
    <mergeCell ref="L11:M11"/>
    <mergeCell ref="N11:O11"/>
    <mergeCell ref="D12:E12"/>
    <mergeCell ref="F12:G12"/>
    <mergeCell ref="H12:I12"/>
    <mergeCell ref="J12:K12"/>
    <mergeCell ref="L12:M12"/>
    <mergeCell ref="N12:O12"/>
    <mergeCell ref="D13:E13"/>
    <mergeCell ref="F13:G13"/>
    <mergeCell ref="H13:I13"/>
    <mergeCell ref="J13:K13"/>
    <mergeCell ref="L13:M13"/>
    <mergeCell ref="N13:O13"/>
    <mergeCell ref="D14:E14"/>
    <mergeCell ref="F14:G14"/>
    <mergeCell ref="H14:I14"/>
    <mergeCell ref="J14:K14"/>
    <mergeCell ref="L14:M14"/>
    <mergeCell ref="N14:O14"/>
    <mergeCell ref="D15:E15"/>
    <mergeCell ref="F15:G15"/>
    <mergeCell ref="H15:I15"/>
    <mergeCell ref="J15:K15"/>
    <mergeCell ref="L15:M15"/>
    <mergeCell ref="N15:O15"/>
    <mergeCell ref="D16:E16"/>
    <mergeCell ref="F16:G16"/>
    <mergeCell ref="H16:I16"/>
    <mergeCell ref="J16:K16"/>
    <mergeCell ref="L16:M16"/>
    <mergeCell ref="N16:O16"/>
    <mergeCell ref="D17:E17"/>
    <mergeCell ref="F17:G17"/>
    <mergeCell ref="H17:I17"/>
    <mergeCell ref="J17:K17"/>
    <mergeCell ref="L17:M17"/>
    <mergeCell ref="N17:O17"/>
    <mergeCell ref="D18:E18"/>
    <mergeCell ref="F18:G18"/>
    <mergeCell ref="H18:I18"/>
    <mergeCell ref="J18:K18"/>
    <mergeCell ref="L18:M18"/>
    <mergeCell ref="N18:O18"/>
    <mergeCell ref="D19:E19"/>
    <mergeCell ref="F19:G19"/>
    <mergeCell ref="H19:I19"/>
    <mergeCell ref="J19:K19"/>
    <mergeCell ref="L19:M19"/>
    <mergeCell ref="N19:O19"/>
    <mergeCell ref="D20:E20"/>
    <mergeCell ref="F20:G20"/>
    <mergeCell ref="H20:I20"/>
    <mergeCell ref="J20:K20"/>
    <mergeCell ref="L20:M20"/>
    <mergeCell ref="N20:O20"/>
    <mergeCell ref="D21:E21"/>
    <mergeCell ref="F21:G21"/>
    <mergeCell ref="H21:I21"/>
    <mergeCell ref="J21:K21"/>
    <mergeCell ref="L21:M21"/>
    <mergeCell ref="N21:O21"/>
    <mergeCell ref="D22:E22"/>
    <mergeCell ref="F22:G22"/>
    <mergeCell ref="H22:I22"/>
    <mergeCell ref="J22:K22"/>
    <mergeCell ref="L22:M22"/>
    <mergeCell ref="N22:O22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D28:E28"/>
    <mergeCell ref="F28:G28"/>
    <mergeCell ref="H28:I28"/>
    <mergeCell ref="J28:K28"/>
    <mergeCell ref="L28:M28"/>
    <mergeCell ref="N28:O28"/>
    <mergeCell ref="D29:E29"/>
    <mergeCell ref="F29:G29"/>
    <mergeCell ref="H29:I29"/>
    <mergeCell ref="J29:K29"/>
    <mergeCell ref="L29:M29"/>
    <mergeCell ref="N29:O29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M33:O33"/>
    <mergeCell ref="B4:B12"/>
    <mergeCell ref="B13:B21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52" fitToWidth="1" fitToHeight="1" orientation="portrait" usePrinterDefaults="1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8"/>
  <sheetViews>
    <sheetView workbookViewId="0">
      <selection activeCell="G12" sqref="G12"/>
    </sheetView>
  </sheetViews>
  <sheetFormatPr defaultRowHeight="12"/>
  <cols>
    <col min="1" max="1" width="15.625" style="3" customWidth="1"/>
    <col min="2" max="8" width="13.625" style="3" customWidth="1"/>
    <col min="9" max="9" width="13.50390625" style="3" customWidth="1"/>
    <col min="10" max="16384" width="9.00390625" style="3" bestFit="1" customWidth="1"/>
  </cols>
  <sheetData>
    <row r="1" spans="1:8" ht="6.75" customHeight="1">
      <c r="A1" s="102" t="s">
        <v>119</v>
      </c>
      <c r="B1" s="113"/>
      <c r="C1" s="113"/>
      <c r="D1" s="113"/>
      <c r="E1" s="113"/>
      <c r="F1" s="113"/>
      <c r="G1" s="113"/>
      <c r="H1" s="113"/>
    </row>
    <row r="2" spans="1:8" ht="7.5" customHeight="1">
      <c r="A2" s="102"/>
      <c r="B2" s="113"/>
      <c r="C2" s="113"/>
      <c r="D2" s="113"/>
      <c r="E2" s="113"/>
      <c r="F2" s="113"/>
      <c r="G2" s="113"/>
      <c r="H2" s="113"/>
    </row>
    <row r="3" spans="1:8" ht="31.5" customHeight="1">
      <c r="B3" s="103" t="s">
        <v>121</v>
      </c>
      <c r="C3" s="103"/>
      <c r="D3" s="103"/>
      <c r="E3" s="103"/>
      <c r="F3" s="103"/>
      <c r="G3" s="103"/>
      <c r="H3" s="103"/>
    </row>
    <row r="4" spans="1:8" ht="18" customHeight="1">
      <c r="E4" s="117" t="s">
        <v>71</v>
      </c>
      <c r="F4" s="122">
        <f>'【申請時】入力作業シート'!C2</f>
        <v>0</v>
      </c>
      <c r="G4" s="122"/>
      <c r="H4" s="128" t="s">
        <v>70</v>
      </c>
    </row>
    <row r="5" spans="1:8" ht="18" customHeight="1">
      <c r="A5" s="104" t="s">
        <v>72</v>
      </c>
      <c r="B5" s="115" t="s">
        <v>73</v>
      </c>
      <c r="C5" s="104" t="s">
        <v>59</v>
      </c>
      <c r="D5" s="115" t="s">
        <v>74</v>
      </c>
      <c r="E5" s="104" t="s">
        <v>75</v>
      </c>
      <c r="F5" s="104" t="s">
        <v>77</v>
      </c>
      <c r="G5" s="123" t="s">
        <v>79</v>
      </c>
      <c r="H5" s="129" t="s">
        <v>80</v>
      </c>
    </row>
    <row r="6" spans="1:8" ht="18" customHeight="1">
      <c r="A6" s="105"/>
      <c r="B6" s="116"/>
      <c r="C6" s="118" t="s">
        <v>81</v>
      </c>
      <c r="D6" s="116"/>
      <c r="E6" s="105"/>
      <c r="F6" s="105"/>
      <c r="G6" s="124"/>
      <c r="H6" s="130"/>
    </row>
    <row r="7" spans="1:8">
      <c r="A7" s="106" t="s">
        <v>34</v>
      </c>
      <c r="B7" s="117" t="s">
        <v>82</v>
      </c>
      <c r="C7" s="106" t="s">
        <v>84</v>
      </c>
      <c r="D7" s="106" t="s">
        <v>85</v>
      </c>
      <c r="E7" s="106" t="s">
        <v>86</v>
      </c>
      <c r="F7" s="117" t="s">
        <v>88</v>
      </c>
      <c r="G7" s="106" t="s">
        <v>89</v>
      </c>
      <c r="H7" s="131"/>
    </row>
    <row r="8" spans="1:8">
      <c r="A8" s="195" t="s">
        <v>91</v>
      </c>
      <c r="B8" s="195" t="s">
        <v>91</v>
      </c>
      <c r="C8" s="195" t="s">
        <v>91</v>
      </c>
      <c r="D8" s="195" t="s">
        <v>91</v>
      </c>
      <c r="E8" s="195" t="s">
        <v>91</v>
      </c>
      <c r="F8" s="195" t="s">
        <v>91</v>
      </c>
      <c r="G8" s="195" t="s">
        <v>91</v>
      </c>
      <c r="H8" s="132"/>
    </row>
    <row r="9" spans="1:8">
      <c r="A9" s="196" t="e">
        <f>別紙１!A9</f>
        <v>#DIV/0!</v>
      </c>
      <c r="B9" s="196">
        <f>別紙１!B9</f>
        <v>0</v>
      </c>
      <c r="C9" s="196" t="e">
        <f>別紙１!C9</f>
        <v>#DIV/0!</v>
      </c>
      <c r="D9" s="196" t="e">
        <f>別紙１!D9</f>
        <v>#DIV/0!</v>
      </c>
      <c r="E9" s="196">
        <f>別紙１!E9</f>
        <v>0</v>
      </c>
      <c r="F9" s="196" t="e">
        <f>別紙１!F9</f>
        <v>#DIV/0!</v>
      </c>
      <c r="G9" s="196" t="e">
        <f>別紙１!G9</f>
        <v>#DIV/0!</v>
      </c>
      <c r="H9" s="126"/>
    </row>
    <row r="10" spans="1:8">
      <c r="A10" s="197" t="e">
        <f>'【変更時】入力作業シート'!M33</f>
        <v>#DIV/0!</v>
      </c>
      <c r="B10" s="109">
        <v>0</v>
      </c>
      <c r="C10" s="197" t="e">
        <f>A10-B10</f>
        <v>#DIV/0!</v>
      </c>
      <c r="D10" s="198" t="e">
        <f>C10</f>
        <v>#DIV/0!</v>
      </c>
      <c r="E10" s="199">
        <f>別紙１!E9</f>
        <v>0</v>
      </c>
      <c r="F10" s="198" t="e">
        <f>MIN(D10:E10)</f>
        <v>#DIV/0!</v>
      </c>
      <c r="G10" s="109" t="e">
        <f>ROUNDDOWN(F10,-3)</f>
        <v>#DIV/0!</v>
      </c>
      <c r="H10" s="126"/>
    </row>
    <row r="11" spans="1:8">
      <c r="A11" s="109"/>
      <c r="B11" s="109"/>
      <c r="C11" s="109"/>
      <c r="D11" s="120"/>
      <c r="E11" s="120"/>
      <c r="F11" s="120"/>
      <c r="G11" s="109"/>
      <c r="H11" s="126"/>
    </row>
    <row r="12" spans="1:8">
      <c r="A12" s="109"/>
      <c r="B12" s="109"/>
      <c r="C12" s="109"/>
      <c r="D12" s="120"/>
      <c r="E12" s="120"/>
      <c r="F12" s="120"/>
      <c r="G12" s="109"/>
      <c r="H12" s="126"/>
    </row>
    <row r="13" spans="1:8">
      <c r="A13" s="109"/>
      <c r="B13" s="109"/>
      <c r="C13" s="109"/>
      <c r="D13" s="120"/>
      <c r="E13" s="120"/>
      <c r="F13" s="120"/>
      <c r="G13" s="109"/>
      <c r="H13" s="126"/>
    </row>
    <row r="14" spans="1:8">
      <c r="A14" s="109"/>
      <c r="B14" s="109"/>
      <c r="C14" s="109"/>
      <c r="D14" s="120"/>
      <c r="E14" s="120"/>
      <c r="F14" s="120"/>
      <c r="G14" s="109"/>
      <c r="H14" s="126"/>
    </row>
    <row r="15" spans="1:8">
      <c r="A15" s="109"/>
      <c r="B15" s="109"/>
      <c r="C15" s="109"/>
      <c r="D15" s="120"/>
      <c r="E15" s="120"/>
      <c r="F15" s="120"/>
      <c r="G15" s="109"/>
      <c r="H15" s="126"/>
    </row>
    <row r="16" spans="1:8">
      <c r="A16" s="109"/>
      <c r="B16" s="109"/>
      <c r="C16" s="109"/>
      <c r="D16" s="120"/>
      <c r="E16" s="120"/>
      <c r="F16" s="120"/>
      <c r="G16" s="109"/>
      <c r="H16" s="126"/>
    </row>
    <row r="17" spans="1:8">
      <c r="A17" s="109"/>
      <c r="B17" s="109"/>
      <c r="C17" s="109"/>
      <c r="D17" s="120"/>
      <c r="E17" s="120"/>
      <c r="F17" s="120"/>
      <c r="G17" s="109"/>
      <c r="H17" s="126"/>
    </row>
    <row r="18" spans="1:8">
      <c r="A18" s="109"/>
      <c r="B18" s="109"/>
      <c r="C18" s="109"/>
      <c r="D18" s="120"/>
      <c r="E18" s="120"/>
      <c r="F18" s="120"/>
      <c r="G18" s="109"/>
      <c r="H18" s="126"/>
    </row>
    <row r="19" spans="1:8">
      <c r="A19" s="109"/>
      <c r="B19" s="109"/>
      <c r="C19" s="109"/>
      <c r="D19" s="120"/>
      <c r="E19" s="120"/>
      <c r="F19" s="120"/>
      <c r="G19" s="109"/>
      <c r="H19" s="126"/>
    </row>
    <row r="20" spans="1:8">
      <c r="A20" s="109"/>
      <c r="B20" s="109"/>
      <c r="C20" s="109"/>
      <c r="D20" s="120"/>
      <c r="E20" s="120"/>
      <c r="F20" s="120"/>
      <c r="G20" s="109"/>
      <c r="H20" s="126"/>
    </row>
    <row r="21" spans="1:8">
      <c r="A21" s="109"/>
      <c r="B21" s="109"/>
      <c r="C21" s="109"/>
      <c r="D21" s="120"/>
      <c r="E21" s="120"/>
      <c r="F21" s="120"/>
      <c r="G21" s="109"/>
      <c r="H21" s="126"/>
    </row>
    <row r="22" spans="1:8">
      <c r="A22" s="109"/>
      <c r="B22" s="109"/>
      <c r="C22" s="109"/>
      <c r="D22" s="120"/>
      <c r="E22" s="120"/>
      <c r="F22" s="120"/>
      <c r="G22" s="109"/>
      <c r="H22" s="126"/>
    </row>
    <row r="23" spans="1:8">
      <c r="A23" s="109"/>
      <c r="B23" s="109"/>
      <c r="C23" s="109"/>
      <c r="D23" s="120"/>
      <c r="E23" s="120"/>
      <c r="F23" s="120"/>
      <c r="G23" s="109"/>
      <c r="H23" s="126"/>
    </row>
    <row r="24" spans="1:8">
      <c r="A24" s="109"/>
      <c r="B24" s="109"/>
      <c r="C24" s="109"/>
      <c r="D24" s="120"/>
      <c r="E24" s="120"/>
      <c r="F24" s="120"/>
      <c r="G24" s="109"/>
      <c r="H24" s="126"/>
    </row>
    <row r="25" spans="1:8">
      <c r="A25" s="109"/>
      <c r="B25" s="109"/>
      <c r="C25" s="109"/>
      <c r="D25" s="120"/>
      <c r="E25" s="120"/>
      <c r="F25" s="120"/>
      <c r="G25" s="109"/>
      <c r="H25" s="126"/>
    </row>
    <row r="26" spans="1:8">
      <c r="A26" s="109"/>
      <c r="B26" s="109"/>
      <c r="C26" s="109"/>
      <c r="D26" s="120"/>
      <c r="E26" s="120"/>
      <c r="F26" s="120"/>
      <c r="G26" s="109"/>
      <c r="H26" s="126"/>
    </row>
    <row r="27" spans="1:8">
      <c r="A27" s="109"/>
      <c r="B27" s="109"/>
      <c r="C27" s="109"/>
      <c r="D27" s="120"/>
      <c r="E27" s="120"/>
      <c r="F27" s="120"/>
      <c r="G27" s="109"/>
      <c r="H27" s="126"/>
    </row>
    <row r="28" spans="1:8">
      <c r="A28" s="109"/>
      <c r="B28" s="109"/>
      <c r="C28" s="109"/>
      <c r="D28" s="120"/>
      <c r="E28" s="120"/>
      <c r="F28" s="120"/>
      <c r="G28" s="109"/>
      <c r="H28" s="126"/>
    </row>
    <row r="29" spans="1:8">
      <c r="A29" s="109"/>
      <c r="B29" s="109"/>
      <c r="C29" s="109"/>
      <c r="D29" s="120"/>
      <c r="E29" s="120"/>
      <c r="F29" s="120"/>
      <c r="G29" s="109"/>
      <c r="H29" s="126"/>
    </row>
    <row r="30" spans="1:8">
      <c r="A30" s="109"/>
      <c r="B30" s="109"/>
      <c r="C30" s="109"/>
      <c r="D30" s="120"/>
      <c r="E30" s="120"/>
      <c r="F30" s="120"/>
      <c r="G30" s="109"/>
      <c r="H30" s="126"/>
    </row>
    <row r="31" spans="1:8">
      <c r="A31" s="109"/>
      <c r="B31" s="109"/>
      <c r="C31" s="109"/>
      <c r="D31" s="120"/>
      <c r="E31" s="120"/>
      <c r="F31" s="120"/>
      <c r="G31" s="109"/>
      <c r="H31" s="126"/>
    </row>
    <row r="32" spans="1:8">
      <c r="A32" s="109"/>
      <c r="B32" s="109"/>
      <c r="C32" s="109"/>
      <c r="D32" s="120"/>
      <c r="E32" s="120"/>
      <c r="F32" s="120"/>
      <c r="G32" s="109"/>
      <c r="H32" s="126"/>
    </row>
    <row r="33" spans="1:9">
      <c r="A33" s="109"/>
      <c r="B33" s="109"/>
      <c r="C33" s="109"/>
      <c r="D33" s="120"/>
      <c r="E33" s="120"/>
      <c r="F33" s="120"/>
      <c r="G33" s="109"/>
      <c r="H33" s="126"/>
    </row>
    <row r="34" spans="1:9">
      <c r="A34" s="109"/>
      <c r="B34" s="109"/>
      <c r="C34" s="109"/>
      <c r="D34" s="120"/>
      <c r="E34" s="120"/>
      <c r="F34" s="120"/>
      <c r="G34" s="109"/>
      <c r="H34" s="126"/>
    </row>
    <row r="35" spans="1:9">
      <c r="A35" s="110"/>
      <c r="B35" s="110"/>
      <c r="C35" s="110"/>
      <c r="D35" s="121"/>
      <c r="E35" s="121"/>
      <c r="F35" s="121"/>
      <c r="G35" s="110"/>
      <c r="H35" s="127"/>
    </row>
    <row r="36" spans="1:9">
      <c r="A36" s="3" t="s">
        <v>93</v>
      </c>
    </row>
    <row r="37" spans="1:9" ht="25.5" customHeight="1">
      <c r="A37" s="111" t="s">
        <v>104</v>
      </c>
      <c r="B37" s="112"/>
      <c r="C37" s="112"/>
      <c r="D37" s="112"/>
      <c r="E37" s="112"/>
      <c r="F37" s="112"/>
      <c r="G37" s="112"/>
      <c r="H37" s="112"/>
      <c r="I37" s="114"/>
    </row>
    <row r="38" spans="1:9">
      <c r="A38" s="3" t="s">
        <v>122</v>
      </c>
    </row>
  </sheetData>
  <mergeCells count="12">
    <mergeCell ref="B3:H3"/>
    <mergeCell ref="F4:G4"/>
    <mergeCell ref="A37:I37"/>
    <mergeCell ref="A1:A2"/>
    <mergeCell ref="B1:H2"/>
    <mergeCell ref="A5:A6"/>
    <mergeCell ref="B5:B6"/>
    <mergeCell ref="D5:D6"/>
    <mergeCell ref="E5:E6"/>
    <mergeCell ref="F5:F6"/>
    <mergeCell ref="G5:G6"/>
    <mergeCell ref="H5:H7"/>
  </mergeCells>
  <phoneticPr fontId="18" type="Hiragana"/>
  <printOptions horizontalCentered="1"/>
  <pageMargins left="0.69930555555555551" right="0.69930555555555551" top="0.75" bottom="0.75" header="0.3" footer="0.3"/>
  <pageSetup paperSize="9" firstPageNumber="0" fitToWidth="1" fitToHeight="1" orientation="landscape" usePrinterDefaults="1" blackAndWhite="1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0"/>
  <sheetViews>
    <sheetView showZeros="0" view="pageBreakPreview" zoomScale="60" workbookViewId="0">
      <selection activeCell="D8" sqref="D8:E8"/>
    </sheetView>
  </sheetViews>
  <sheetFormatPr defaultRowHeight="12"/>
  <cols>
    <col min="1" max="1" width="1.625" style="133" customWidth="1"/>
    <col min="2" max="2" width="4.875" style="133" customWidth="1"/>
    <col min="3" max="3" width="13.625" style="133" customWidth="1"/>
    <col min="4" max="4" width="74.00390625" style="133" customWidth="1"/>
    <col min="5" max="5" width="16.375" style="133" customWidth="1"/>
    <col min="6" max="7" width="11.75390625" style="133" customWidth="1"/>
    <col min="8" max="12" width="10.375" style="133" customWidth="1"/>
    <col min="13" max="13" width="10.375" style="134" customWidth="1"/>
    <col min="14" max="14" width="2.25390625" style="134" customWidth="1"/>
    <col min="15" max="16384" width="9.00390625" style="134" bestFit="1" customWidth="1"/>
  </cols>
  <sheetData>
    <row r="1" spans="1:12" ht="18" customHeight="1">
      <c r="B1" s="133" t="s">
        <v>123</v>
      </c>
    </row>
    <row r="2" spans="1:12" s="134" customFormat="1" ht="23.25" customHeight="1">
      <c r="A2" s="135"/>
      <c r="B2" s="200" t="s">
        <v>124</v>
      </c>
      <c r="C2" s="140"/>
      <c r="D2" s="143"/>
      <c r="E2" s="150"/>
      <c r="F2" s="150"/>
      <c r="G2" s="150"/>
      <c r="H2" s="150"/>
      <c r="I2" s="150"/>
      <c r="J2" s="150"/>
      <c r="K2" s="150"/>
      <c r="L2" s="135"/>
    </row>
    <row r="3" spans="1:12" ht="24" customHeight="1">
      <c r="B3" s="137"/>
      <c r="C3" s="135" t="s">
        <v>97</v>
      </c>
      <c r="D3" s="144">
        <f>'【申請時】入力作業シート'!C2</f>
        <v>0</v>
      </c>
      <c r="G3" s="134"/>
      <c r="H3" s="134"/>
      <c r="I3" s="134"/>
      <c r="J3" s="134"/>
      <c r="K3" s="134"/>
      <c r="L3" s="134"/>
    </row>
    <row r="4" spans="1:12">
      <c r="B4" s="137"/>
      <c r="C4" s="135"/>
      <c r="D4" s="201"/>
      <c r="G4" s="135"/>
      <c r="H4" s="134"/>
      <c r="I4" s="134"/>
      <c r="J4" s="134"/>
      <c r="K4" s="134"/>
      <c r="L4" s="134"/>
    </row>
    <row r="5" spans="1:12">
      <c r="B5" s="137"/>
      <c r="C5" s="135"/>
      <c r="D5" s="201"/>
    </row>
    <row r="6" spans="1:12" s="134" customFormat="1" ht="16.5" customHeight="1">
      <c r="A6" s="135"/>
      <c r="B6" s="138" t="s">
        <v>99</v>
      </c>
      <c r="C6" s="138"/>
      <c r="D6" s="138">
        <f>別紙２事業計画!D6</f>
        <v>0</v>
      </c>
      <c r="E6" s="151"/>
      <c r="F6" s="135"/>
      <c r="G6" s="135"/>
      <c r="H6" s="135"/>
      <c r="I6" s="135"/>
      <c r="J6" s="135"/>
      <c r="K6" s="135"/>
      <c r="L6" s="135"/>
    </row>
    <row r="7" spans="1:12" s="134" customFormat="1" ht="16.5" customHeight="1">
      <c r="A7" s="135"/>
      <c r="B7" s="139" t="s">
        <v>100</v>
      </c>
      <c r="C7" s="142"/>
      <c r="D7" s="202" t="str">
        <f>別紙２事業計画!D7</f>
        <v>令和　年　月　日</v>
      </c>
      <c r="E7" s="151"/>
      <c r="F7" s="135"/>
      <c r="G7" s="135"/>
      <c r="H7" s="135"/>
      <c r="I7" s="135"/>
      <c r="J7" s="135"/>
      <c r="K7" s="135"/>
      <c r="L7" s="135"/>
    </row>
    <row r="8" spans="1:12" s="134" customFormat="1" ht="16.5" customHeight="1">
      <c r="A8" s="135"/>
      <c r="B8" s="138" t="s">
        <v>101</v>
      </c>
      <c r="C8" s="138"/>
      <c r="D8" s="138" t="str">
        <f>別紙２事業計画!D8</f>
        <v>令和　年　月　日～令和　年　月　日</v>
      </c>
      <c r="E8" s="151"/>
      <c r="F8" s="135"/>
      <c r="G8" s="135"/>
      <c r="H8" s="135"/>
      <c r="I8" s="135"/>
      <c r="J8" s="135"/>
      <c r="K8" s="135"/>
      <c r="L8" s="135"/>
    </row>
    <row r="9" spans="1:12" s="134" customFormat="1" ht="181.5" customHeight="1">
      <c r="A9" s="135"/>
      <c r="B9" s="138" t="s">
        <v>102</v>
      </c>
      <c r="C9" s="138"/>
      <c r="D9" s="203" t="str">
        <f>別紙２事業計画!D9</f>
        <v xml:space="preserve">【研修場所】
【期間】
</v>
      </c>
      <c r="E9" s="135"/>
      <c r="F9" s="135"/>
      <c r="G9" s="135"/>
      <c r="H9" s="135"/>
      <c r="I9" s="135"/>
      <c r="J9" s="135"/>
      <c r="K9" s="135"/>
      <c r="L9" s="135"/>
    </row>
    <row r="10" spans="1:12" s="134" customFormat="1" ht="408.75" customHeight="1">
      <c r="A10" s="135"/>
      <c r="B10" s="138" t="s">
        <v>103</v>
      </c>
      <c r="C10" s="138"/>
      <c r="D10" s="203" t="str">
        <f>別紙２事業計画!D10</f>
        <v>内容を記載</v>
      </c>
      <c r="E10" s="135"/>
      <c r="F10" s="135"/>
      <c r="G10" s="135"/>
      <c r="H10" s="135"/>
      <c r="I10" s="135"/>
      <c r="J10" s="135"/>
      <c r="K10" s="135"/>
      <c r="L10" s="135"/>
    </row>
    <row r="11" spans="1:12" s="134" customFormat="1" ht="16.5" customHeight="1">
      <c r="A11" s="135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</row>
    <row r="12" spans="1:12" s="134" customFormat="1" ht="16.5" customHeight="1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</row>
    <row r="13" spans="1:12" s="134" customFormat="1" ht="16.5" customHeight="1">
      <c r="A13" s="135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</row>
    <row r="14" spans="1:12" s="134" customFormat="1" ht="16.5" customHeight="1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</row>
    <row r="15" spans="1:12" s="134" customFormat="1" ht="16.5" customHeight="1">
      <c r="A15" s="135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</row>
    <row r="16" spans="1:12" s="134" customFormat="1" ht="16.5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7" spans="1:12" s="134" customFormat="1" ht="16.5" customHeight="1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</row>
    <row r="18" spans="1:12" s="135" customFormat="1" ht="16.5" customHeight="1"/>
    <row r="19" spans="1:12" s="135" customFormat="1" ht="16.5" customHeight="1"/>
    <row r="20" spans="1:12" s="135" customFormat="1" ht="16.5" customHeight="1"/>
  </sheetData>
  <mergeCells count="6">
    <mergeCell ref="B2:D2"/>
    <mergeCell ref="B6:C6"/>
    <mergeCell ref="B7:C7"/>
    <mergeCell ref="B8:C8"/>
    <mergeCell ref="B9:C9"/>
    <mergeCell ref="B10:C10"/>
  </mergeCells>
  <phoneticPr fontId="18" type="Hiragana"/>
  <printOptions horizontalCentered="1"/>
  <pageMargins left="0.70866141732283472" right="0.15748031496062992" top="0.74803149606299213" bottom="0.4" header="0.31496062992125984" footer="0.31496062992125984"/>
  <pageSetup paperSize="9" firstPageNumber="0" fitToWidth="1" fitToHeight="1" orientation="portrait" usePrinterDefaults="1" blackAndWhite="1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34"/>
  <sheetViews>
    <sheetView view="pageBreakPreview" zoomScale="60" workbookViewId="0">
      <selection activeCell="D8" sqref="D8:E8"/>
    </sheetView>
  </sheetViews>
  <sheetFormatPr defaultRowHeight="13.5"/>
  <cols>
    <col min="1" max="6" width="14.875" style="152" customWidth="1"/>
    <col min="7" max="16384" width="9.00390625" style="152" bestFit="1" customWidth="1"/>
  </cols>
  <sheetData>
    <row r="1" spans="1:6" ht="18.75" customHeight="1">
      <c r="A1" s="152" t="s">
        <v>43</v>
      </c>
    </row>
    <row r="2" spans="1:6">
      <c r="A2" s="113" t="s">
        <v>118</v>
      </c>
      <c r="B2" s="113"/>
      <c r="C2" s="113"/>
      <c r="D2" s="113"/>
      <c r="E2" s="113"/>
      <c r="F2" s="113"/>
    </row>
    <row r="3" spans="1:6">
      <c r="A3" s="113"/>
      <c r="B3" s="113"/>
      <c r="C3" s="113"/>
      <c r="D3" s="113"/>
      <c r="E3" s="113"/>
      <c r="F3" s="113"/>
    </row>
    <row r="4" spans="1:6">
      <c r="A4" s="113"/>
      <c r="B4" s="113"/>
      <c r="C4" s="113"/>
      <c r="D4" s="113"/>
      <c r="E4" s="113"/>
      <c r="F4" s="113"/>
    </row>
    <row r="5" spans="1:6" ht="21">
      <c r="A5" s="113"/>
      <c r="B5" s="113"/>
      <c r="C5" s="113"/>
      <c r="D5" s="113"/>
      <c r="E5" s="113"/>
      <c r="F5" s="113"/>
    </row>
    <row r="6" spans="1:6" ht="27" customHeight="1">
      <c r="A6" s="152" t="s">
        <v>125</v>
      </c>
    </row>
    <row r="7" spans="1:6" ht="20.25" customHeight="1">
      <c r="A7" s="153" t="s">
        <v>110</v>
      </c>
      <c r="B7" s="156"/>
      <c r="C7" s="153" t="s">
        <v>111</v>
      </c>
      <c r="D7" s="156"/>
      <c r="E7" s="153" t="s">
        <v>80</v>
      </c>
      <c r="F7" s="156"/>
    </row>
    <row r="8" spans="1:6" ht="25.5" customHeight="1">
      <c r="A8" s="165"/>
      <c r="B8" s="168"/>
      <c r="C8" s="165"/>
      <c r="D8" s="216" t="s">
        <v>91</v>
      </c>
      <c r="E8" s="165"/>
      <c r="F8" s="168"/>
    </row>
    <row r="9" spans="1:6" ht="25.5" customHeight="1">
      <c r="A9" s="204" t="str">
        <f>別紙３!A9</f>
        <v>補助金</v>
      </c>
      <c r="B9" s="208"/>
      <c r="C9" s="212" t="e">
        <f>別紙３!C9</f>
        <v>#DIV/0!</v>
      </c>
      <c r="D9" s="217"/>
      <c r="E9" s="215"/>
      <c r="F9" s="220"/>
    </row>
    <row r="10" spans="1:6" ht="25.5" customHeight="1">
      <c r="A10" s="205"/>
      <c r="B10" s="209"/>
      <c r="C10" s="213" t="e">
        <f>別紙4!G10</f>
        <v>#DIV/0!</v>
      </c>
      <c r="D10" s="218"/>
      <c r="E10" s="222"/>
      <c r="F10" s="225"/>
    </row>
    <row r="11" spans="1:6" ht="25.5" customHeight="1">
      <c r="A11" s="206" t="str">
        <f>別紙３!A10</f>
        <v>自己資金</v>
      </c>
      <c r="B11" s="210"/>
      <c r="C11" s="212" t="e">
        <f>別紙３!C10</f>
        <v>#DIV/0!</v>
      </c>
      <c r="D11" s="217"/>
      <c r="E11" s="215"/>
      <c r="F11" s="220"/>
    </row>
    <row r="12" spans="1:6" ht="25.5" customHeight="1">
      <c r="A12" s="207"/>
      <c r="B12" s="211"/>
      <c r="C12" s="213" t="e">
        <f>C24-C10</f>
        <v>#DIV/0!</v>
      </c>
      <c r="D12" s="218"/>
      <c r="E12" s="222"/>
      <c r="F12" s="225"/>
    </row>
    <row r="13" spans="1:6" ht="25.5" customHeight="1">
      <c r="A13" s="165"/>
      <c r="B13" s="168"/>
      <c r="C13" s="165"/>
      <c r="D13" s="168"/>
      <c r="E13" s="165"/>
      <c r="F13" s="168"/>
    </row>
    <row r="14" spans="1:6" ht="25.5" customHeight="1">
      <c r="A14" s="165"/>
      <c r="B14" s="168"/>
      <c r="C14" s="165"/>
      <c r="D14" s="168"/>
      <c r="E14" s="165"/>
      <c r="F14" s="168"/>
    </row>
    <row r="15" spans="1:6" ht="25.5" customHeight="1">
      <c r="A15" s="165"/>
      <c r="B15" s="168"/>
      <c r="C15" s="165"/>
      <c r="D15" s="168"/>
      <c r="E15" s="165"/>
      <c r="F15" s="168"/>
    </row>
    <row r="16" spans="1:6" ht="25.5" customHeight="1">
      <c r="A16" s="204" t="s">
        <v>126</v>
      </c>
      <c r="B16" s="208"/>
      <c r="C16" s="212" t="e">
        <f>C9+C11</f>
        <v>#DIV/0!</v>
      </c>
      <c r="D16" s="217"/>
      <c r="E16" s="165"/>
      <c r="F16" s="168"/>
    </row>
    <row r="17" spans="1:6" ht="25.5" customHeight="1">
      <c r="A17" s="205"/>
      <c r="B17" s="209"/>
      <c r="C17" s="214" t="e">
        <f>SUM(C10+C12)</f>
        <v>#DIV/0!</v>
      </c>
      <c r="D17" s="219"/>
      <c r="E17" s="165"/>
      <c r="F17" s="168"/>
    </row>
    <row r="19" spans="1:6" ht="53.25" customHeight="1"/>
    <row r="20" spans="1:6" ht="27" customHeight="1">
      <c r="A20" s="152" t="s">
        <v>127</v>
      </c>
    </row>
    <row r="21" spans="1:6" ht="20.25" customHeight="1">
      <c r="A21" s="153" t="s">
        <v>110</v>
      </c>
      <c r="B21" s="156"/>
      <c r="C21" s="153" t="s">
        <v>111</v>
      </c>
      <c r="D21" s="156"/>
      <c r="E21" s="153" t="s">
        <v>80</v>
      </c>
      <c r="F21" s="156"/>
    </row>
    <row r="22" spans="1:6" ht="25.5" customHeight="1">
      <c r="A22" s="165"/>
      <c r="B22" s="166"/>
      <c r="C22" s="165"/>
      <c r="D22" s="216" t="s">
        <v>91</v>
      </c>
      <c r="E22" s="166"/>
      <c r="F22" s="168"/>
    </row>
    <row r="23" spans="1:6" ht="25.5" customHeight="1">
      <c r="A23" s="204" t="str">
        <f>別紙３!A23</f>
        <v>人件費</v>
      </c>
      <c r="B23" s="208"/>
      <c r="C23" s="212" t="e">
        <f>別紙３!C23</f>
        <v>#DIV/0!</v>
      </c>
      <c r="D23" s="217"/>
      <c r="E23" s="215"/>
      <c r="F23" s="220"/>
    </row>
    <row r="24" spans="1:6" ht="25.5" customHeight="1">
      <c r="A24" s="205"/>
      <c r="B24" s="209"/>
      <c r="C24" s="213" t="e">
        <f>別紙4!A10</f>
        <v>#DIV/0!</v>
      </c>
      <c r="D24" s="218"/>
      <c r="E24" s="222"/>
      <c r="F24" s="225"/>
    </row>
    <row r="25" spans="1:6" ht="25.5" customHeight="1">
      <c r="A25" s="204"/>
      <c r="B25" s="208"/>
      <c r="C25" s="215"/>
      <c r="D25" s="220"/>
      <c r="E25" s="215"/>
      <c r="F25" s="220"/>
    </row>
    <row r="26" spans="1:6" ht="25.5" customHeight="1">
      <c r="A26" s="205"/>
      <c r="B26" s="209"/>
      <c r="C26" s="205"/>
      <c r="D26" s="209"/>
      <c r="E26" s="222"/>
      <c r="F26" s="225"/>
    </row>
    <row r="27" spans="1:6" ht="25.5" customHeight="1">
      <c r="A27" s="165"/>
      <c r="B27" s="166"/>
      <c r="C27" s="153"/>
      <c r="D27" s="156"/>
      <c r="E27" s="166"/>
      <c r="F27" s="168"/>
    </row>
    <row r="28" spans="1:6" ht="25.5" customHeight="1">
      <c r="A28" s="165"/>
      <c r="B28" s="166"/>
      <c r="C28" s="165"/>
      <c r="D28" s="168"/>
      <c r="E28" s="166"/>
      <c r="F28" s="168"/>
    </row>
    <row r="29" spans="1:6" ht="25.5" customHeight="1">
      <c r="A29" s="165"/>
      <c r="B29" s="166"/>
      <c r="C29" s="165"/>
      <c r="D29" s="168"/>
      <c r="E29" s="166"/>
      <c r="F29" s="168"/>
    </row>
    <row r="30" spans="1:6" ht="25.5" customHeight="1">
      <c r="A30" s="204" t="s">
        <v>126</v>
      </c>
      <c r="B30" s="208"/>
      <c r="C30" s="212" t="e">
        <f>C23</f>
        <v>#DIV/0!</v>
      </c>
      <c r="D30" s="217"/>
      <c r="E30" s="223"/>
      <c r="F30" s="226"/>
    </row>
    <row r="31" spans="1:6" ht="25.5" customHeight="1">
      <c r="A31" s="205"/>
      <c r="B31" s="209"/>
      <c r="C31" s="213" t="e">
        <f>C24</f>
        <v>#DIV/0!</v>
      </c>
      <c r="D31" s="221"/>
      <c r="E31" s="224"/>
      <c r="F31" s="227"/>
    </row>
    <row r="33" spans="1:1">
      <c r="A33" s="152" t="s">
        <v>128</v>
      </c>
    </row>
    <row r="34" spans="1:1">
      <c r="A34" s="152" t="s">
        <v>66</v>
      </c>
    </row>
  </sheetData>
  <mergeCells count="34">
    <mergeCell ref="A7:B7"/>
    <mergeCell ref="C7:D7"/>
    <mergeCell ref="E7:F7"/>
    <mergeCell ref="C9:D9"/>
    <mergeCell ref="E9:F9"/>
    <mergeCell ref="C10:D10"/>
    <mergeCell ref="E10:F10"/>
    <mergeCell ref="C11:D11"/>
    <mergeCell ref="E11:F11"/>
    <mergeCell ref="C12:D12"/>
    <mergeCell ref="E12:F12"/>
    <mergeCell ref="C16:D16"/>
    <mergeCell ref="C17:D17"/>
    <mergeCell ref="A21:B21"/>
    <mergeCell ref="C21:D21"/>
    <mergeCell ref="E21:F21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C30:D30"/>
    <mergeCell ref="C31:D31"/>
    <mergeCell ref="A2:F4"/>
    <mergeCell ref="A9:B10"/>
    <mergeCell ref="A11:B12"/>
    <mergeCell ref="A16:B17"/>
    <mergeCell ref="A23:B24"/>
    <mergeCell ref="A25:B26"/>
    <mergeCell ref="A30:B31"/>
  </mergeCells>
  <phoneticPr fontId="18" type="Hiragana"/>
  <printOptions horizontalCentered="1"/>
  <pageMargins left="0.69930555555555551" right="0.69930555555555551" top="0.75" bottom="0.75" header="0.3" footer="0.3"/>
  <pageSetup paperSize="9" firstPageNumber="0" fitToWidth="1" fitToHeight="1" orientation="portrait" usePrinterDefaults="1" blackAndWhite="1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  <pageSetUpPr fitToPage="1"/>
  </sheetPr>
  <dimension ref="B1:P40"/>
  <sheetViews>
    <sheetView showZeros="0" workbookViewId="0">
      <selection activeCell="D27" sqref="D27:E27"/>
    </sheetView>
  </sheetViews>
  <sheetFormatPr defaultRowHeight="12"/>
  <cols>
    <col min="1" max="1" width="1.625" style="1" customWidth="1"/>
    <col min="2" max="2" width="9.5" style="2" customWidth="1"/>
    <col min="3" max="3" width="18.5" style="2" customWidth="1"/>
    <col min="4" max="4" width="5.75" style="2" customWidth="1"/>
    <col min="5" max="14" width="5.75" style="1" customWidth="1"/>
    <col min="15" max="15" width="5.25" style="1" customWidth="1"/>
    <col min="16" max="26" width="5.75" style="1" bestFit="1" customWidth="1"/>
    <col min="27" max="27" width="5.25" style="1" bestFit="1" customWidth="1"/>
    <col min="28" max="16384" width="9" style="1" bestFit="1" customWidth="1"/>
  </cols>
  <sheetData>
    <row r="1" spans="2:15" ht="22.5" customHeight="1">
      <c r="B1" s="7" t="s">
        <v>94</v>
      </c>
    </row>
    <row r="2" spans="2:15" s="0" customFormat="1" ht="17.25" customHeight="1">
      <c r="B2" s="170"/>
      <c r="C2" s="170"/>
      <c r="D2" s="228">
        <v>4</v>
      </c>
      <c r="E2" s="228"/>
      <c r="F2" s="230">
        <f>D2+1</f>
        <v>5</v>
      </c>
      <c r="G2" s="232"/>
      <c r="H2" s="233">
        <f>F2+1</f>
        <v>6</v>
      </c>
      <c r="I2" s="234"/>
      <c r="J2" s="230">
        <f>H2+1</f>
        <v>7</v>
      </c>
      <c r="K2" s="232"/>
      <c r="L2" s="233">
        <f>J2+1</f>
        <v>8</v>
      </c>
      <c r="M2" s="234"/>
      <c r="N2" s="230">
        <f>L2+1</f>
        <v>9</v>
      </c>
      <c r="O2" s="232"/>
    </row>
    <row r="3" spans="2:15" ht="19.5" customHeight="1">
      <c r="B3" s="8" t="s">
        <v>23</v>
      </c>
      <c r="C3" s="15" t="str">
        <f>'【申請時】入力作業シート'!C8</f>
        <v>基本給</v>
      </c>
      <c r="D3" s="229">
        <f>'【変更時】入力作業シート'!D3</f>
        <v>0</v>
      </c>
      <c r="E3" s="229"/>
      <c r="F3" s="231">
        <f>D3</f>
        <v>0</v>
      </c>
      <c r="G3" s="231"/>
      <c r="H3" s="229">
        <f>D3</f>
        <v>0</v>
      </c>
      <c r="I3" s="229"/>
      <c r="J3" s="231">
        <f>D3</f>
        <v>0</v>
      </c>
      <c r="K3" s="231"/>
      <c r="L3" s="229">
        <f>D3</f>
        <v>0</v>
      </c>
      <c r="M3" s="229"/>
      <c r="N3" s="231">
        <f>D3</f>
        <v>0</v>
      </c>
      <c r="O3" s="231"/>
    </row>
    <row r="4" spans="2:15" ht="19.5" customHeight="1">
      <c r="B4" s="9" t="s">
        <v>25</v>
      </c>
      <c r="C4" s="15" t="str">
        <f>'【申請時】入力作業シート'!C9</f>
        <v>職務手当</v>
      </c>
      <c r="D4" s="229">
        <f>'【変更時】入力作業シート'!D4</f>
        <v>0</v>
      </c>
      <c r="E4" s="229"/>
      <c r="F4" s="231"/>
      <c r="G4" s="231"/>
      <c r="H4" s="229"/>
      <c r="I4" s="229"/>
      <c r="J4" s="231"/>
      <c r="K4" s="231"/>
      <c r="L4" s="229"/>
      <c r="M4" s="229"/>
      <c r="N4" s="231"/>
      <c r="O4" s="231"/>
    </row>
    <row r="5" spans="2:15" ht="19.5" customHeight="1">
      <c r="B5" s="9"/>
      <c r="C5" s="15" t="str">
        <f>'【申請時】入力作業シート'!C10</f>
        <v>資格手当</v>
      </c>
      <c r="D5" s="229">
        <f>'【変更時】入力作業シート'!D5</f>
        <v>0</v>
      </c>
      <c r="E5" s="229"/>
      <c r="F5" s="231"/>
      <c r="G5" s="231"/>
      <c r="H5" s="229"/>
      <c r="I5" s="229"/>
      <c r="J5" s="231"/>
      <c r="K5" s="231"/>
      <c r="L5" s="229"/>
      <c r="M5" s="229"/>
      <c r="N5" s="231"/>
      <c r="O5" s="231"/>
    </row>
    <row r="6" spans="2:15" ht="19.5" customHeight="1">
      <c r="B6" s="9"/>
      <c r="C6" s="15" t="str">
        <f>'【申請時】入力作業シート'!C11</f>
        <v>訪問手当</v>
      </c>
      <c r="D6" s="229">
        <f>'【変更時】入力作業シート'!D6</f>
        <v>0</v>
      </c>
      <c r="E6" s="229"/>
      <c r="F6" s="231"/>
      <c r="G6" s="231"/>
      <c r="H6" s="229"/>
      <c r="I6" s="229"/>
      <c r="J6" s="231"/>
      <c r="K6" s="231"/>
      <c r="L6" s="229"/>
      <c r="M6" s="229"/>
      <c r="N6" s="231"/>
      <c r="O6" s="231"/>
    </row>
    <row r="7" spans="2:15" ht="19.5" customHeight="1">
      <c r="B7" s="9"/>
      <c r="C7" s="15" t="str">
        <f>'【申請時】入力作業シート'!C12</f>
        <v>ベースアップ手当</v>
      </c>
      <c r="D7" s="229">
        <f>'【変更時】入力作業シート'!D7</f>
        <v>0</v>
      </c>
      <c r="E7" s="229"/>
      <c r="F7" s="231"/>
      <c r="G7" s="231"/>
      <c r="H7" s="229"/>
      <c r="I7" s="229"/>
      <c r="J7" s="231"/>
      <c r="K7" s="231"/>
      <c r="L7" s="229"/>
      <c r="M7" s="229"/>
      <c r="N7" s="231"/>
      <c r="O7" s="231"/>
    </row>
    <row r="8" spans="2:15" ht="19.5" customHeight="1">
      <c r="B8" s="9"/>
      <c r="C8" s="15">
        <f>'【申請時】入力作業シート'!C13</f>
        <v>0</v>
      </c>
      <c r="D8" s="229">
        <f>'【変更時】入力作業シート'!D8</f>
        <v>0</v>
      </c>
      <c r="E8" s="229"/>
      <c r="F8" s="231"/>
      <c r="G8" s="231"/>
      <c r="H8" s="229"/>
      <c r="I8" s="229"/>
      <c r="J8" s="231"/>
      <c r="K8" s="231"/>
      <c r="L8" s="229"/>
      <c r="M8" s="229"/>
      <c r="N8" s="231"/>
      <c r="O8" s="231"/>
    </row>
    <row r="9" spans="2:15" ht="19.5" customHeight="1">
      <c r="B9" s="9"/>
      <c r="C9" s="15">
        <f>'【申請時】入力作業シート'!C14</f>
        <v>0</v>
      </c>
      <c r="D9" s="229">
        <f>'【変更時】入力作業シート'!D9</f>
        <v>0</v>
      </c>
      <c r="E9" s="229"/>
      <c r="F9" s="231"/>
      <c r="G9" s="231"/>
      <c r="H9" s="229"/>
      <c r="I9" s="229"/>
      <c r="J9" s="231"/>
      <c r="K9" s="231"/>
      <c r="L9" s="229"/>
      <c r="M9" s="229"/>
      <c r="N9" s="231"/>
      <c r="O9" s="231"/>
    </row>
    <row r="10" spans="2:15" ht="19.5" customHeight="1">
      <c r="B10" s="9"/>
      <c r="C10" s="15">
        <f>'【申請時】入力作業シート'!C15</f>
        <v>0</v>
      </c>
      <c r="D10" s="229">
        <f>'【変更時】入力作業シート'!D10</f>
        <v>0</v>
      </c>
      <c r="E10" s="229"/>
      <c r="F10" s="231"/>
      <c r="G10" s="231"/>
      <c r="H10" s="229"/>
      <c r="I10" s="229"/>
      <c r="J10" s="231"/>
      <c r="K10" s="231"/>
      <c r="L10" s="229"/>
      <c r="M10" s="229"/>
      <c r="N10" s="231"/>
      <c r="O10" s="231"/>
    </row>
    <row r="11" spans="2:15" ht="19.5" customHeight="1">
      <c r="B11" s="9"/>
      <c r="C11" s="15">
        <f>'【申請時】入力作業シート'!C16</f>
        <v>0</v>
      </c>
      <c r="D11" s="229">
        <f>'【変更時】入力作業シート'!D11</f>
        <v>0</v>
      </c>
      <c r="E11" s="229"/>
      <c r="F11" s="231"/>
      <c r="G11" s="231"/>
      <c r="H11" s="229"/>
      <c r="I11" s="229"/>
      <c r="J11" s="231"/>
      <c r="K11" s="231"/>
      <c r="L11" s="229"/>
      <c r="M11" s="229"/>
      <c r="N11" s="231"/>
      <c r="O11" s="231"/>
    </row>
    <row r="12" spans="2:15" ht="19.5" customHeight="1">
      <c r="B12" s="9"/>
      <c r="C12" s="15">
        <f>'【申請時】入力作業シート'!C17</f>
        <v>0</v>
      </c>
      <c r="D12" s="229">
        <f>'【変更時】入力作業シート'!D12</f>
        <v>0</v>
      </c>
      <c r="E12" s="229"/>
      <c r="F12" s="231"/>
      <c r="G12" s="231"/>
      <c r="H12" s="229"/>
      <c r="I12" s="229"/>
      <c r="J12" s="231"/>
      <c r="K12" s="231"/>
      <c r="L12" s="229"/>
      <c r="M12" s="229"/>
      <c r="N12" s="231"/>
      <c r="O12" s="231"/>
    </row>
    <row r="13" spans="2:15" ht="19.5" customHeight="1">
      <c r="B13" s="8" t="s">
        <v>17</v>
      </c>
      <c r="C13" s="15" t="str">
        <f>'【申請時】入力作業シート'!C19</f>
        <v>健康保険料</v>
      </c>
      <c r="D13" s="229">
        <f>'【変更時】入力作業シート'!D13</f>
        <v>0</v>
      </c>
      <c r="E13" s="229"/>
      <c r="F13" s="231"/>
      <c r="G13" s="231"/>
      <c r="H13" s="229"/>
      <c r="I13" s="229"/>
      <c r="J13" s="231"/>
      <c r="K13" s="231"/>
      <c r="L13" s="229"/>
      <c r="M13" s="229"/>
      <c r="N13" s="231"/>
      <c r="O13" s="231"/>
    </row>
    <row r="14" spans="2:15" ht="19.5" customHeight="1">
      <c r="B14" s="8"/>
      <c r="C14" s="15" t="str">
        <f>'【申請時】入力作業シート'!C20</f>
        <v>厚生年金</v>
      </c>
      <c r="D14" s="229">
        <f>'【変更時】入力作業シート'!D14</f>
        <v>0</v>
      </c>
      <c r="E14" s="229"/>
      <c r="F14" s="231"/>
      <c r="G14" s="231"/>
      <c r="H14" s="229"/>
      <c r="I14" s="229"/>
      <c r="J14" s="231"/>
      <c r="K14" s="231"/>
      <c r="L14" s="229"/>
      <c r="M14" s="229"/>
      <c r="N14" s="231"/>
      <c r="O14" s="231"/>
    </row>
    <row r="15" spans="2:15" ht="19.5" customHeight="1">
      <c r="B15" s="8"/>
      <c r="C15" s="15" t="str">
        <f>'【申請時】入力作業シート'!C21</f>
        <v>雇用保険</v>
      </c>
      <c r="D15" s="229">
        <f>'【変更時】入力作業シート'!D15</f>
        <v>0</v>
      </c>
      <c r="E15" s="229"/>
      <c r="F15" s="231"/>
      <c r="G15" s="231"/>
      <c r="H15" s="229"/>
      <c r="I15" s="229"/>
      <c r="J15" s="231"/>
      <c r="K15" s="231"/>
      <c r="L15" s="229"/>
      <c r="M15" s="229"/>
      <c r="N15" s="231"/>
      <c r="O15" s="231"/>
    </row>
    <row r="16" spans="2:15" ht="19.5" customHeight="1">
      <c r="B16" s="8"/>
      <c r="C16" s="15" t="str">
        <f>'【申請時】入力作業シート'!C22</f>
        <v>介護保険</v>
      </c>
      <c r="D16" s="229">
        <f>'【変更時】入力作業シート'!D16</f>
        <v>0</v>
      </c>
      <c r="E16" s="229"/>
      <c r="F16" s="231"/>
      <c r="G16" s="231"/>
      <c r="H16" s="229"/>
      <c r="I16" s="229"/>
      <c r="J16" s="231"/>
      <c r="K16" s="231"/>
      <c r="L16" s="229"/>
      <c r="M16" s="229"/>
      <c r="N16" s="231"/>
      <c r="O16" s="231"/>
    </row>
    <row r="17" spans="2:16" ht="19.5" customHeight="1">
      <c r="B17" s="8"/>
      <c r="C17" s="15" t="str">
        <f>'【申請時】入力作業シート'!C23</f>
        <v>通勤手当</v>
      </c>
      <c r="D17" s="229">
        <f>'【変更時】入力作業シート'!D17</f>
        <v>0</v>
      </c>
      <c r="E17" s="229"/>
      <c r="F17" s="231"/>
      <c r="G17" s="231"/>
      <c r="H17" s="229"/>
      <c r="I17" s="229"/>
      <c r="J17" s="231"/>
      <c r="K17" s="231"/>
      <c r="L17" s="229"/>
      <c r="M17" s="229"/>
      <c r="N17" s="231"/>
      <c r="O17" s="231"/>
    </row>
    <row r="18" spans="2:16" ht="19.5" customHeight="1">
      <c r="B18" s="8"/>
      <c r="C18" s="15" t="str">
        <f>'【申請時】入力作業シート'!C24</f>
        <v>子ども・子育て拠出金</v>
      </c>
      <c r="D18" s="229">
        <f>'【変更時】入力作業シート'!D18</f>
        <v>0</v>
      </c>
      <c r="E18" s="229"/>
      <c r="F18" s="231"/>
      <c r="G18" s="231"/>
      <c r="H18" s="229"/>
      <c r="I18" s="229"/>
      <c r="J18" s="231"/>
      <c r="K18" s="231"/>
      <c r="L18" s="229"/>
      <c r="M18" s="229"/>
      <c r="N18" s="231"/>
      <c r="O18" s="231"/>
    </row>
    <row r="19" spans="2:16" ht="19.5" customHeight="1">
      <c r="B19" s="8"/>
      <c r="C19" s="15">
        <f>'【申請時】入力作業シート'!C25</f>
        <v>0</v>
      </c>
      <c r="D19" s="229">
        <f>'【変更時】入力作業シート'!D19</f>
        <v>0</v>
      </c>
      <c r="E19" s="229"/>
      <c r="F19" s="231"/>
      <c r="G19" s="231"/>
      <c r="H19" s="229"/>
      <c r="I19" s="229"/>
      <c r="J19" s="231"/>
      <c r="K19" s="231"/>
      <c r="L19" s="229"/>
      <c r="M19" s="229"/>
      <c r="N19" s="231"/>
      <c r="O19" s="231"/>
    </row>
    <row r="20" spans="2:16" ht="19.5" customHeight="1">
      <c r="B20" s="8"/>
      <c r="C20" s="15">
        <f>'【申請時】入力作業シート'!C26</f>
        <v>0</v>
      </c>
      <c r="D20" s="229">
        <f>'【変更時】入力作業シート'!D20</f>
        <v>0</v>
      </c>
      <c r="E20" s="229"/>
      <c r="F20" s="231"/>
      <c r="G20" s="231"/>
      <c r="H20" s="229"/>
      <c r="I20" s="229"/>
      <c r="J20" s="231"/>
      <c r="K20" s="231"/>
      <c r="L20" s="229"/>
      <c r="M20" s="229"/>
      <c r="N20" s="231"/>
      <c r="O20" s="231"/>
    </row>
    <row r="21" spans="2:16" ht="19.5" customHeight="1">
      <c r="B21" s="8"/>
      <c r="C21" s="15">
        <f>'【申請時】入力作業シート'!C27</f>
        <v>0</v>
      </c>
      <c r="D21" s="229">
        <f>'【変更時】入力作業シート'!D21</f>
        <v>0</v>
      </c>
      <c r="E21" s="229"/>
      <c r="F21" s="231"/>
      <c r="G21" s="231"/>
      <c r="H21" s="229"/>
      <c r="I21" s="229"/>
      <c r="J21" s="231"/>
      <c r="K21" s="231"/>
      <c r="L21" s="229"/>
      <c r="M21" s="229"/>
      <c r="N21" s="231"/>
      <c r="O21" s="231"/>
    </row>
    <row r="22" spans="2:16" hidden="1">
      <c r="C22" s="31" t="s">
        <v>18</v>
      </c>
      <c r="D22" s="179">
        <f>SUM(D3:E21)</f>
        <v>0</v>
      </c>
      <c r="E22" s="179"/>
      <c r="F22" s="179">
        <f>SUM(F3:G21)</f>
        <v>0</v>
      </c>
      <c r="G22" s="179"/>
      <c r="H22" s="179">
        <f>SUM(H3:I21)</f>
        <v>0</v>
      </c>
      <c r="I22" s="179"/>
      <c r="J22" s="179">
        <f>SUM(J3:K21)</f>
        <v>0</v>
      </c>
      <c r="K22" s="179"/>
      <c r="L22" s="179">
        <f>SUM(L3:M21)</f>
        <v>0</v>
      </c>
      <c r="M22" s="179"/>
      <c r="N22" s="179">
        <f>SUM(N3:O21)</f>
        <v>0</v>
      </c>
      <c r="O22" s="179"/>
    </row>
    <row r="23" spans="2:16"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2:16" s="1" customFormat="1" ht="22.5" customHeight="1">
      <c r="B24" s="5" t="s">
        <v>161</v>
      </c>
      <c r="C24" s="18"/>
      <c r="D24" s="18"/>
      <c r="F24" s="18"/>
      <c r="H24" s="18"/>
      <c r="J24" s="18"/>
      <c r="L24" s="18"/>
      <c r="N24" s="18"/>
    </row>
    <row r="25" spans="2:16" s="0" customFormat="1" ht="17.25" customHeight="1">
      <c r="B25" s="171"/>
      <c r="C25" s="173"/>
      <c r="D25" s="177">
        <f>D2</f>
        <v>4</v>
      </c>
      <c r="E25" s="184"/>
      <c r="F25" s="186">
        <f>D25+1</f>
        <v>5</v>
      </c>
      <c r="G25" s="190"/>
      <c r="H25" s="191">
        <f>F25+1</f>
        <v>6</v>
      </c>
      <c r="I25" s="192"/>
      <c r="J25" s="186">
        <f>J2</f>
        <v>7</v>
      </c>
      <c r="K25" s="190"/>
      <c r="L25" s="191">
        <f>J25+1</f>
        <v>8</v>
      </c>
      <c r="M25" s="192"/>
      <c r="N25" s="186">
        <f>L25+1</f>
        <v>9</v>
      </c>
      <c r="O25" s="190"/>
    </row>
    <row r="26" spans="2:16" s="1" customFormat="1" ht="23.25" customHeight="1">
      <c r="B26" s="16" t="s">
        <v>185</v>
      </c>
      <c r="C26" s="174"/>
      <c r="D26" s="180">
        <f>'別紙８－３実績報告活動'!H21</f>
        <v>0</v>
      </c>
      <c r="E26" s="181"/>
      <c r="F26" s="188">
        <f>'別紙８－３実績報告活動'!H42</f>
        <v>0</v>
      </c>
      <c r="G26" s="189"/>
      <c r="H26" s="180">
        <f>'別紙８－３実績報告活動'!H61</f>
        <v>0</v>
      </c>
      <c r="I26" s="181"/>
      <c r="J26" s="188">
        <f>'別紙８－３実績報告活動'!H80</f>
        <v>0</v>
      </c>
      <c r="K26" s="189"/>
      <c r="L26" s="180">
        <f>'別紙８－３実績報告活動'!H99</f>
        <v>0</v>
      </c>
      <c r="M26" s="181"/>
      <c r="N26" s="188">
        <f>'別紙８－３実績報告活動'!H118</f>
        <v>0</v>
      </c>
      <c r="O26" s="189"/>
    </row>
    <row r="27" spans="2:16" s="1" customFormat="1" ht="23.25" customHeight="1">
      <c r="B27" s="16" t="s">
        <v>160</v>
      </c>
      <c r="C27" s="174"/>
      <c r="D27" s="181"/>
      <c r="E27" s="181"/>
      <c r="F27" s="189"/>
      <c r="G27" s="189"/>
      <c r="H27" s="181"/>
      <c r="I27" s="181"/>
      <c r="J27" s="189"/>
      <c r="K27" s="189"/>
      <c r="L27" s="181"/>
      <c r="M27" s="181"/>
      <c r="N27" s="189"/>
      <c r="O27" s="189"/>
    </row>
    <row r="28" spans="2:16" s="1" customFormat="1" ht="11.25" hidden="1" customHeight="1">
      <c r="B28" s="172"/>
      <c r="C28" s="175" t="s">
        <v>187</v>
      </c>
      <c r="D28" s="182" t="e">
        <f>ROUNDDOWN(ROUNDDOWN((D22/D27),0)*D26,0)</f>
        <v>#DIV/0!</v>
      </c>
      <c r="E28" s="185"/>
      <c r="F28" s="182" t="e">
        <f>ROUNDDOWN(ROUNDDOWN((F22/F27),0)*F26,0)</f>
        <v>#DIV/0!</v>
      </c>
      <c r="G28" s="185"/>
      <c r="H28" s="182" t="e">
        <f>ROUNDDOWN(ROUNDDOWN((H22/H27),0)*H26,0)</f>
        <v>#DIV/0!</v>
      </c>
      <c r="I28" s="185"/>
      <c r="J28" s="182" t="e">
        <f>ROUNDDOWN(ROUNDDOWN((J22/J27),0)*J26,0)</f>
        <v>#DIV/0!</v>
      </c>
      <c r="K28" s="185"/>
      <c r="L28" s="182" t="e">
        <f>ROUNDDOWN(ROUNDDOWN((L22/L27),0)*L26,0)</f>
        <v>#DIV/0!</v>
      </c>
      <c r="M28" s="185"/>
      <c r="N28" s="182" t="e">
        <f>ROUNDDOWN(ROUNDDOWN((N22/N27),0)*N26,0)</f>
        <v>#DIV/0!</v>
      </c>
      <c r="O28" s="185"/>
    </row>
    <row r="29" spans="2:16" s="1" customFormat="1" ht="23.25" customHeight="1">
      <c r="B29" s="172"/>
      <c r="C29" s="176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94"/>
    </row>
    <row r="30" spans="2:16" s="1" customFormat="1" ht="22.5" customHeight="1">
      <c r="B30" s="5" t="s">
        <v>186</v>
      </c>
      <c r="C30" s="18"/>
      <c r="D30" s="18"/>
      <c r="F30" s="18"/>
      <c r="H30" s="18"/>
      <c r="J30" s="18"/>
      <c r="L30" s="18"/>
      <c r="N30" s="18"/>
    </row>
    <row r="31" spans="2:16" s="0" customFormat="1" ht="17.25" customHeight="1">
      <c r="B31" s="171"/>
      <c r="C31" s="173"/>
      <c r="D31" s="177">
        <f>D2</f>
        <v>4</v>
      </c>
      <c r="E31" s="184"/>
      <c r="F31" s="186">
        <f>F2</f>
        <v>5</v>
      </c>
      <c r="G31" s="190"/>
      <c r="H31" s="191">
        <f>H2</f>
        <v>6</v>
      </c>
      <c r="I31" s="192"/>
      <c r="J31" s="186">
        <f>J2</f>
        <v>7</v>
      </c>
      <c r="K31" s="190"/>
      <c r="L31" s="191">
        <f>L2</f>
        <v>8</v>
      </c>
      <c r="M31" s="192"/>
      <c r="N31" s="186">
        <f>N2</f>
        <v>9</v>
      </c>
      <c r="O31" s="190"/>
    </row>
    <row r="32" spans="2:16" s="1" customFormat="1" ht="23.25" customHeight="1">
      <c r="B32" s="16" t="s">
        <v>106</v>
      </c>
      <c r="C32" s="174"/>
      <c r="D32" s="178" t="e">
        <f>D28</f>
        <v>#DIV/0!</v>
      </c>
      <c r="E32" s="178"/>
      <c r="F32" s="187" t="e">
        <f>F28</f>
        <v>#DIV/0!</v>
      </c>
      <c r="G32" s="187"/>
      <c r="H32" s="178" t="e">
        <f>H28</f>
        <v>#DIV/0!</v>
      </c>
      <c r="I32" s="178"/>
      <c r="J32" s="187" t="e">
        <f>J28</f>
        <v>#DIV/0!</v>
      </c>
      <c r="K32" s="187"/>
      <c r="L32" s="178" t="e">
        <f>L28</f>
        <v>#DIV/0!</v>
      </c>
      <c r="M32" s="178"/>
      <c r="N32" s="187" t="e">
        <f>N28</f>
        <v>#DIV/0!</v>
      </c>
      <c r="O32" s="187"/>
    </row>
    <row r="33" spans="2:15" s="1" customFormat="1" ht="33.75" customHeight="1">
      <c r="B33" s="18"/>
      <c r="C33" s="18"/>
      <c r="D33" s="18"/>
      <c r="M33" s="193" t="e">
        <f>SUM(D28:O28)</f>
        <v>#DIV/0!</v>
      </c>
      <c r="N33" s="193"/>
      <c r="O33" s="193"/>
    </row>
    <row r="34" spans="2:15" s="4" customFormat="1">
      <c r="B34" s="2"/>
      <c r="C34" s="2"/>
      <c r="D34" s="2"/>
      <c r="E34" s="2"/>
      <c r="F34" s="2"/>
      <c r="G34" s="2"/>
    </row>
    <row r="35" spans="2:15" s="4" customFormat="1">
      <c r="B35" s="2"/>
      <c r="C35" s="2"/>
      <c r="D35" s="2"/>
      <c r="E35" s="2"/>
    </row>
    <row r="36" spans="2:15" s="4" customFormat="1">
      <c r="B36" s="2"/>
      <c r="C36" s="2"/>
      <c r="D36" s="2"/>
      <c r="E36" s="2"/>
    </row>
    <row r="37" spans="2:15" s="4" customFormat="1">
      <c r="B37" s="2"/>
      <c r="C37" s="2"/>
      <c r="D37" s="2"/>
      <c r="E37" s="2"/>
    </row>
    <row r="38" spans="2:15" s="4" customFormat="1">
      <c r="B38" s="2"/>
      <c r="C38" s="2"/>
      <c r="D38" s="2"/>
      <c r="E38" s="2"/>
    </row>
    <row r="39" spans="2:15" s="4" customFormat="1">
      <c r="B39" s="2"/>
      <c r="C39" s="2"/>
      <c r="D39" s="2"/>
      <c r="E39" s="2"/>
    </row>
    <row r="40" spans="2:15" s="4" customFormat="1">
      <c r="B40" s="2"/>
      <c r="C40" s="2"/>
      <c r="D40" s="2"/>
      <c r="E40" s="2"/>
    </row>
  </sheetData>
  <mergeCells count="176">
    <mergeCell ref="D2:E2"/>
    <mergeCell ref="F2:G2"/>
    <mergeCell ref="H2:I2"/>
    <mergeCell ref="J2:K2"/>
    <mergeCell ref="L2:M2"/>
    <mergeCell ref="N2:O2"/>
    <mergeCell ref="D3:E3"/>
    <mergeCell ref="F3:G3"/>
    <mergeCell ref="H3:I3"/>
    <mergeCell ref="J3:K3"/>
    <mergeCell ref="L3:M3"/>
    <mergeCell ref="N3:O3"/>
    <mergeCell ref="D4:E4"/>
    <mergeCell ref="F4:G4"/>
    <mergeCell ref="H4:I4"/>
    <mergeCell ref="J4:K4"/>
    <mergeCell ref="L4:M4"/>
    <mergeCell ref="N4:O4"/>
    <mergeCell ref="D5:E5"/>
    <mergeCell ref="F5:G5"/>
    <mergeCell ref="H5:I5"/>
    <mergeCell ref="J5:K5"/>
    <mergeCell ref="L5:M5"/>
    <mergeCell ref="N5:O5"/>
    <mergeCell ref="D6:E6"/>
    <mergeCell ref="F6:G6"/>
    <mergeCell ref="H6:I6"/>
    <mergeCell ref="J6:K6"/>
    <mergeCell ref="L6:M6"/>
    <mergeCell ref="N6:O6"/>
    <mergeCell ref="D7:E7"/>
    <mergeCell ref="F7:G7"/>
    <mergeCell ref="H7:I7"/>
    <mergeCell ref="J7:K7"/>
    <mergeCell ref="L7:M7"/>
    <mergeCell ref="N7:O7"/>
    <mergeCell ref="D8:E8"/>
    <mergeCell ref="F8:G8"/>
    <mergeCell ref="H8:I8"/>
    <mergeCell ref="J8:K8"/>
    <mergeCell ref="L8:M8"/>
    <mergeCell ref="N8:O8"/>
    <mergeCell ref="D9:E9"/>
    <mergeCell ref="F9:G9"/>
    <mergeCell ref="H9:I9"/>
    <mergeCell ref="J9:K9"/>
    <mergeCell ref="L9:M9"/>
    <mergeCell ref="N9:O9"/>
    <mergeCell ref="D10:E10"/>
    <mergeCell ref="F10:G10"/>
    <mergeCell ref="H10:I10"/>
    <mergeCell ref="J10:K10"/>
    <mergeCell ref="L10:M10"/>
    <mergeCell ref="N10:O10"/>
    <mergeCell ref="D11:E11"/>
    <mergeCell ref="F11:G11"/>
    <mergeCell ref="H11:I11"/>
    <mergeCell ref="J11:K11"/>
    <mergeCell ref="L11:M11"/>
    <mergeCell ref="N11:O11"/>
    <mergeCell ref="D12:E12"/>
    <mergeCell ref="F12:G12"/>
    <mergeCell ref="H12:I12"/>
    <mergeCell ref="J12:K12"/>
    <mergeCell ref="L12:M12"/>
    <mergeCell ref="N12:O12"/>
    <mergeCell ref="D13:E13"/>
    <mergeCell ref="F13:G13"/>
    <mergeCell ref="H13:I13"/>
    <mergeCell ref="J13:K13"/>
    <mergeCell ref="L13:M13"/>
    <mergeCell ref="N13:O13"/>
    <mergeCell ref="D14:E14"/>
    <mergeCell ref="F14:G14"/>
    <mergeCell ref="H14:I14"/>
    <mergeCell ref="J14:K14"/>
    <mergeCell ref="L14:M14"/>
    <mergeCell ref="N14:O14"/>
    <mergeCell ref="D15:E15"/>
    <mergeCell ref="F15:G15"/>
    <mergeCell ref="H15:I15"/>
    <mergeCell ref="J15:K15"/>
    <mergeCell ref="L15:M15"/>
    <mergeCell ref="N15:O15"/>
    <mergeCell ref="D16:E16"/>
    <mergeCell ref="F16:G16"/>
    <mergeCell ref="H16:I16"/>
    <mergeCell ref="J16:K16"/>
    <mergeCell ref="L16:M16"/>
    <mergeCell ref="N16:O16"/>
    <mergeCell ref="D17:E17"/>
    <mergeCell ref="F17:G17"/>
    <mergeCell ref="H17:I17"/>
    <mergeCell ref="J17:K17"/>
    <mergeCell ref="L17:M17"/>
    <mergeCell ref="N17:O17"/>
    <mergeCell ref="D18:E18"/>
    <mergeCell ref="F18:G18"/>
    <mergeCell ref="H18:I18"/>
    <mergeCell ref="J18:K18"/>
    <mergeCell ref="L18:M18"/>
    <mergeCell ref="N18:O18"/>
    <mergeCell ref="D19:E19"/>
    <mergeCell ref="F19:G19"/>
    <mergeCell ref="H19:I19"/>
    <mergeCell ref="J19:K19"/>
    <mergeCell ref="L19:M19"/>
    <mergeCell ref="N19:O19"/>
    <mergeCell ref="D20:E20"/>
    <mergeCell ref="F20:G20"/>
    <mergeCell ref="H20:I20"/>
    <mergeCell ref="J20:K20"/>
    <mergeCell ref="L20:M20"/>
    <mergeCell ref="N20:O20"/>
    <mergeCell ref="D21:E21"/>
    <mergeCell ref="F21:G21"/>
    <mergeCell ref="H21:I21"/>
    <mergeCell ref="J21:K21"/>
    <mergeCell ref="L21:M21"/>
    <mergeCell ref="N21:O21"/>
    <mergeCell ref="D22:E22"/>
    <mergeCell ref="F22:G22"/>
    <mergeCell ref="H22:I22"/>
    <mergeCell ref="J22:K22"/>
    <mergeCell ref="L22:M22"/>
    <mergeCell ref="N22:O22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D28:E28"/>
    <mergeCell ref="F28:G28"/>
    <mergeCell ref="H28:I28"/>
    <mergeCell ref="J28:K28"/>
    <mergeCell ref="L28:M28"/>
    <mergeCell ref="N28:O28"/>
    <mergeCell ref="D29:E29"/>
    <mergeCell ref="F29:G29"/>
    <mergeCell ref="H29:I29"/>
    <mergeCell ref="J29:K29"/>
    <mergeCell ref="L29:M29"/>
    <mergeCell ref="N29:O29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M33:O33"/>
    <mergeCell ref="B4:B12"/>
    <mergeCell ref="B13:B21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90" fitToWidth="1" fitToHeight="0" orientation="portrait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【申請時】入力作業シート</vt:lpstr>
      <vt:lpstr>別紙１</vt:lpstr>
      <vt:lpstr>別紙２事業計画</vt:lpstr>
      <vt:lpstr>別紙３</vt:lpstr>
      <vt:lpstr>【変更時】入力作業シート</vt:lpstr>
      <vt:lpstr>別紙4</vt:lpstr>
      <vt:lpstr>別紙５事業変更計画</vt:lpstr>
      <vt:lpstr>別紙6</vt:lpstr>
      <vt:lpstr>【実績報告時】入力作業シート</vt:lpstr>
      <vt:lpstr>別紙7</vt:lpstr>
      <vt:lpstr>別紙８－１事業報告書</vt:lpstr>
      <vt:lpstr>別紙８－３実績報告活動</vt:lpstr>
      <vt:lpstr>別紙9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514633</cp:lastModifiedBy>
  <cp:lastPrinted>2025-03-27T01:09:13Z</cp:lastPrinted>
  <dcterms:created xsi:type="dcterms:W3CDTF">2010-04-06T09:24:47Z</dcterms:created>
  <dcterms:modified xsi:type="dcterms:W3CDTF">2026-07-06T02:10:21Z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1041-9.1.0.4586</vt:lpwstr>
  </property>
  <property fmtid="{DCFEDD21-7773-49B2-8022-6FC58DB5260B}" pid="2" name="SavedVersions">
    <vt:vector size="3" baseType="lpwstr">
      <vt:lpwstr>3.1.10.0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2026-07-06T02:10:21Z</vt:filetime>
  </property>
</Properties>
</file>