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activeTab="1"/>
  </bookViews>
  <sheets>
    <sheet name="別記第１－１号様式（診療所用）" sheetId="5" r:id="rId1"/>
    <sheet name="別記第１－２号様式（病院用）" sheetId="6" r:id="rId2"/>
  </sheets>
  <definedNames>
    <definedName name="_xlnm._FilterDatabase" localSheetId="0" hidden="1">'別記第１－１号様式（診療所用）'!$A$24:$M$84</definedName>
    <definedName name="_xlnm._FilterDatabase" localSheetId="1" hidden="1">'別記第１－２号様式（病院用）'!$A$30:$O$122</definedName>
    <definedName name="_xlnm.Print_Area" localSheetId="0">'別記第１－１号様式（診療所用）'!$A$1:$M$142</definedName>
    <definedName name="_xlnm.Print_Area" localSheetId="1">'別記第１－２号様式（病院用）'!$A$1:$O$175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Administrator</author>
  </authors>
  <commentList>
    <comment ref="J6" authorId="0">
      <text>
        <r>
          <rPr>
            <b/>
            <sz val="16"/>
            <color indexed="81"/>
            <rFont val="ＭＳ Ｐゴシック"/>
          </rPr>
          <t>「週の接種回数」に応じて、計算式により「100回未満」、「100回以上」、「150回以上」が表示される。
回数150回以上の場合は、区分「150回以上」から「100回以上」に修正したほうが、全体の請求額が高額になる場合がある。
具体例
第１週　150回
第２週　150回
第３週　150回
第４週　150回
第５週　150回
第６週　140回
第７週　140回
第８週　140回
第９週～13周　100回以下
上記のような場合に、第１～第５までで150回を5回とカウント（①）するより、第１～第４を150回以上、第5～８を100回以上とカウント（②）した方が総額が高くなる。
①　150×5×3,000+100×3×0＝2,250,000
②　150×4×3,000+（100×3+150×1）×2,000＝2,940,000
上記の具体例のような場合は、「150回以上」となっている週のひとつを、リストから「100回以上」を選択して、修正する。</t>
        </r>
      </text>
    </comment>
    <comment ref="L100" authorId="1">
      <text>
        <r>
          <rPr>
            <b/>
            <sz val="16"/>
            <color theme="1"/>
            <rFont val="ＭＳ Ｐゴシック"/>
          </rPr>
          <t>法人代表者の印を押印のこと</t>
        </r>
      </text>
    </comment>
  </commentList>
</comments>
</file>

<file path=xl/comments2.xml><?xml version="1.0" encoding="utf-8"?>
<comments xmlns="http://schemas.openxmlformats.org/spreadsheetml/2006/main">
  <authors>
    <author>Administrator</author>
  </authors>
  <commentList>
    <comment ref="L134" authorId="0">
      <text>
        <r>
          <rPr>
            <b/>
            <sz val="16"/>
            <color theme="1"/>
            <rFont val="ＭＳ Ｐゴシック"/>
          </rPr>
          <t>法人代表者の印を押印のこと</t>
        </r>
      </text>
    </comment>
  </commentList>
</comments>
</file>

<file path=xl/sharedStrings.xml><?xml version="1.0" encoding="utf-8"?>
<sst xmlns="http://schemas.openxmlformats.org/spreadsheetml/2006/main" xmlns:r="http://schemas.openxmlformats.org/officeDocument/2006/relationships" count="96" uniqueCount="96">
  <si>
    <t>（日）</t>
    <rPh sb="1" eb="2">
      <t>ニチ</t>
    </rPh>
    <phoneticPr fontId="2"/>
  </si>
  <si>
    <t>(〃)看護師等の延べ時間</t>
    <rPh sb="3" eb="6">
      <t>カンゴシ</t>
    </rPh>
    <rPh sb="6" eb="7">
      <t>トウ</t>
    </rPh>
    <rPh sb="8" eb="9">
      <t>ノ</t>
    </rPh>
    <rPh sb="10" eb="12">
      <t>ジカン</t>
    </rPh>
    <phoneticPr fontId="2"/>
  </si>
  <si>
    <t>（金）</t>
    <rPh sb="1" eb="2">
      <t>キン</t>
    </rPh>
    <phoneticPr fontId="2"/>
  </si>
  <si>
    <t>備考</t>
    <rPh sb="0" eb="2">
      <t>ビコウ</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</si>
  <si>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</si>
  <si>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</si>
  <si>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接種回数</t>
    <rPh sb="0" eb="2">
      <t>セッシュ</t>
    </rPh>
    <rPh sb="2" eb="4">
      <t>カイスウ</t>
    </rPh>
    <phoneticPr fontId="2"/>
  </si>
  <si>
    <t>休日接種計（予診のみも含める）4/1～</t>
    <rPh sb="0" eb="2">
      <t>キュウジツ</t>
    </rPh>
    <rPh sb="2" eb="4">
      <t>セッシュ</t>
    </rPh>
    <phoneticPr fontId="2"/>
  </si>
  <si>
    <t>週の接種回数</t>
    <rPh sb="0" eb="1">
      <t>シュウ</t>
    </rPh>
    <rPh sb="2" eb="4">
      <t>セッシュ</t>
    </rPh>
    <rPh sb="4" eb="6">
      <t>カイスウ</t>
    </rPh>
    <phoneticPr fontId="2"/>
  </si>
  <si>
    <t>100回以上接種した取扱いとする週</t>
  </si>
  <si>
    <t>（月）</t>
    <rPh sb="1" eb="2">
      <t>ゲツ</t>
    </rPh>
    <phoneticPr fontId="2"/>
  </si>
  <si>
    <t>（水）</t>
    <rPh sb="1" eb="2">
      <t>スイ</t>
    </rPh>
    <phoneticPr fontId="2"/>
  </si>
  <si>
    <t>（火）</t>
    <rPh sb="1" eb="2">
      <t>カ</t>
    </rPh>
    <phoneticPr fontId="2"/>
  </si>
  <si>
    <t>（木）</t>
    <rPh sb="1" eb="2">
      <t>モク</t>
    </rPh>
    <phoneticPr fontId="2"/>
  </si>
  <si>
    <t>（土）</t>
    <rPh sb="1" eb="2">
      <t>ド</t>
    </rPh>
    <phoneticPr fontId="2"/>
  </si>
  <si>
    <t>1日50回加算</t>
    <rPh sb="1" eb="2">
      <t>ニチ</t>
    </rPh>
    <rPh sb="4" eb="7">
      <t>カイカサン</t>
    </rPh>
    <phoneticPr fontId="2"/>
  </si>
  <si>
    <t>フリガナ</t>
  </si>
  <si>
    <t>開設者氏名</t>
    <rPh sb="0" eb="3">
      <t>カイセツシャ</t>
    </rPh>
    <rPh sb="3" eb="5">
      <t>シメイ</t>
    </rPh>
    <phoneticPr fontId="2"/>
  </si>
  <si>
    <t>回</t>
    <rPh sb="0" eb="1">
      <t>カイ</t>
    </rPh>
    <phoneticPr fontId="2"/>
  </si>
  <si>
    <t>電話番号</t>
    <rPh sb="0" eb="2">
      <t>デンワ</t>
    </rPh>
    <rPh sb="2" eb="4">
      <t>バンゴウ</t>
    </rPh>
    <phoneticPr fontId="2"/>
  </si>
  <si>
    <r>
      <rPr>
        <sz val="14"/>
        <color theme="1"/>
        <rFont val="游ゴシック"/>
      </rPr>
      <t>接種回数</t>
    </r>
    <r>
      <rPr>
        <sz val="11"/>
        <color theme="1"/>
        <rFont val="游ゴシック"/>
      </rPr>
      <t>（予診を含めない）</t>
    </r>
    <rPh sb="0" eb="2">
      <t>セッシュ</t>
    </rPh>
    <rPh sb="2" eb="4">
      <t>カイスウ</t>
    </rPh>
    <rPh sb="5" eb="7">
      <t>ヨシン</t>
    </rPh>
    <rPh sb="8" eb="9">
      <t>フク</t>
    </rPh>
    <phoneticPr fontId="2"/>
  </si>
  <si>
    <t>請求金額</t>
    <rPh sb="0" eb="2">
      <t>セイキュウ</t>
    </rPh>
    <rPh sb="2" eb="4">
      <t>キンガク</t>
    </rPh>
    <phoneticPr fontId="2"/>
  </si>
  <si>
    <t>内訳</t>
    <rPh sb="0" eb="2">
      <t>ウチワケ</t>
    </rPh>
    <phoneticPr fontId="2"/>
  </si>
  <si>
    <t>150回以上接種した取扱いとする週</t>
    <rPh sb="10" eb="12">
      <t>トリアツカ</t>
    </rPh>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</si>
  <si>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</si>
  <si>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9月11日の週</t>
    <rPh sb="1" eb="2">
      <t>ガツ</t>
    </rPh>
    <rPh sb="4" eb="5">
      <t>ニチ</t>
    </rPh>
    <rPh sb="6" eb="7">
      <t>シュウ</t>
    </rPh>
    <phoneticPr fontId="2"/>
  </si>
  <si>
    <t>上記が事実と相違ないことを証明する。</t>
    <rPh sb="0" eb="2">
      <t>ジョウキ</t>
    </rPh>
    <rPh sb="3" eb="5">
      <t>ジジツ</t>
    </rPh>
    <rPh sb="6" eb="8">
      <t>ソウイ</t>
    </rPh>
    <rPh sb="13" eb="15">
      <t>ショウメイ</t>
    </rPh>
    <phoneticPr fontId="2"/>
  </si>
  <si>
    <t>支店コード</t>
    <rPh sb="0" eb="2">
      <t>シテン</t>
    </rPh>
    <phoneticPr fontId="2"/>
  </si>
  <si>
    <t>―</t>
  </si>
  <si>
    <t>合計</t>
    <rPh sb="0" eb="2">
      <t>ゴウケイ</t>
    </rPh>
    <phoneticPr fontId="2"/>
  </si>
  <si>
    <t>回数区分</t>
    <rPh sb="0" eb="2">
      <t>カイスウ</t>
    </rPh>
    <rPh sb="2" eb="4">
      <t>クブン</t>
    </rPh>
    <phoneticPr fontId="2"/>
  </si>
  <si>
    <t>（添付書類）以下のいずれかの書類の提出が必要
・県税の滞納がない旨を証する納税証明書　
（県税事務所が発行する全税目の納税証明書又は県税の納税義務がない旨の申立書）
・県税完納情報の提供に係る同意書（別記第２号様式）（※１）及び本人確認書類の写し（※２）
（※１）税務課が別に定める「県税完納情報提供事務処理要領」における様式。
（※２）法人代表者のマイナンバーカード、運転免許証、健康保険証の写し等。
（注）マイナンバーカードは表面のみコピー（裏面はマイナンバーの表示があるため、提出は不可とする。）、
　　健康保険証の保険者番号及び被保険者等記号・番号は復元できない程度にマスキング処理を施す等してください。</t>
    <rPh sb="1" eb="3">
      <t>テンプ</t>
    </rPh>
    <rPh sb="3" eb="5">
      <t>ショルイ</t>
    </rPh>
    <rPh sb="6" eb="8">
      <t>イカ</t>
    </rPh>
    <rPh sb="14" eb="16">
      <t>ショルイ</t>
    </rPh>
    <rPh sb="17" eb="19">
      <t>テイシュツ</t>
    </rPh>
    <rPh sb="20" eb="22">
      <t>ヒツヨウ</t>
    </rPh>
    <rPh sb="100" eb="102">
      <t>ベッキ</t>
    </rPh>
    <rPh sb="102" eb="103">
      <t>ダイ</t>
    </rPh>
    <rPh sb="104" eb="105">
      <t>ゴウ</t>
    </rPh>
    <rPh sb="105" eb="107">
      <t>ヨウシキ</t>
    </rPh>
    <rPh sb="132" eb="135">
      <t>ゼイムカ</t>
    </rPh>
    <rPh sb="136" eb="137">
      <t>ベツ</t>
    </rPh>
    <rPh sb="138" eb="139">
      <t>サダ</t>
    </rPh>
    <rPh sb="142" eb="144">
      <t>ケンゼイ</t>
    </rPh>
    <rPh sb="144" eb="146">
      <t>カンノウ</t>
    </rPh>
    <rPh sb="146" eb="148">
      <t>ジョウホウ</t>
    </rPh>
    <rPh sb="148" eb="150">
      <t>テイキョウ</t>
    </rPh>
    <rPh sb="150" eb="152">
      <t>ジム</t>
    </rPh>
    <rPh sb="152" eb="154">
      <t>ショリ</t>
    </rPh>
    <rPh sb="154" eb="156">
      <t>ヨウリョウ</t>
    </rPh>
    <rPh sb="161" eb="163">
      <t>ヨウシキ</t>
    </rPh>
    <rPh sb="169" eb="171">
      <t>ホウジン</t>
    </rPh>
    <rPh sb="171" eb="173">
      <t>ダイヒョウ</t>
    </rPh>
    <rPh sb="173" eb="174">
      <t>シャ</t>
    </rPh>
    <rPh sb="185" eb="187">
      <t>ウンテン</t>
    </rPh>
    <rPh sb="187" eb="190">
      <t>メンキョショウ</t>
    </rPh>
    <rPh sb="191" eb="193">
      <t>ケンコウ</t>
    </rPh>
    <rPh sb="193" eb="196">
      <t>ホケンショウ</t>
    </rPh>
    <rPh sb="197" eb="198">
      <t>ウツ</t>
    </rPh>
    <rPh sb="199" eb="200">
      <t>トウ</t>
    </rPh>
    <rPh sb="203" eb="204">
      <t>チュウ</t>
    </rPh>
    <rPh sb="215" eb="216">
      <t>オモテ</t>
    </rPh>
    <rPh sb="216" eb="217">
      <t>メン</t>
    </rPh>
    <rPh sb="223" eb="225">
      <t>ウラメン</t>
    </rPh>
    <rPh sb="233" eb="235">
      <t>ヒョウジ</t>
    </rPh>
    <rPh sb="241" eb="243">
      <t>テイシュツ</t>
    </rPh>
    <rPh sb="244" eb="246">
      <t>フカ</t>
    </rPh>
    <rPh sb="255" eb="257">
      <t>ケンコウ</t>
    </rPh>
    <rPh sb="257" eb="260">
      <t>ホケンショウ</t>
    </rPh>
    <rPh sb="261" eb="264">
      <t>ホケンシャ</t>
    </rPh>
    <rPh sb="264" eb="266">
      <t>バンゴウ</t>
    </rPh>
    <rPh sb="266" eb="267">
      <t>オヨ</t>
    </rPh>
    <rPh sb="268" eb="272">
      <t>ヒホケンシャ</t>
    </rPh>
    <rPh sb="272" eb="273">
      <t>トウ</t>
    </rPh>
    <rPh sb="273" eb="275">
      <t>キゴウ</t>
    </rPh>
    <rPh sb="276" eb="278">
      <t>バンゴウ</t>
    </rPh>
    <rPh sb="279" eb="281">
      <t>フクゲン</t>
    </rPh>
    <rPh sb="285" eb="287">
      <t>テイド</t>
    </rPh>
    <rPh sb="293" eb="295">
      <t>ショリ</t>
    </rPh>
    <rPh sb="296" eb="297">
      <t>ホドコ</t>
    </rPh>
    <rPh sb="298" eb="299">
      <t>トウ</t>
    </rPh>
    <phoneticPr fontId="2"/>
  </si>
  <si>
    <r>
      <t>休日の接種</t>
    </r>
    <r>
      <rPr>
        <sz val="11"/>
        <color theme="1"/>
        <rFont val="游ゴシック"/>
      </rPr>
      <t>（予診を含める）</t>
    </r>
    <rPh sb="0" eb="2">
      <t>キュウジツ</t>
    </rPh>
    <rPh sb="3" eb="5">
      <t>セッシュ</t>
    </rPh>
    <phoneticPr fontId="2"/>
  </si>
  <si>
    <t>金融機関コード</t>
    <rPh sb="0" eb="2">
      <t>キンユウ</t>
    </rPh>
    <rPh sb="2" eb="4">
      <t>キカン</t>
    </rPh>
    <phoneticPr fontId="2"/>
  </si>
  <si>
    <t>※同一日に左記の加算と重複は不可</t>
    <rPh sb="1" eb="3">
      <t>ドウイツ</t>
    </rPh>
    <rPh sb="3" eb="4">
      <t>ビ</t>
    </rPh>
    <rPh sb="5" eb="7">
      <t>サキ</t>
    </rPh>
    <rPh sb="8" eb="10">
      <t>カサン</t>
    </rPh>
    <rPh sb="11" eb="13">
      <t>ジュウフク</t>
    </rPh>
    <rPh sb="14" eb="16">
      <t>フカ</t>
    </rPh>
    <phoneticPr fontId="2"/>
  </si>
  <si>
    <t>1日50回以上接種の加算</t>
    <rPh sb="1" eb="2">
      <t>ニチ</t>
    </rPh>
    <rPh sb="4" eb="7">
      <t>カイイジョウ</t>
    </rPh>
    <rPh sb="7" eb="9">
      <t>セッシュ</t>
    </rPh>
    <rPh sb="10" eb="12">
      <t>カサン</t>
    </rPh>
    <phoneticPr fontId="2"/>
  </si>
  <si>
    <t>(2/2)</t>
  </si>
  <si>
    <r>
      <t>時間外の接種</t>
    </r>
    <r>
      <rPr>
        <sz val="11"/>
        <color theme="1"/>
        <rFont val="游ゴシック"/>
      </rPr>
      <t>（予診を含める）</t>
    </r>
    <rPh sb="0" eb="3">
      <t>ジカンガイ</t>
    </rPh>
    <rPh sb="4" eb="6">
      <t>セッシュ</t>
    </rPh>
    <rPh sb="7" eb="9">
      <t>ヨシン</t>
    </rPh>
    <rPh sb="10" eb="11">
      <t>フク</t>
    </rPh>
    <phoneticPr fontId="2"/>
  </si>
  <si>
    <r>
      <t>時間外の接種</t>
    </r>
    <r>
      <rPr>
        <sz val="11"/>
        <color theme="1"/>
        <rFont val="游ゴシック"/>
      </rPr>
      <t>（予診のみも含める）</t>
    </r>
    <rPh sb="0" eb="3">
      <t>ジカンガイ</t>
    </rPh>
    <rPh sb="4" eb="6">
      <t>セッシュ</t>
    </rPh>
    <rPh sb="7" eb="9">
      <t>ヨシン</t>
    </rPh>
    <rPh sb="12" eb="13">
      <t>フク</t>
    </rPh>
    <phoneticPr fontId="2"/>
  </si>
  <si>
    <t>単価 3,000円/回</t>
    <rPh sb="0" eb="2">
      <t>タンカ</t>
    </rPh>
    <rPh sb="8" eb="9">
      <t>エン</t>
    </rPh>
    <rPh sb="10" eb="11">
      <t>カイ</t>
    </rPh>
    <phoneticPr fontId="2"/>
  </si>
  <si>
    <t>口座番号</t>
    <rPh sb="0" eb="2">
      <t>コウザ</t>
    </rPh>
    <rPh sb="2" eb="4">
      <t>バンゴウ</t>
    </rPh>
    <phoneticPr fontId="2"/>
  </si>
  <si>
    <t>(2/3)</t>
  </si>
  <si>
    <t>(3/3)</t>
  </si>
  <si>
    <t>週100回以上接種の加算</t>
    <rPh sb="0" eb="1">
      <t>シュウ</t>
    </rPh>
    <rPh sb="4" eb="5">
      <t>カイ</t>
    </rPh>
    <rPh sb="5" eb="7">
      <t>イジョウ</t>
    </rPh>
    <rPh sb="7" eb="9">
      <t>セッシュ</t>
    </rPh>
    <rPh sb="10" eb="12">
      <t>カサン</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</si>
  <si>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</si>
  <si>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</si>
  <si>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</si>
  <si>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</si>
  <si>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金融機関名</t>
    <rPh sb="0" eb="2">
      <t>キンユウ</t>
    </rPh>
    <rPh sb="2" eb="5">
      <t>キカンメイ</t>
    </rPh>
    <phoneticPr fontId="2"/>
  </si>
  <si>
    <t>支店名</t>
    <rPh sb="0" eb="2">
      <t>シテン</t>
    </rPh>
    <rPh sb="2" eb="3">
      <t>メイ</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</si>
  <si>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</si>
  <si>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週150回以上接種の加算</t>
    <rPh sb="0" eb="1">
      <t>シュウ</t>
    </rPh>
    <rPh sb="4" eb="5">
      <t>カイ</t>
    </rPh>
    <rPh sb="5" eb="7">
      <t>イジョウ</t>
    </rPh>
    <rPh sb="7" eb="9">
      <t>セッシュ</t>
    </rPh>
    <rPh sb="10" eb="12">
      <t>カサン</t>
    </rPh>
    <phoneticPr fontId="2"/>
  </si>
  <si>
    <t>預金種別</t>
    <rPh sb="0" eb="2">
      <t>ヨキン</t>
    </rPh>
    <rPh sb="2" eb="4">
      <t>シュベツ</t>
    </rPh>
    <phoneticPr fontId="2"/>
  </si>
  <si>
    <t>口座名義人</t>
    <rPh sb="0" eb="2">
      <t>コウザ</t>
    </rPh>
    <rPh sb="2" eb="5">
      <t>メイギニン</t>
    </rPh>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</si>
  <si>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</si>
  <si>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</si>
  <si>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医療機関等名称</t>
  </si>
  <si>
    <r>
      <t>週の合計
※</t>
    </r>
    <r>
      <rPr>
        <sz val="10"/>
        <color theme="1"/>
        <rFont val="游ゴシック"/>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</si>
  <si>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r>
      <rPr>
        <sz val="14"/>
        <color theme="1"/>
        <rFont val="游ゴシック"/>
      </rPr>
      <t>接種回数</t>
    </r>
    <r>
      <rPr>
        <sz val="11"/>
        <color theme="1"/>
        <rFont val="游ゴシック"/>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</si>
  <si>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</si>
  <si>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r>
      <t>休日の接種</t>
    </r>
    <r>
      <rPr>
        <sz val="11"/>
        <color theme="1"/>
        <rFont val="游ゴシック"/>
      </rPr>
      <t>（予診のみも含める）</t>
    </r>
    <rPh sb="0" eb="2">
      <t>キュウジツ</t>
    </rPh>
    <rPh sb="3" eb="5">
      <t>セッシュ</t>
    </rPh>
    <phoneticPr fontId="2"/>
  </si>
  <si>
    <t>印</t>
    <rPh sb="0" eb="1">
      <t>イン</t>
    </rPh>
    <phoneticPr fontId="2"/>
  </si>
  <si>
    <t>医療機関等名称</t>
    <rPh sb="0" eb="2">
      <t>イリョウ</t>
    </rPh>
    <rPh sb="2" eb="4">
      <t>キカン</t>
    </rPh>
    <rPh sb="4" eb="5">
      <t>トウ</t>
    </rPh>
    <rPh sb="5" eb="7">
      <t>メイショウ</t>
    </rPh>
    <phoneticPr fontId="2"/>
  </si>
  <si>
    <t>医療機関○○病院</t>
    <rPh sb="0" eb="2">
      <t>イリョウ</t>
    </rPh>
    <rPh sb="2" eb="4">
      <t>キカン</t>
    </rPh>
    <rPh sb="6" eb="8">
      <t>ビョウイン</t>
    </rPh>
    <phoneticPr fontId="2"/>
  </si>
  <si>
    <t>医療機関○○クリニック</t>
    <rPh sb="0" eb="2">
      <t>イリョウ</t>
    </rPh>
    <rPh sb="2" eb="4">
      <t>キカン</t>
    </rPh>
    <phoneticPr fontId="2"/>
  </si>
  <si>
    <t>左記のうち市内居住者</t>
    <rPh sb="0" eb="2">
      <t>サキ</t>
    </rPh>
    <rPh sb="5" eb="7">
      <t>シナイ</t>
    </rPh>
    <rPh sb="7" eb="10">
      <t>キョジュウシャ</t>
    </rPh>
    <phoneticPr fontId="2"/>
  </si>
  <si>
    <t>時間外接種計（予診のみも含める）4/1～</t>
    <rPh sb="0" eb="3">
      <t>ジカンガイ</t>
    </rPh>
    <rPh sb="3" eb="5">
      <t>セッシュ</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</si>
  <si>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</si>
  <si>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</si>
  <si>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8月7日から10月1日の間</t>
    <rPh sb="1" eb="2">
      <t>ガツ</t>
    </rPh>
    <rPh sb="3" eb="4">
      <t>ニチ</t>
    </rPh>
    <rPh sb="8" eb="9">
      <t>ガツ</t>
    </rPh>
    <rPh sb="10" eb="11">
      <t>ニチ</t>
    </rPh>
    <rPh sb="12" eb="13">
      <t>アイダ</t>
    </rPh>
    <phoneticPr fontId="2"/>
  </si>
  <si>
    <t>接種回数（予診のみを含めない）</t>
    <rPh sb="0" eb="2">
      <t>セッシュ</t>
    </rPh>
    <rPh sb="2" eb="4">
      <t>カイスウ</t>
    </rPh>
    <rPh sb="5" eb="7">
      <t>ヨシン</t>
    </rPh>
    <rPh sb="10" eb="11">
      <t>フク</t>
    </rPh>
    <phoneticPr fontId="2"/>
  </si>
  <si>
    <t>時間外の接種（予診のみも含める）</t>
    <rPh sb="0" eb="3">
      <t>ジカンガイ</t>
    </rPh>
    <rPh sb="4" eb="6">
      <t>セッシュ</t>
    </rPh>
    <rPh sb="7" eb="9">
      <t>ヨシン</t>
    </rPh>
    <rPh sb="12" eb="13">
      <t>フク</t>
    </rPh>
    <phoneticPr fontId="2"/>
  </si>
  <si>
    <t>休日の接種（予診のみも含める）</t>
    <rPh sb="0" eb="2">
      <t>キュウジツ</t>
    </rPh>
    <rPh sb="3" eb="5">
      <t>セッシュ</t>
    </rPh>
    <phoneticPr fontId="2"/>
  </si>
  <si>
    <t>※本報告書の「接種回数（予診のみを含めない）」には、集団接種である大規模接種会場・市町村特設会場の実績は含まれない。</t>
  </si>
  <si>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</si>
  <si>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</si>
  <si>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</si>
  <si>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高知県知事　様</t>
    <rPh sb="0" eb="2">
      <t>コウチ</t>
    </rPh>
    <rPh sb="2" eb="3">
      <t>ケン</t>
    </rPh>
    <rPh sb="3" eb="5">
      <t>チジ</t>
    </rPh>
    <rPh sb="6" eb="7">
      <t>サマ</t>
    </rPh>
    <phoneticPr fontId="2"/>
  </si>
  <si>
    <t>（病院用）</t>
    <rPh sb="1" eb="3">
      <t>ビョウイン</t>
    </rPh>
    <rPh sb="3" eb="4">
      <t>ヨウ</t>
    </rPh>
    <phoneticPr fontId="2"/>
  </si>
  <si>
    <t>（診療所用）</t>
    <rPh sb="1" eb="4">
      <t>シンリョウジョ</t>
    </rPh>
    <rPh sb="4" eb="5">
      <t>ヨウ</t>
    </rPh>
    <phoneticPr fontId="2"/>
  </si>
  <si>
    <t>8月14日の週</t>
    <rPh sb="1" eb="2">
      <t>ガツ</t>
    </rPh>
    <rPh sb="4" eb="5">
      <t>ニチ</t>
    </rPh>
    <rPh sb="6" eb="7">
      <t>シュウ</t>
    </rPh>
    <phoneticPr fontId="2"/>
  </si>
  <si>
    <t>令和　年　月　日</t>
    <rPh sb="0" eb="2">
      <t>レイワ</t>
    </rPh>
    <rPh sb="3" eb="4">
      <t>ネン</t>
    </rPh>
    <rPh sb="5" eb="6">
      <t>ガツ</t>
    </rPh>
    <rPh sb="7" eb="8">
      <t>ヒ</t>
    </rPh>
    <phoneticPr fontId="2"/>
  </si>
  <si>
    <r>
      <t>特別体制内容記載欄</t>
    </r>
    <r>
      <rPr>
        <sz val="14"/>
        <color theme="1"/>
        <rFont val="游ゴシック"/>
      </rPr>
      <t xml:space="preserve">
（接種、希釈、経過観察等の役割別人数）</t>
    </r>
    <rPh sb="0" eb="2">
      <t>トクベツ</t>
    </rPh>
    <rPh sb="2" eb="4">
      <t>タイセイ</t>
    </rPh>
    <rPh sb="4" eb="6">
      <t>ナイヨウ</t>
    </rPh>
    <rPh sb="6" eb="8">
      <t>キサイ</t>
    </rPh>
    <rPh sb="8" eb="9">
      <t>ラン</t>
    </rPh>
    <rPh sb="11" eb="13">
      <t>セッシュ</t>
    </rPh>
    <rPh sb="14" eb="16">
      <t>キシャク</t>
    </rPh>
    <rPh sb="17" eb="19">
      <t>ケイカ</t>
    </rPh>
    <rPh sb="19" eb="21">
      <t>カンサツ</t>
    </rPh>
    <rPh sb="21" eb="22">
      <t>トウ</t>
    </rPh>
    <rPh sb="23" eb="25">
      <t>ヤクワリ</t>
    </rPh>
    <rPh sb="25" eb="26">
      <t>ベツ</t>
    </rPh>
    <rPh sb="26" eb="28">
      <t>ニンズウ</t>
    </rPh>
    <phoneticPr fontId="2"/>
  </si>
  <si>
    <t>医師に係る追加交付（単価：7,550円）</t>
    <rPh sb="0" eb="2">
      <t>イシ</t>
    </rPh>
    <rPh sb="3" eb="4">
      <t>カカ</t>
    </rPh>
    <rPh sb="5" eb="7">
      <t>ツイカ</t>
    </rPh>
    <rPh sb="7" eb="9">
      <t>コウフ</t>
    </rPh>
    <rPh sb="10" eb="12">
      <t>タンカ</t>
    </rPh>
    <rPh sb="18" eb="19">
      <t>エン</t>
    </rPh>
    <phoneticPr fontId="2"/>
  </si>
  <si>
    <t>看護師等に係る追加交付（単価：2,760円）</t>
    <rPh sb="0" eb="3">
      <t>カンゴシ</t>
    </rPh>
    <rPh sb="3" eb="4">
      <t>トウ</t>
    </rPh>
    <rPh sb="5" eb="6">
      <t>カカ</t>
    </rPh>
    <rPh sb="7" eb="9">
      <t>ツイカ</t>
    </rPh>
    <rPh sb="9" eb="11">
      <t>コウフ</t>
    </rPh>
    <rPh sb="12" eb="14">
      <t>タンカ</t>
    </rPh>
    <rPh sb="20" eb="21">
      <t>エン</t>
    </rPh>
    <phoneticPr fontId="2"/>
  </si>
  <si>
    <t>高知県新型コロナウイルスワクチン個別接種等促進事業費補助金交付申請書</t>
    <rPh sb="0" eb="3">
      <t>コウチケン</t>
    </rPh>
    <rPh sb="3" eb="5">
      <t>シンガタ</t>
    </rPh>
    <rPh sb="16" eb="18">
      <t>コベツ</t>
    </rPh>
    <rPh sb="18" eb="20">
      <t>セッシュ</t>
    </rPh>
    <rPh sb="20" eb="21">
      <t>トウ</t>
    </rPh>
    <rPh sb="21" eb="23">
      <t>ソクシン</t>
    </rPh>
    <rPh sb="23" eb="26">
      <t>ジギョウヒ</t>
    </rPh>
    <rPh sb="26" eb="29">
      <t>ホジョキン</t>
    </rPh>
    <rPh sb="29" eb="31">
      <t>コウフ</t>
    </rPh>
    <rPh sb="31" eb="34">
      <t>シンセイショ</t>
    </rPh>
    <phoneticPr fontId="2"/>
  </si>
  <si>
    <t>医療機関住所</t>
    <rPh sb="0" eb="2">
      <t>イリョウ</t>
    </rPh>
    <rPh sb="2" eb="4">
      <t>キカン</t>
    </rPh>
    <rPh sb="4" eb="6">
      <t>ジュウショ</t>
    </rPh>
    <phoneticPr fontId="2"/>
  </si>
  <si>
    <t>9月25日の週</t>
    <rPh sb="1" eb="2">
      <t>ガツ</t>
    </rPh>
    <rPh sb="4" eb="5">
      <t>ニチ</t>
    </rPh>
    <rPh sb="6" eb="7">
      <t>シュウ</t>
    </rPh>
    <phoneticPr fontId="2"/>
  </si>
  <si>
    <t>接種回数計（予診のみを含めない）8/7～</t>
    <rPh sb="0" eb="2">
      <t>セッシュ</t>
    </rPh>
    <rPh sb="2" eb="4">
      <t>カイスウ</t>
    </rPh>
    <rPh sb="4" eb="5">
      <t>ケイ</t>
    </rPh>
    <rPh sb="6" eb="8">
      <t>ヨシン</t>
    </rPh>
    <rPh sb="11" eb="12">
      <t>フク</t>
    </rPh>
    <phoneticPr fontId="2"/>
  </si>
  <si>
    <t>8月7日の週</t>
    <rPh sb="1" eb="2">
      <t>ガツ</t>
    </rPh>
    <rPh sb="3" eb="4">
      <t>ニチ</t>
    </rPh>
    <rPh sb="5" eb="6">
      <t>シュウ</t>
    </rPh>
    <phoneticPr fontId="2"/>
  </si>
  <si>
    <t>8月21日の週</t>
    <rPh sb="1" eb="2">
      <t>ガツ</t>
    </rPh>
    <rPh sb="4" eb="5">
      <t>ニチ</t>
    </rPh>
    <rPh sb="6" eb="7">
      <t>シュウ</t>
    </rPh>
    <phoneticPr fontId="2"/>
  </si>
  <si>
    <t>8月28日の週</t>
    <rPh sb="1" eb="2">
      <t>ガツ</t>
    </rPh>
    <rPh sb="4" eb="5">
      <t>ニチ</t>
    </rPh>
    <rPh sb="6" eb="7">
      <t>シュウ</t>
    </rPh>
    <phoneticPr fontId="2"/>
  </si>
  <si>
    <t>9月4日の週</t>
    <rPh sb="1" eb="2">
      <t>ガツ</t>
    </rPh>
    <rPh sb="3" eb="4">
      <t>ニチ</t>
    </rPh>
    <rPh sb="5" eb="6">
      <t>シュウ</t>
    </rPh>
    <phoneticPr fontId="2"/>
  </si>
  <si>
    <t>9月18日の週</t>
    <rPh sb="1" eb="2">
      <t>ガツ</t>
    </rPh>
    <rPh sb="4" eb="5">
      <t>ニチ</t>
    </rPh>
    <rPh sb="6" eb="7">
      <t>シュウ</t>
    </rPh>
    <phoneticPr fontId="2"/>
  </si>
  <si>
    <t>8月7日から10月1日の間</t>
    <rPh sb="1" eb="2">
      <t>ガツ</t>
    </rPh>
    <rPh sb="3" eb="4">
      <t>ヒ</t>
    </rPh>
    <rPh sb="8" eb="9">
      <t>ガツ</t>
    </rPh>
    <rPh sb="10" eb="11">
      <t>ニチ</t>
    </rPh>
    <rPh sb="12" eb="13">
      <t>アイダ</t>
    </rPh>
    <phoneticPr fontId="2"/>
  </si>
  <si>
    <t>　8月7日から10月1日の期間において、別紙報告書のとおりコロナウイルスワクチンの接種を実施したため、以下のとおり請求する。</t>
    <rPh sb="2" eb="3">
      <t>ガツ</t>
    </rPh>
    <rPh sb="4" eb="5">
      <t>ニチ</t>
    </rPh>
    <rPh sb="9" eb="10">
      <t>ガツ</t>
    </rPh>
    <rPh sb="11" eb="12">
      <t>ニチ</t>
    </rPh>
    <rPh sb="13" eb="15">
      <t>キカン</t>
    </rPh>
    <rPh sb="41" eb="43">
      <t>セッシュ</t>
    </rPh>
    <rPh sb="44" eb="46">
      <t>ジッシ</t>
    </rPh>
    <rPh sb="51" eb="53">
      <t>イカ</t>
    </rPh>
    <rPh sb="57" eb="59">
      <t>セイキュウ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</si>
</sst>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8" formatCode="#,##0&quot;円&quot;;[Red]\-#,##0"/>
    <numFmt numFmtId="177" formatCode="#,##0&quot;回&quot;;[Red]\-#,##0"/>
    <numFmt numFmtId="181" formatCode="General&quot;回&quot;"/>
    <numFmt numFmtId="180" formatCode="General&quot;日&quot;"/>
    <numFmt numFmtId="182" formatCode="General&quot;時間&quot;"/>
    <numFmt numFmtId="179" formatCode="General&quot;週&quot;"/>
    <numFmt numFmtId="176" formatCode="m/d"/>
  </numFmts>
  <fonts count="29">
    <font>
      <sz val="11"/>
      <color theme="1"/>
      <name val="游ゴシック"/>
      <family val="3"/>
      <scheme val="minor"/>
    </font>
    <font>
      <sz val="11"/>
      <color theme="1"/>
      <name val="游ゴシック"/>
      <family val="3"/>
      <scheme val="minor"/>
    </font>
    <font>
      <sz val="6"/>
      <color auto="1"/>
      <name val="游ゴシック"/>
      <family val="3"/>
    </font>
    <font>
      <sz val="20"/>
      <color theme="1"/>
      <name val="游ゴシック"/>
      <family val="3"/>
      <scheme val="minor"/>
    </font>
    <font>
      <b/>
      <sz val="22"/>
      <color theme="1"/>
      <name val="游ゴシック"/>
      <family val="3"/>
      <scheme val="minor"/>
    </font>
    <font>
      <sz val="14"/>
      <color theme="1"/>
      <name val="游ゴシック"/>
      <family val="3"/>
      <scheme val="minor"/>
    </font>
    <font>
      <b/>
      <sz val="16"/>
      <color theme="1"/>
      <name val="游ゴシック"/>
      <family val="3"/>
      <scheme val="minor"/>
    </font>
    <font>
      <sz val="22"/>
      <color theme="1"/>
      <name val="游ゴシック"/>
      <family val="3"/>
      <scheme val="minor"/>
    </font>
    <font>
      <b/>
      <sz val="26"/>
      <color theme="1"/>
      <name val="游ゴシック"/>
      <family val="3"/>
      <scheme val="minor"/>
    </font>
    <font>
      <sz val="22"/>
      <color auto="1"/>
      <name val="游ゴシック"/>
      <family val="3"/>
      <scheme val="minor"/>
    </font>
    <font>
      <sz val="12"/>
      <color theme="1"/>
      <name val="游ゴシック"/>
      <family val="3"/>
      <scheme val="minor"/>
    </font>
    <font>
      <b/>
      <sz val="14"/>
      <color theme="0"/>
      <name val="游ゴシック"/>
      <family val="3"/>
      <scheme val="minor"/>
    </font>
    <font>
      <b/>
      <sz val="28"/>
      <color theme="1"/>
      <name val="游ゴシック"/>
      <family val="3"/>
      <scheme val="minor"/>
    </font>
    <font>
      <sz val="16"/>
      <color theme="1"/>
      <name val="游ゴシック"/>
      <family val="3"/>
      <scheme val="minor"/>
    </font>
    <font>
      <sz val="11"/>
      <color auto="1"/>
      <name val="游ゴシック"/>
      <family val="3"/>
      <scheme val="minor"/>
    </font>
    <font>
      <sz val="26"/>
      <color auto="1"/>
      <name val="游ゴシック"/>
      <family val="3"/>
      <scheme val="minor"/>
    </font>
    <font>
      <b/>
      <sz val="36"/>
      <color theme="1"/>
      <name val="游ゴシック"/>
      <family val="3"/>
      <scheme val="minor"/>
    </font>
    <font>
      <sz val="26"/>
      <color theme="1"/>
      <name val="游ゴシック"/>
      <family val="3"/>
      <scheme val="minor"/>
    </font>
    <font>
      <sz val="18"/>
      <color theme="1"/>
      <name val="游ゴシック"/>
      <family val="3"/>
      <scheme val="minor"/>
    </font>
    <font>
      <sz val="28"/>
      <color theme="1"/>
      <name val="游ゴシック"/>
      <family val="3"/>
      <scheme val="minor"/>
    </font>
    <font>
      <b/>
      <sz val="24"/>
      <color theme="1"/>
      <name val="游ゴシック"/>
      <family val="3"/>
      <scheme val="minor"/>
    </font>
    <font>
      <b/>
      <sz val="20"/>
      <color theme="1"/>
      <name val="游ゴシック"/>
      <family val="3"/>
      <scheme val="minor"/>
    </font>
    <font>
      <sz val="16"/>
      <color auto="1"/>
      <name val="游ゴシック"/>
      <family val="3"/>
      <scheme val="minor"/>
    </font>
    <font>
      <sz val="24"/>
      <color theme="1"/>
      <name val="游ゴシック"/>
      <family val="3"/>
      <scheme val="minor"/>
    </font>
    <font>
      <sz val="24"/>
      <color auto="1"/>
      <name val="游ゴシック"/>
      <family val="3"/>
      <scheme val="minor"/>
    </font>
    <font>
      <sz val="36"/>
      <color auto="1"/>
      <name val="游ゴシック"/>
      <family val="3"/>
      <scheme val="minor"/>
    </font>
    <font>
      <sz val="36"/>
      <color theme="1"/>
      <name val="游ゴシック"/>
      <family val="3"/>
      <scheme val="minor"/>
    </font>
    <font>
      <sz val="22"/>
      <color theme="0"/>
      <name val="游ゴシック"/>
      <family val="3"/>
      <scheme val="minor"/>
    </font>
    <font>
      <b/>
      <sz val="14"/>
      <color theme="1"/>
      <name val="游ゴシック"/>
      <family val="3"/>
      <scheme val="minor"/>
    </font>
  </fonts>
  <fills count="6">
    <fill>
      <patternFill patternType="none"/>
    </fill>
    <fill>
      <patternFill patternType="gray125"/>
    </fill>
    <fill>
      <patternFill patternType="solid">
        <fgColor theme="5" tint="0.8"/>
        <bgColor indexed="64"/>
      </patternFill>
    </fill>
    <fill>
      <patternFill patternType="solid">
        <fgColor theme="1"/>
        <bgColor indexed="64"/>
      </patternFill>
    </fill>
    <fill>
      <patternFill patternType="solid">
        <fgColor theme="0" tint="-0.25"/>
        <bgColor indexed="64"/>
      </patternFill>
    </fill>
    <fill>
      <patternFill patternType="solid">
        <fgColor theme="0"/>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3" fillId="0" borderId="1" xfId="0" applyFont="1" applyBorder="1">
      <alignment vertical="center"/>
    </xf>
    <xf numFmtId="0" fontId="4" fillId="0" borderId="0" xfId="0" applyFont="1">
      <alignment vertical="center"/>
    </xf>
    <xf numFmtId="0" fontId="5" fillId="0" borderId="0" xfId="0" applyFont="1">
      <alignment vertical="center"/>
    </xf>
    <xf numFmtId="0" fontId="5" fillId="0" borderId="2" xfId="0" applyFont="1" applyBorder="1" applyAlignment="1">
      <alignment vertical="center" wrapText="1"/>
    </xf>
    <xf numFmtId="0" fontId="5" fillId="0" borderId="2" xfId="0" applyFont="1" applyBorder="1">
      <alignment vertical="center"/>
    </xf>
    <xf numFmtId="0" fontId="3" fillId="0" borderId="0" xfId="0" applyFont="1" applyBorder="1">
      <alignment vertical="center"/>
    </xf>
    <xf numFmtId="0" fontId="4" fillId="0" borderId="0" xfId="0" applyFont="1" applyAlignment="1">
      <alignment vertical="center" wrapText="1"/>
    </xf>
    <xf numFmtId="0" fontId="6" fillId="0" borderId="0" xfId="0" applyFont="1">
      <alignment vertical="center"/>
    </xf>
    <xf numFmtId="0" fontId="7" fillId="0" borderId="0" xfId="0" applyFont="1">
      <alignment vertical="center"/>
    </xf>
    <xf numFmtId="0" fontId="7" fillId="0" borderId="0" xfId="1" applyFont="1" applyBorder="1">
      <alignment vertical="center"/>
    </xf>
    <xf numFmtId="0" fontId="8" fillId="0" borderId="0" xfId="1" applyFont="1" applyBorder="1" applyAlignment="1">
      <alignment horizontal="center" vertical="center"/>
    </xf>
    <xf numFmtId="0" fontId="9" fillId="0" borderId="0" xfId="1" applyFont="1" applyBorder="1" applyAlignment="1">
      <alignment vertical="top" wrapText="1"/>
    </xf>
    <xf numFmtId="0" fontId="3" fillId="0" borderId="0" xfId="0" applyFont="1">
      <alignment vertical="center"/>
    </xf>
    <xf numFmtId="0" fontId="7" fillId="0" borderId="1" xfId="0" applyFont="1" applyBorder="1">
      <alignment vertical="center"/>
    </xf>
    <xf numFmtId="0" fontId="7" fillId="0" borderId="3" xfId="0" applyFont="1" applyBorder="1">
      <alignment vertical="center"/>
    </xf>
    <xf numFmtId="0" fontId="7" fillId="0" borderId="4" xfId="0" applyFont="1" applyBorder="1" applyAlignment="1">
      <alignment horizontal="left" vertical="center" wrapText="1"/>
    </xf>
    <xf numFmtId="0" fontId="7" fillId="0" borderId="2" xfId="0" applyFont="1" applyBorder="1" applyAlignment="1">
      <alignment horizontal="center" vertical="center"/>
    </xf>
    <xf numFmtId="0" fontId="7" fillId="2" borderId="1" xfId="0" applyFont="1" applyFill="1" applyBorder="1">
      <alignment vertical="center"/>
    </xf>
    <xf numFmtId="0" fontId="10" fillId="0" borderId="2" xfId="0" applyFont="1" applyBorder="1" applyAlignment="1">
      <alignment horizontal="center" vertical="center"/>
    </xf>
    <xf numFmtId="176" fontId="11" fillId="3" borderId="2" xfId="0" applyNumberFormat="1" applyFont="1" applyFill="1" applyBorder="1" applyAlignment="1">
      <alignment horizontal="center" vertical="center"/>
    </xf>
    <xf numFmtId="0" fontId="5" fillId="4" borderId="5" xfId="0" applyFont="1" applyFill="1" applyBorder="1" applyAlignment="1">
      <alignment horizontal="center" vertical="center"/>
    </xf>
    <xf numFmtId="38" fontId="5" fillId="4" borderId="5" xfId="2" applyFont="1" applyFill="1" applyBorder="1" applyAlignment="1">
      <alignment horizontal="center" vertical="center"/>
    </xf>
    <xf numFmtId="38" fontId="5" fillId="2" borderId="2" xfId="2" applyFont="1" applyFill="1" applyBorder="1" applyAlignment="1">
      <alignment horizontal="center" vertical="center"/>
    </xf>
    <xf numFmtId="0" fontId="0" fillId="0" borderId="2" xfId="0" applyFont="1" applyBorder="1" applyAlignment="1">
      <alignment horizontal="center" vertical="center"/>
    </xf>
    <xf numFmtId="0" fontId="12" fillId="0" borderId="0" xfId="0" applyFont="1">
      <alignment vertical="center"/>
    </xf>
    <xf numFmtId="0" fontId="13" fillId="0" borderId="0" xfId="0" applyFont="1" applyAlignment="1">
      <alignment vertical="top" wrapText="1"/>
    </xf>
    <xf numFmtId="0" fontId="14" fillId="0" borderId="0" xfId="1" applyFont="1" applyBorder="1" applyAlignment="1">
      <alignment vertical="top" wrapText="1"/>
    </xf>
    <xf numFmtId="0" fontId="14" fillId="0" borderId="0" xfId="1" applyFont="1" applyBorder="1">
      <alignment vertical="center"/>
    </xf>
    <xf numFmtId="0" fontId="15" fillId="0" borderId="1" xfId="1" applyFont="1" applyBorder="1">
      <alignment vertical="center"/>
    </xf>
    <xf numFmtId="0" fontId="7" fillId="0" borderId="6" xfId="0" applyFont="1" applyBorder="1" applyAlignment="1">
      <alignment horizontal="center" vertical="center" wrapText="1"/>
    </xf>
    <xf numFmtId="0" fontId="5" fillId="0" borderId="1" xfId="0" applyFont="1" applyBorder="1" applyAlignment="1">
      <alignment horizontal="center" vertical="center" wrapText="1"/>
    </xf>
    <xf numFmtId="0" fontId="7" fillId="0" borderId="4" xfId="0" applyFont="1" applyBorder="1" applyAlignment="1">
      <alignment horizontal="left" vertical="center"/>
    </xf>
    <xf numFmtId="0" fontId="7" fillId="2" borderId="7" xfId="0" applyFont="1" applyFill="1" applyBorder="1" applyAlignment="1">
      <alignment horizontal="center" vertical="center"/>
    </xf>
    <xf numFmtId="0" fontId="5" fillId="4" borderId="8" xfId="0" applyFont="1" applyFill="1" applyBorder="1" applyAlignment="1">
      <alignment horizontal="center" vertical="center"/>
    </xf>
    <xf numFmtId="38" fontId="5" fillId="4" borderId="8" xfId="2" applyFont="1" applyFill="1" applyBorder="1" applyAlignment="1">
      <alignment horizontal="center" vertical="center"/>
    </xf>
    <xf numFmtId="0" fontId="16" fillId="0" borderId="0" xfId="0" applyFont="1" applyAlignment="1">
      <alignment horizontal="right" vertical="center"/>
    </xf>
    <xf numFmtId="0" fontId="1" fillId="0" borderId="0" xfId="1" applyFont="1" applyBorder="1">
      <alignment vertical="center"/>
    </xf>
    <xf numFmtId="0" fontId="17" fillId="0" borderId="1" xfId="0" applyFont="1" applyBorder="1">
      <alignment vertical="center"/>
    </xf>
    <xf numFmtId="0" fontId="3" fillId="0" borderId="1" xfId="0" applyFont="1" applyBorder="1" applyAlignment="1">
      <alignment horizontal="center" vertical="center" wrapText="1"/>
    </xf>
    <xf numFmtId="177" fontId="7" fillId="0" borderId="1" xfId="2" applyNumberFormat="1" applyFont="1" applyBorder="1">
      <alignment vertical="center"/>
    </xf>
    <xf numFmtId="177" fontId="7" fillId="0" borderId="3" xfId="2" applyNumberFormat="1" applyFont="1" applyBorder="1">
      <alignment vertical="center"/>
    </xf>
    <xf numFmtId="0" fontId="7" fillId="2" borderId="4" xfId="0" applyFont="1" applyFill="1" applyBorder="1" applyAlignment="1">
      <alignment horizontal="center" vertical="center"/>
    </xf>
    <xf numFmtId="0" fontId="0" fillId="0" borderId="0" xfId="0">
      <alignment vertical="center"/>
    </xf>
    <xf numFmtId="0" fontId="5" fillId="0" borderId="2" xfId="0" applyFont="1" applyBorder="1" applyAlignment="1">
      <alignment horizontal="left" vertical="center"/>
    </xf>
    <xf numFmtId="38" fontId="5" fillId="4" borderId="9" xfId="2" applyFont="1" applyFill="1" applyBorder="1" applyAlignment="1">
      <alignment horizontal="center" vertical="center"/>
    </xf>
    <xf numFmtId="0" fontId="1" fillId="0" borderId="0" xfId="1" applyFont="1" applyBorder="1" applyAlignment="1">
      <alignment vertical="center"/>
    </xf>
    <xf numFmtId="0" fontId="18" fillId="0" borderId="6" xfId="0" applyFont="1" applyBorder="1" applyAlignment="1">
      <alignment horizontal="center" vertical="center" wrapText="1"/>
    </xf>
    <xf numFmtId="178" fontId="7" fillId="0" borderId="4" xfId="2" applyNumberFormat="1" applyFont="1" applyBorder="1" applyAlignment="1">
      <alignment horizontal="right" vertical="center"/>
    </xf>
    <xf numFmtId="178" fontId="7" fillId="0" borderId="3" xfId="2" applyNumberFormat="1" applyFont="1" applyBorder="1">
      <alignment vertical="center"/>
    </xf>
    <xf numFmtId="0" fontId="5" fillId="0" borderId="0" xfId="0" applyFont="1" applyBorder="1" applyAlignment="1">
      <alignment horizontal="left" vertical="center"/>
    </xf>
    <xf numFmtId="5" fontId="12" fillId="0" borderId="1" xfId="1" applyNumberFormat="1" applyFont="1" applyBorder="1" applyAlignment="1">
      <alignment horizontal="center"/>
    </xf>
    <xf numFmtId="179" fontId="7" fillId="0" borderId="0" xfId="0" applyNumberFormat="1" applyFont="1">
      <alignment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 fillId="0" borderId="0" xfId="1" applyFont="1" applyBorder="1" applyAlignment="1">
      <alignment horizontal="right" vertical="center"/>
    </xf>
    <xf numFmtId="0" fontId="7" fillId="2" borderId="10" xfId="0" applyFont="1" applyFill="1" applyBorder="1" applyAlignment="1">
      <alignment horizontal="center" vertical="center"/>
    </xf>
    <xf numFmtId="0" fontId="5" fillId="4" borderId="9" xfId="0" applyFont="1" applyFill="1" applyBorder="1" applyAlignment="1">
      <alignment horizontal="center" vertical="center"/>
    </xf>
    <xf numFmtId="38" fontId="7" fillId="0" borderId="2" xfId="2"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5" fillId="0" borderId="13" xfId="0" applyFont="1" applyBorder="1">
      <alignment vertical="center"/>
    </xf>
    <xf numFmtId="0" fontId="5" fillId="0" borderId="2" xfId="0" applyFont="1" applyBorder="1" applyAlignment="1">
      <alignment horizontal="center" vertical="center"/>
    </xf>
    <xf numFmtId="38" fontId="5" fillId="0" borderId="7" xfId="2" applyFont="1" applyBorder="1">
      <alignment vertical="center"/>
    </xf>
    <xf numFmtId="38" fontId="5" fillId="0" borderId="2" xfId="2" applyFont="1" applyBorder="1">
      <alignment vertical="center"/>
    </xf>
    <xf numFmtId="38" fontId="5" fillId="0" borderId="2" xfId="2" applyFont="1" applyBorder="1" applyAlignment="1">
      <alignment horizontal="center" vertical="center"/>
    </xf>
    <xf numFmtId="38" fontId="5" fillId="5" borderId="2" xfId="2" applyFont="1" applyFill="1" applyBorder="1">
      <alignment vertical="center"/>
    </xf>
    <xf numFmtId="38" fontId="10" fillId="0" borderId="11" xfId="2" applyFont="1" applyBorder="1" applyAlignment="1">
      <alignment horizontal="center" vertical="center"/>
    </xf>
    <xf numFmtId="38" fontId="10" fillId="0" borderId="12" xfId="2" applyFont="1" applyBorder="1" applyAlignment="1">
      <alignment horizontal="center" vertical="center"/>
    </xf>
    <xf numFmtId="38" fontId="5" fillId="0" borderId="13" xfId="2" applyFont="1" applyBorder="1">
      <alignment vertical="center"/>
    </xf>
    <xf numFmtId="38" fontId="5" fillId="0" borderId="0" xfId="2" applyFont="1" applyBorder="1">
      <alignment vertical="center"/>
    </xf>
    <xf numFmtId="0" fontId="19" fillId="0" borderId="0" xfId="0" applyFont="1">
      <alignment vertical="center"/>
    </xf>
    <xf numFmtId="0" fontId="0" fillId="0" borderId="1" xfId="0" applyBorder="1">
      <alignment vertical="center"/>
    </xf>
    <xf numFmtId="0" fontId="10" fillId="0" borderId="13" xfId="0" applyFont="1" applyBorder="1" applyAlignment="1">
      <alignment horizontal="center" vertical="center"/>
    </xf>
    <xf numFmtId="0" fontId="5" fillId="0" borderId="13" xfId="0" applyFont="1" applyBorder="1" applyAlignment="1">
      <alignment horizontal="center" vertical="center"/>
    </xf>
    <xf numFmtId="0" fontId="5" fillId="4" borderId="2" xfId="0" applyFont="1" applyFill="1" applyBorder="1">
      <alignment vertical="center"/>
    </xf>
    <xf numFmtId="38" fontId="5" fillId="4" borderId="2" xfId="2" applyFont="1" applyFill="1" applyBorder="1">
      <alignment vertical="center"/>
    </xf>
    <xf numFmtId="0" fontId="5" fillId="2" borderId="2" xfId="0" applyFont="1" applyFill="1" applyBorder="1">
      <alignment vertical="center"/>
    </xf>
    <xf numFmtId="0" fontId="5" fillId="0" borderId="0" xfId="0" applyFont="1" applyBorder="1">
      <alignment vertical="center"/>
    </xf>
    <xf numFmtId="0" fontId="0" fillId="0" borderId="2" xfId="0" applyBorder="1">
      <alignment vertical="center"/>
    </xf>
    <xf numFmtId="38" fontId="5" fillId="0" borderId="2" xfId="2" applyFont="1" applyFill="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0" xfId="0" applyFont="1" applyBorder="1" applyAlignment="1">
      <alignment horizontal="center" vertical="center"/>
    </xf>
    <xf numFmtId="0" fontId="7" fillId="2" borderId="4" xfId="1" applyFont="1" applyFill="1" applyBorder="1">
      <alignment vertical="center"/>
    </xf>
    <xf numFmtId="38" fontId="7" fillId="2" borderId="2" xfId="2"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20" fillId="0" borderId="0" xfId="0" applyFont="1">
      <alignment vertical="center"/>
    </xf>
    <xf numFmtId="0" fontId="10" fillId="0" borderId="1" xfId="0" applyFont="1" applyBorder="1" applyAlignment="1">
      <alignment horizontal="center" vertical="center" wrapText="1"/>
    </xf>
    <xf numFmtId="180" fontId="7" fillId="0" borderId="4" xfId="2" applyNumberFormat="1" applyFont="1" applyBorder="1" applyAlignment="1">
      <alignment horizontal="right" vertical="center"/>
    </xf>
    <xf numFmtId="180" fontId="7" fillId="0" borderId="3" xfId="2" applyNumberFormat="1" applyFont="1" applyBorder="1" applyAlignment="1">
      <alignment horizontal="right" vertical="center"/>
    </xf>
    <xf numFmtId="0" fontId="21" fillId="0" borderId="0" xfId="0" applyFont="1" applyAlignment="1">
      <alignment horizontal="right" vertical="center"/>
    </xf>
    <xf numFmtId="0" fontId="18" fillId="0" borderId="0" xfId="0" applyFont="1" applyAlignment="1">
      <alignment horizontal="center" vertical="center"/>
    </xf>
    <xf numFmtId="0" fontId="4" fillId="0" borderId="0" xfId="0" applyFont="1" applyAlignment="1">
      <alignment horizontal="right" vertical="center"/>
    </xf>
    <xf numFmtId="0" fontId="7" fillId="0" borderId="6" xfId="0" applyFont="1" applyBorder="1" applyAlignment="1">
      <alignment horizontal="center" vertical="center"/>
    </xf>
    <xf numFmtId="178" fontId="7" fillId="0" borderId="3" xfId="2" applyNumberFormat="1" applyFont="1" applyBorder="1" applyAlignment="1">
      <alignment horizontal="right" vertical="center"/>
    </xf>
    <xf numFmtId="0" fontId="0" fillId="0" borderId="0" xfId="0" applyBorder="1">
      <alignment vertical="center"/>
    </xf>
    <xf numFmtId="0" fontId="0" fillId="0" borderId="0" xfId="0" applyBorder="1" applyAlignment="1">
      <alignment horizontal="center" vertical="center"/>
    </xf>
    <xf numFmtId="0" fontId="4" fillId="0" borderId="0" xfId="0" applyFont="1" applyAlignment="1">
      <alignment vertical="center"/>
    </xf>
    <xf numFmtId="0" fontId="20" fillId="0" borderId="0" xfId="1" applyFont="1" applyBorder="1" applyAlignment="1">
      <alignment horizontal="center" vertical="center"/>
    </xf>
    <xf numFmtId="0" fontId="22" fillId="0" borderId="0" xfId="1" applyFont="1" applyBorder="1" applyAlignment="1">
      <alignment vertical="top" wrapText="1"/>
    </xf>
    <xf numFmtId="38" fontId="18" fillId="0" borderId="0" xfId="2" applyFont="1" applyBorder="1" applyAlignment="1">
      <alignment horizontal="center" vertical="center"/>
    </xf>
    <xf numFmtId="38" fontId="18" fillId="0" borderId="0" xfId="2" applyFont="1" applyBorder="1" applyAlignment="1">
      <alignment horizontal="right" vertical="center"/>
    </xf>
    <xf numFmtId="0" fontId="18" fillId="0" borderId="0" xfId="0" applyFont="1" applyBorder="1">
      <alignment vertical="center"/>
    </xf>
    <xf numFmtId="0" fontId="13" fillId="0" borderId="0" xfId="0" applyFont="1" applyBorder="1">
      <alignment vertical="center"/>
    </xf>
    <xf numFmtId="0" fontId="13" fillId="0" borderId="0" xfId="0" applyFont="1" applyAlignment="1">
      <alignment horizontal="center" vertical="center"/>
    </xf>
    <xf numFmtId="38" fontId="13" fillId="0" borderId="0" xfId="2" applyFont="1" applyAlignment="1">
      <alignment horizontal="right" vertical="center"/>
    </xf>
    <xf numFmtId="0" fontId="10" fillId="0" borderId="2" xfId="0" applyFont="1" applyBorder="1" applyAlignment="1">
      <alignment vertical="center" wrapText="1"/>
    </xf>
    <xf numFmtId="0" fontId="23" fillId="0" borderId="0" xfId="1" applyFont="1" applyBorder="1">
      <alignment vertical="center"/>
    </xf>
    <xf numFmtId="0" fontId="23" fillId="0" borderId="0" xfId="0" applyFont="1">
      <alignment vertical="center"/>
    </xf>
    <xf numFmtId="0" fontId="24" fillId="0" borderId="0" xfId="1" applyFont="1" applyBorder="1" applyAlignment="1">
      <alignment vertical="top" wrapText="1"/>
    </xf>
    <xf numFmtId="0" fontId="7" fillId="0" borderId="0" xfId="0" applyFont="1" applyAlignment="1">
      <alignment vertical="center"/>
    </xf>
    <xf numFmtId="0" fontId="7" fillId="0" borderId="2" xfId="0" applyFont="1" applyBorder="1">
      <alignment vertical="center"/>
    </xf>
    <xf numFmtId="40" fontId="5" fillId="2" borderId="2" xfId="2" applyNumberFormat="1" applyFont="1" applyFill="1" applyBorder="1" applyAlignment="1">
      <alignment horizontal="center" vertical="center"/>
    </xf>
    <xf numFmtId="0" fontId="25" fillId="0" borderId="1" xfId="1" applyFont="1" applyBorder="1">
      <alignment vertical="center"/>
    </xf>
    <xf numFmtId="0" fontId="7" fillId="0" borderId="4" xfId="0" applyFont="1" applyBorder="1" applyAlignment="1">
      <alignment horizontal="center" vertical="center"/>
    </xf>
    <xf numFmtId="180" fontId="7" fillId="0" borderId="1" xfId="2" applyNumberFormat="1" applyFont="1" applyBorder="1">
      <alignment vertical="center"/>
    </xf>
    <xf numFmtId="180" fontId="7" fillId="0" borderId="4" xfId="2" applyNumberFormat="1" applyFont="1" applyBorder="1">
      <alignment vertical="center"/>
    </xf>
    <xf numFmtId="180" fontId="7" fillId="0" borderId="3" xfId="2" applyNumberFormat="1" applyFont="1" applyBorder="1">
      <alignment vertical="center"/>
    </xf>
    <xf numFmtId="0" fontId="7" fillId="2" borderId="2" xfId="0" applyFont="1" applyFill="1" applyBorder="1" applyAlignment="1">
      <alignment horizontal="center" vertical="center"/>
    </xf>
    <xf numFmtId="0" fontId="7" fillId="2" borderId="2" xfId="0" applyFont="1" applyFill="1" applyBorder="1">
      <alignment vertical="center"/>
    </xf>
    <xf numFmtId="0" fontId="26" fillId="0" borderId="1" xfId="0" applyFont="1" applyBorder="1">
      <alignment vertical="center"/>
    </xf>
    <xf numFmtId="178" fontId="27" fillId="0" borderId="4" xfId="2" applyNumberFormat="1" applyFont="1" applyBorder="1">
      <alignment vertical="center"/>
    </xf>
    <xf numFmtId="178" fontId="27" fillId="5" borderId="4" xfId="2" applyNumberFormat="1" applyFont="1" applyFill="1" applyBorder="1">
      <alignment vertical="center"/>
    </xf>
    <xf numFmtId="5" fontId="16" fillId="0" borderId="1" xfId="1" applyNumberFormat="1" applyFont="1" applyBorder="1" applyAlignment="1">
      <alignment horizontal="center"/>
    </xf>
    <xf numFmtId="181" fontId="7" fillId="0" borderId="0" xfId="0" applyNumberFormat="1" applyFont="1">
      <alignment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182" fontId="7" fillId="0" borderId="4" xfId="2" applyNumberFormat="1" applyFont="1" applyBorder="1" applyAlignment="1">
      <alignment horizontal="right" vertical="center"/>
    </xf>
    <xf numFmtId="182" fontId="7" fillId="0" borderId="3" xfId="2" applyNumberFormat="1" applyFont="1" applyBorder="1" applyAlignment="1">
      <alignment horizontal="right" vertical="center"/>
    </xf>
    <xf numFmtId="38" fontId="10" fillId="0" borderId="10" xfId="2" applyFont="1" applyBorder="1" applyAlignment="1">
      <alignment horizontal="center" vertical="center"/>
    </xf>
    <xf numFmtId="0" fontId="13" fillId="0" borderId="1" xfId="0" applyFont="1" applyBorder="1" applyAlignment="1">
      <alignment horizontal="center" vertical="center"/>
    </xf>
    <xf numFmtId="0" fontId="10" fillId="0" borderId="16" xfId="0" applyFont="1" applyBorder="1" applyAlignment="1">
      <alignment horizontal="center" vertical="center" wrapText="1"/>
    </xf>
    <xf numFmtId="0" fontId="10" fillId="0" borderId="14" xfId="0" applyFont="1" applyBorder="1" applyAlignment="1">
      <alignment horizontal="center" vertical="center" wrapText="1"/>
    </xf>
    <xf numFmtId="0" fontId="5" fillId="0" borderId="15" xfId="0" applyFont="1" applyBorder="1">
      <alignment vertical="center"/>
    </xf>
    <xf numFmtId="0" fontId="5" fillId="0" borderId="7" xfId="0" applyFont="1" applyBorder="1" applyAlignment="1">
      <alignment horizontal="center" vertical="center"/>
    </xf>
    <xf numFmtId="0" fontId="5" fillId="0" borderId="7" xfId="0" applyFont="1" applyBorder="1">
      <alignment vertical="center"/>
    </xf>
    <xf numFmtId="38" fontId="5" fillId="4" borderId="7" xfId="2" applyFont="1" applyFill="1" applyBorder="1">
      <alignment vertical="center"/>
    </xf>
    <xf numFmtId="0" fontId="10" fillId="0" borderId="15" xfId="0" applyFont="1" applyBorder="1" applyAlignment="1">
      <alignment horizontal="center" vertical="center" wrapText="1"/>
    </xf>
    <xf numFmtId="178" fontId="27" fillId="0" borderId="4" xfId="2" applyNumberFormat="1" applyFont="1"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5" fillId="0" borderId="19" xfId="0" applyFont="1" applyBorder="1">
      <alignment vertical="center"/>
    </xf>
    <xf numFmtId="0" fontId="5" fillId="0" borderId="10" xfId="0" applyFont="1" applyBorder="1" applyAlignment="1">
      <alignment horizontal="center" vertical="center"/>
    </xf>
    <xf numFmtId="0" fontId="5" fillId="0" borderId="10" xfId="0" applyFont="1" applyBorder="1">
      <alignment vertical="center"/>
    </xf>
    <xf numFmtId="38" fontId="10" fillId="4" borderId="10" xfId="2" applyFont="1" applyFill="1" applyBorder="1" applyAlignment="1">
      <alignment horizontal="center" vertical="center"/>
    </xf>
    <xf numFmtId="0" fontId="10" fillId="0" borderId="19" xfId="0" applyFont="1" applyBorder="1" applyAlignment="1">
      <alignment horizontal="center" vertical="center" wrapText="1"/>
    </xf>
    <xf numFmtId="38" fontId="10" fillId="0" borderId="0" xfId="2" applyFont="1" applyBorder="1" applyAlignment="1">
      <alignment horizontal="center" vertical="center"/>
    </xf>
    <xf numFmtId="38" fontId="7" fillId="2" borderId="7" xfId="2" applyFont="1" applyFill="1" applyBorder="1" applyAlignment="1">
      <alignment horizontal="center" vertical="center"/>
    </xf>
    <xf numFmtId="38" fontId="7" fillId="2" borderId="2" xfId="2" applyFont="1" applyFill="1" applyBorder="1" applyAlignment="1">
      <alignment horizontal="right"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80" fontId="5" fillId="0" borderId="2" xfId="0" applyNumberFormat="1" applyFont="1" applyFill="1" applyBorder="1">
      <alignment vertical="center"/>
    </xf>
    <xf numFmtId="38" fontId="7" fillId="2" borderId="4" xfId="2" applyFont="1" applyFill="1" applyBorder="1" applyAlignment="1">
      <alignment horizontal="center" vertical="center"/>
    </xf>
    <xf numFmtId="0" fontId="28" fillId="0" borderId="16" xfId="0" applyFont="1" applyBorder="1" applyAlignment="1">
      <alignment horizontal="center" vertical="center" wrapText="1"/>
    </xf>
    <xf numFmtId="38" fontId="5" fillId="0" borderId="7" xfId="2" applyFont="1" applyFill="1" applyBorder="1" applyAlignment="1">
      <alignment horizontal="left" vertical="center"/>
    </xf>
    <xf numFmtId="0" fontId="5" fillId="0" borderId="16" xfId="0" applyFont="1" applyBorder="1" applyAlignment="1">
      <alignment horizontal="center" vertical="center"/>
    </xf>
    <xf numFmtId="38" fontId="5" fillId="0" borderId="15" xfId="2" applyFont="1" applyFill="1" applyBorder="1" applyAlignment="1">
      <alignment horizontal="left" vertical="center"/>
    </xf>
    <xf numFmtId="38" fontId="5" fillId="2" borderId="2" xfId="2" applyFont="1" applyFill="1" applyBorder="1">
      <alignment vertical="center"/>
    </xf>
    <xf numFmtId="0" fontId="5" fillId="0" borderId="6" xfId="0" applyFont="1" applyBorder="1" applyAlignment="1">
      <alignment horizontal="center" vertical="center"/>
    </xf>
    <xf numFmtId="38" fontId="5" fillId="0" borderId="4" xfId="2" applyFont="1" applyFill="1" applyBorder="1" applyAlignment="1">
      <alignment horizontal="left" vertical="center"/>
    </xf>
    <xf numFmtId="38" fontId="5" fillId="0" borderId="1" xfId="2" applyFont="1" applyFill="1" applyBorder="1" applyAlignment="1">
      <alignment horizontal="left" vertical="center"/>
    </xf>
    <xf numFmtId="38" fontId="10" fillId="0" borderId="2" xfId="2"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38" fontId="5" fillId="0" borderId="10" xfId="2" applyFont="1" applyFill="1" applyBorder="1" applyAlignment="1">
      <alignment horizontal="left" vertical="center"/>
    </xf>
    <xf numFmtId="38" fontId="5" fillId="0" borderId="19" xfId="2" applyFont="1" applyFill="1" applyBorder="1" applyAlignment="1">
      <alignment horizontal="left" vertical="center"/>
    </xf>
    <xf numFmtId="38" fontId="7" fillId="2" borderId="10" xfId="2" applyFont="1" applyFill="1" applyBorder="1" applyAlignment="1">
      <alignment horizontal="center" vertical="center"/>
    </xf>
  </cellXfs>
  <cellStyles count="3">
    <cellStyle name="標準" xfId="0" builtinId="0"/>
    <cellStyle name="標準 2 3 2" xfId="1"/>
    <cellStyle name="桁区切り" xfId="2" builtinId="6"/>
  </cellStyles>
  <tableStyles count="0" defaultTableStyle="TableStyleMedium2" defaultPivotStyle="PivotStyleLight16"/>
  <colors>
    <mruColors>
      <color rgb="FF66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O159"/>
  <sheetViews>
    <sheetView view="pageBreakPreview" zoomScale="40" zoomScaleNormal="55" zoomScaleSheetLayoutView="40" workbookViewId="0">
      <pane xSplit="1" ySplit="7" topLeftCell="B121" activePane="bottomRight" state="frozen"/>
      <selection pane="topRight"/>
      <selection pane="bottomLeft"/>
      <selection pane="bottomRight" activeCell="L100" sqref="L100"/>
    </sheetView>
  </sheetViews>
  <sheetFormatPr defaultRowHeight="18.75"/>
  <cols>
    <col min="1" max="1" width="40.625" customWidth="1"/>
    <col min="2" max="5" width="9.375" bestFit="1" customWidth="1"/>
    <col min="6" max="6" width="9.75" bestFit="1" customWidth="1"/>
    <col min="7" max="7" width="9.375" bestFit="1" customWidth="1"/>
    <col min="8" max="8" width="9.125" bestFit="1" customWidth="1"/>
    <col min="9" max="9" width="13" bestFit="1" customWidth="1"/>
    <col min="10" max="10" width="14.125" customWidth="1"/>
    <col min="11" max="11" width="15.875" customWidth="1"/>
    <col min="12" max="12" width="13.125" customWidth="1"/>
    <col min="13" max="13" width="29.375" customWidth="1"/>
    <col min="14" max="14" width="36.625" customWidth="1"/>
    <col min="15" max="16384" width="9" customWidth="1"/>
  </cols>
  <sheetData>
    <row r="1" spans="1:13" ht="42" customHeight="1">
      <c r="A1" s="1" t="s">
        <v>56</v>
      </c>
      <c r="B1" s="18" t="s">
        <v>64</v>
      </c>
      <c r="C1" s="18"/>
      <c r="D1" s="18"/>
      <c r="E1" s="18"/>
      <c r="F1" s="18"/>
      <c r="G1" s="18"/>
      <c r="H1" s="18"/>
      <c r="I1" s="18"/>
      <c r="M1" s="93" t="s">
        <v>79</v>
      </c>
    </row>
    <row r="2" spans="1:13" ht="77.25" customHeight="1">
      <c r="A2" s="2" t="s">
        <v>5</v>
      </c>
      <c r="B2" s="2"/>
      <c r="C2" s="2"/>
      <c r="D2" s="2"/>
      <c r="E2" s="2"/>
      <c r="F2" s="2"/>
      <c r="G2" s="2"/>
      <c r="H2" s="2"/>
      <c r="I2" s="2"/>
      <c r="J2" s="2"/>
      <c r="K2" s="2"/>
      <c r="M2" s="94"/>
    </row>
    <row r="3" spans="1:13" ht="45" customHeight="1">
      <c r="A3" s="2"/>
      <c r="B3" s="2"/>
      <c r="C3" s="2"/>
      <c r="D3" s="2"/>
      <c r="E3" s="2"/>
      <c r="F3" s="2"/>
      <c r="G3" s="2"/>
      <c r="H3" s="2"/>
      <c r="I3" s="2"/>
      <c r="J3" s="2"/>
      <c r="K3" s="2"/>
      <c r="M3" s="94"/>
    </row>
    <row r="4" spans="1:13" ht="45" customHeight="1">
      <c r="A4" s="2" t="s">
        <v>50</v>
      </c>
      <c r="B4" s="2"/>
      <c r="C4" s="2"/>
      <c r="D4" s="2"/>
      <c r="E4" s="2"/>
      <c r="F4" s="2"/>
      <c r="G4" s="2"/>
      <c r="H4" s="2"/>
      <c r="I4" s="2"/>
      <c r="J4" s="2"/>
      <c r="K4" s="2"/>
      <c r="M4" s="94"/>
    </row>
    <row r="5" spans="1:13" ht="45" customHeight="1">
      <c r="A5" s="2"/>
      <c r="B5" s="2"/>
      <c r="C5" s="2"/>
      <c r="D5" s="2"/>
      <c r="E5" s="2"/>
      <c r="F5" s="2"/>
      <c r="G5" s="2"/>
      <c r="H5" s="2"/>
      <c r="I5" s="2"/>
      <c r="J5" s="2"/>
      <c r="K5" s="2"/>
      <c r="M5" s="94"/>
    </row>
    <row r="6" spans="1:13" ht="24">
      <c r="A6" s="3"/>
      <c r="B6" s="3"/>
      <c r="C6" s="3"/>
      <c r="D6" s="3"/>
      <c r="E6" s="3"/>
      <c r="F6" s="3"/>
      <c r="G6" s="3"/>
      <c r="H6" s="3"/>
      <c r="I6" s="59" t="s">
        <v>8</v>
      </c>
      <c r="J6" s="59" t="s">
        <v>54</v>
      </c>
      <c r="K6" s="62" t="s">
        <v>3</v>
      </c>
      <c r="L6" s="62"/>
      <c r="M6" s="62"/>
    </row>
    <row r="7" spans="1:13" ht="27.75" customHeight="1">
      <c r="A7" s="3"/>
      <c r="B7" s="19" t="s">
        <v>0</v>
      </c>
      <c r="C7" s="19" t="s">
        <v>10</v>
      </c>
      <c r="D7" s="19" t="s">
        <v>12</v>
      </c>
      <c r="E7" s="19" t="s">
        <v>11</v>
      </c>
      <c r="F7" s="19" t="s">
        <v>13</v>
      </c>
      <c r="G7" s="19" t="s">
        <v>2</v>
      </c>
      <c r="H7" s="19" t="s">
        <v>14</v>
      </c>
      <c r="I7" s="60"/>
      <c r="J7" s="73"/>
      <c r="K7" s="62"/>
      <c r="L7" s="62"/>
      <c r="M7" s="62"/>
    </row>
    <row r="8" spans="1:13" ht="27.75" hidden="1" customHeight="1">
      <c r="A8" s="3"/>
      <c r="B8" s="20"/>
      <c r="C8" s="20"/>
      <c r="D8" s="20"/>
      <c r="E8" s="20"/>
      <c r="F8" s="20">
        <v>44609</v>
      </c>
      <c r="G8" s="20">
        <f>F8+1</f>
        <v>44610</v>
      </c>
      <c r="H8" s="20">
        <f>G8+1</f>
        <v>44611</v>
      </c>
      <c r="I8" s="61"/>
      <c r="J8" s="74"/>
      <c r="K8" s="62"/>
      <c r="L8" s="62"/>
      <c r="M8" s="62"/>
    </row>
    <row r="9" spans="1:13" ht="27.75" hidden="1" customHeight="1">
      <c r="A9" s="4" t="s">
        <v>70</v>
      </c>
      <c r="B9" s="21"/>
      <c r="C9" s="34"/>
      <c r="D9" s="34"/>
      <c r="E9" s="34"/>
      <c r="F9" s="34"/>
      <c r="G9" s="34"/>
      <c r="H9" s="57"/>
      <c r="I9" s="62" t="s">
        <v>28</v>
      </c>
      <c r="J9" s="75"/>
      <c r="K9" s="79" t="str">
        <f>IF(I9&lt;100,IF(OR(J9="100回以上",J9="150回以上"),"エラー。接種回数と回数区分が一致しません",""),IF(I9&lt;150,IF(OR(J9="100回未満",J9="150回以上"),"エラー。接種回数と回数区分が一致しません",""),IF(J9="100回未満","エラー。接種回数と回数区分が一致しません","")))</f>
        <v/>
      </c>
      <c r="L9" s="79"/>
      <c r="M9" s="79"/>
    </row>
    <row r="10" spans="1:13" ht="27.75" hidden="1" customHeight="1">
      <c r="A10" s="4" t="s">
        <v>71</v>
      </c>
      <c r="B10" s="22"/>
      <c r="C10" s="35"/>
      <c r="D10" s="35"/>
      <c r="E10" s="45"/>
      <c r="F10" s="23"/>
      <c r="G10" s="23"/>
      <c r="H10" s="23"/>
      <c r="I10" s="63">
        <f>SUM(F10:H10)</f>
        <v>0</v>
      </c>
      <c r="J10" s="76"/>
      <c r="K10" s="80"/>
      <c r="L10" s="80"/>
      <c r="M10" s="80"/>
    </row>
    <row r="11" spans="1:13" ht="27.75" hidden="1" customHeight="1">
      <c r="A11" s="4" t="s">
        <v>72</v>
      </c>
      <c r="B11" s="22"/>
      <c r="C11" s="35"/>
      <c r="D11" s="35"/>
      <c r="E11" s="45"/>
      <c r="F11" s="23"/>
      <c r="G11" s="23"/>
      <c r="H11" s="23"/>
      <c r="I11" s="63">
        <f>SUM(F11:H11)</f>
        <v>0</v>
      </c>
      <c r="J11" s="76"/>
      <c r="K11" s="80"/>
      <c r="L11" s="80"/>
      <c r="M11" s="80"/>
    </row>
    <row r="12" spans="1:13" ht="27.75" hidden="1" customHeight="1">
      <c r="A12" s="5"/>
      <c r="B12" s="20">
        <f>H8+1</f>
        <v>44612</v>
      </c>
      <c r="C12" s="20">
        <f t="shared" ref="C12:H12" si="0">B12+1</f>
        <v>44613</v>
      </c>
      <c r="D12" s="20">
        <f t="shared" si="0"/>
        <v>44614</v>
      </c>
      <c r="E12" s="20">
        <f t="shared" si="0"/>
        <v>44615</v>
      </c>
      <c r="F12" s="20">
        <f t="shared" si="0"/>
        <v>44616</v>
      </c>
      <c r="G12" s="20">
        <f t="shared" si="0"/>
        <v>44617</v>
      </c>
      <c r="H12" s="20">
        <f t="shared" si="0"/>
        <v>44618</v>
      </c>
      <c r="I12" s="64"/>
      <c r="J12" s="76"/>
      <c r="K12" s="80"/>
      <c r="L12" s="80"/>
      <c r="M12" s="80"/>
    </row>
    <row r="13" spans="1:13" ht="27.75" hidden="1" customHeight="1">
      <c r="A13" s="4" t="s">
        <v>70</v>
      </c>
      <c r="B13" s="21"/>
      <c r="C13" s="34"/>
      <c r="D13" s="34"/>
      <c r="E13" s="34"/>
      <c r="F13" s="34"/>
      <c r="G13" s="34"/>
      <c r="H13" s="57"/>
      <c r="I13" s="65" t="s">
        <v>28</v>
      </c>
      <c r="J13" s="75"/>
      <c r="K13" s="80"/>
      <c r="L13" s="80"/>
      <c r="M13" s="80"/>
    </row>
    <row r="14" spans="1:13" ht="27.75" hidden="1" customHeight="1">
      <c r="A14" s="4" t="s">
        <v>71</v>
      </c>
      <c r="B14" s="23"/>
      <c r="C14" s="23"/>
      <c r="D14" s="23"/>
      <c r="E14" s="23"/>
      <c r="F14" s="23"/>
      <c r="G14" s="23"/>
      <c r="H14" s="23"/>
      <c r="I14" s="64">
        <f>SUM(B14:H14)</f>
        <v>0</v>
      </c>
      <c r="J14" s="76"/>
      <c r="K14" s="80"/>
      <c r="L14" s="80"/>
      <c r="M14" s="80"/>
    </row>
    <row r="15" spans="1:13" ht="27.75" hidden="1" customHeight="1">
      <c r="A15" s="4" t="s">
        <v>72</v>
      </c>
      <c r="B15" s="23"/>
      <c r="C15" s="23"/>
      <c r="D15" s="23"/>
      <c r="E15" s="23"/>
      <c r="F15" s="23"/>
      <c r="G15" s="23"/>
      <c r="H15" s="23"/>
      <c r="I15" s="64">
        <f>SUM(B15:H15)</f>
        <v>0</v>
      </c>
      <c r="J15" s="76"/>
      <c r="K15" s="80"/>
      <c r="L15" s="80"/>
      <c r="M15" s="80"/>
    </row>
    <row r="16" spans="1:13" ht="27.75" hidden="1" customHeight="1">
      <c r="A16" s="5"/>
      <c r="B16" s="20">
        <f>H12+1</f>
        <v>44619</v>
      </c>
      <c r="C16" s="20">
        <f t="shared" ref="C16:H16" si="1">B16+1</f>
        <v>44620</v>
      </c>
      <c r="D16" s="20">
        <f t="shared" si="1"/>
        <v>44621</v>
      </c>
      <c r="E16" s="20">
        <f t="shared" si="1"/>
        <v>44622</v>
      </c>
      <c r="F16" s="20">
        <f t="shared" si="1"/>
        <v>44623</v>
      </c>
      <c r="G16" s="20">
        <f t="shared" si="1"/>
        <v>44624</v>
      </c>
      <c r="H16" s="20">
        <f t="shared" si="1"/>
        <v>44625</v>
      </c>
      <c r="I16" s="64"/>
      <c r="J16" s="76"/>
      <c r="K16" s="80"/>
      <c r="L16" s="80"/>
      <c r="M16" s="80"/>
    </row>
    <row r="17" spans="1:13" ht="27.75" hidden="1" customHeight="1">
      <c r="A17" s="4" t="s">
        <v>70</v>
      </c>
      <c r="B17" s="21"/>
      <c r="C17" s="34"/>
      <c r="D17" s="34"/>
      <c r="E17" s="34"/>
      <c r="F17" s="34"/>
      <c r="G17" s="34"/>
      <c r="H17" s="57"/>
      <c r="I17" s="65" t="s">
        <v>28</v>
      </c>
      <c r="J17" s="75"/>
      <c r="K17" s="80"/>
      <c r="L17" s="80"/>
      <c r="M17" s="80"/>
    </row>
    <row r="18" spans="1:13" ht="27.75" hidden="1" customHeight="1">
      <c r="A18" s="4" t="s">
        <v>71</v>
      </c>
      <c r="B18" s="23"/>
      <c r="C18" s="23"/>
      <c r="D18" s="23"/>
      <c r="E18" s="23"/>
      <c r="F18" s="23"/>
      <c r="G18" s="23"/>
      <c r="H18" s="23"/>
      <c r="I18" s="64">
        <f>SUM(B18:H18)</f>
        <v>0</v>
      </c>
      <c r="J18" s="76"/>
      <c r="K18" s="80"/>
      <c r="L18" s="80"/>
      <c r="M18" s="80"/>
    </row>
    <row r="19" spans="1:13" ht="27.75" hidden="1" customHeight="1">
      <c r="A19" s="4" t="s">
        <v>72</v>
      </c>
      <c r="B19" s="23"/>
      <c r="C19" s="23"/>
      <c r="D19" s="23"/>
      <c r="E19" s="23"/>
      <c r="F19" s="23"/>
      <c r="G19" s="23"/>
      <c r="H19" s="23"/>
      <c r="I19" s="64">
        <f>SUM(B19:H19)</f>
        <v>0</v>
      </c>
      <c r="J19" s="76"/>
      <c r="K19" s="80"/>
      <c r="L19" s="80"/>
      <c r="M19" s="80"/>
    </row>
    <row r="20" spans="1:13" ht="27.75" hidden="1" customHeight="1">
      <c r="A20" s="5"/>
      <c r="B20" s="20">
        <f>H16+1</f>
        <v>44626</v>
      </c>
      <c r="C20" s="20">
        <f t="shared" ref="C20:H20" si="2">B20+1</f>
        <v>44627</v>
      </c>
      <c r="D20" s="20">
        <f t="shared" si="2"/>
        <v>44628</v>
      </c>
      <c r="E20" s="20">
        <f t="shared" si="2"/>
        <v>44629</v>
      </c>
      <c r="F20" s="20">
        <f t="shared" si="2"/>
        <v>44630</v>
      </c>
      <c r="G20" s="20">
        <f t="shared" si="2"/>
        <v>44631</v>
      </c>
      <c r="H20" s="20">
        <f t="shared" si="2"/>
        <v>44632</v>
      </c>
      <c r="I20" s="64"/>
      <c r="J20" s="76"/>
      <c r="K20" s="80"/>
      <c r="L20" s="80"/>
      <c r="M20" s="80"/>
    </row>
    <row r="21" spans="1:13" ht="27.75" hidden="1" customHeight="1">
      <c r="A21" s="4" t="s">
        <v>70</v>
      </c>
      <c r="B21" s="21"/>
      <c r="C21" s="34"/>
      <c r="D21" s="34"/>
      <c r="E21" s="34"/>
      <c r="F21" s="34"/>
      <c r="G21" s="34"/>
      <c r="H21" s="57"/>
      <c r="I21" s="65" t="s">
        <v>28</v>
      </c>
      <c r="J21" s="75"/>
      <c r="K21" s="80"/>
      <c r="L21" s="80"/>
      <c r="M21" s="80"/>
    </row>
    <row r="22" spans="1:13" ht="27.75" hidden="1" customHeight="1">
      <c r="A22" s="4" t="s">
        <v>71</v>
      </c>
      <c r="B22" s="23"/>
      <c r="C22" s="23"/>
      <c r="D22" s="23"/>
      <c r="E22" s="23"/>
      <c r="F22" s="23"/>
      <c r="G22" s="23"/>
      <c r="H22" s="23"/>
      <c r="I22" s="64">
        <f>SUM(B22:H22)</f>
        <v>0</v>
      </c>
      <c r="J22" s="76"/>
      <c r="K22" s="80"/>
      <c r="L22" s="80"/>
      <c r="M22" s="80"/>
    </row>
    <row r="23" spans="1:13" ht="27.75" hidden="1" customHeight="1">
      <c r="A23" s="4" t="s">
        <v>72</v>
      </c>
      <c r="B23" s="23"/>
      <c r="C23" s="23"/>
      <c r="D23" s="23"/>
      <c r="E23" s="23"/>
      <c r="F23" s="23"/>
      <c r="G23" s="23"/>
      <c r="H23" s="23"/>
      <c r="I23" s="64">
        <f>SUM(B23:H23)</f>
        <v>0</v>
      </c>
      <c r="J23" s="76"/>
      <c r="K23" s="80"/>
      <c r="L23" s="80"/>
      <c r="M23" s="80"/>
    </row>
    <row r="24" spans="1:13" ht="27.75" hidden="1" customHeight="1">
      <c r="A24" s="5"/>
      <c r="B24" s="20">
        <f>H20+1</f>
        <v>44633</v>
      </c>
      <c r="C24" s="20">
        <f t="shared" ref="C24:H24" si="3">B24+1</f>
        <v>44634</v>
      </c>
      <c r="D24" s="20">
        <f t="shared" si="3"/>
        <v>44635</v>
      </c>
      <c r="E24" s="20">
        <f t="shared" si="3"/>
        <v>44636</v>
      </c>
      <c r="F24" s="20">
        <f t="shared" si="3"/>
        <v>44637</v>
      </c>
      <c r="G24" s="20">
        <f t="shared" si="3"/>
        <v>44638</v>
      </c>
      <c r="H24" s="20">
        <f t="shared" si="3"/>
        <v>44639</v>
      </c>
      <c r="I24" s="64"/>
      <c r="J24" s="76"/>
      <c r="K24" s="80"/>
      <c r="L24" s="80"/>
      <c r="M24" s="80"/>
    </row>
    <row r="25" spans="1:13" ht="27.75" hidden="1" customHeight="1">
      <c r="A25" s="4" t="s">
        <v>70</v>
      </c>
      <c r="B25" s="21"/>
      <c r="C25" s="34"/>
      <c r="D25" s="34"/>
      <c r="E25" s="34"/>
      <c r="F25" s="34"/>
      <c r="G25" s="34"/>
      <c r="H25" s="57"/>
      <c r="I25" s="65" t="s">
        <v>28</v>
      </c>
      <c r="J25" s="75"/>
      <c r="K25" s="80"/>
      <c r="L25" s="80"/>
      <c r="M25" s="80"/>
    </row>
    <row r="26" spans="1:13" ht="27.75" hidden="1" customHeight="1">
      <c r="A26" s="4" t="s">
        <v>71</v>
      </c>
      <c r="B26" s="23"/>
      <c r="C26" s="23"/>
      <c r="D26" s="23"/>
      <c r="E26" s="23"/>
      <c r="F26" s="23"/>
      <c r="G26" s="23"/>
      <c r="H26" s="23"/>
      <c r="I26" s="64">
        <f>SUM(B26:H26)</f>
        <v>0</v>
      </c>
      <c r="J26" s="76"/>
      <c r="K26" s="80"/>
      <c r="L26" s="80"/>
      <c r="M26" s="80"/>
    </row>
    <row r="27" spans="1:13" ht="27.75" hidden="1" customHeight="1">
      <c r="A27" s="4" t="s">
        <v>72</v>
      </c>
      <c r="B27" s="23"/>
      <c r="C27" s="23"/>
      <c r="D27" s="23"/>
      <c r="E27" s="23"/>
      <c r="F27" s="23"/>
      <c r="G27" s="23"/>
      <c r="H27" s="23"/>
      <c r="I27" s="64">
        <f>SUM(B27:H27)</f>
        <v>0</v>
      </c>
      <c r="J27" s="76"/>
      <c r="K27" s="80"/>
      <c r="L27" s="80"/>
      <c r="M27" s="80"/>
    </row>
    <row r="28" spans="1:13" ht="27.75" hidden="1" customHeight="1">
      <c r="A28" s="5"/>
      <c r="B28" s="20">
        <f>H24+1</f>
        <v>44640</v>
      </c>
      <c r="C28" s="20">
        <f t="shared" ref="C28:H28" si="4">B28+1</f>
        <v>44641</v>
      </c>
      <c r="D28" s="20">
        <f t="shared" si="4"/>
        <v>44642</v>
      </c>
      <c r="E28" s="20">
        <f t="shared" si="4"/>
        <v>44643</v>
      </c>
      <c r="F28" s="20">
        <f t="shared" si="4"/>
        <v>44644</v>
      </c>
      <c r="G28" s="20">
        <f t="shared" si="4"/>
        <v>44645</v>
      </c>
      <c r="H28" s="20">
        <f t="shared" si="4"/>
        <v>44646</v>
      </c>
      <c r="I28" s="64"/>
      <c r="J28" s="76"/>
      <c r="K28" s="80"/>
      <c r="L28" s="80"/>
      <c r="M28" s="80"/>
    </row>
    <row r="29" spans="1:13" ht="27.75" hidden="1" customHeight="1">
      <c r="A29" s="4" t="s">
        <v>70</v>
      </c>
      <c r="B29" s="21"/>
      <c r="C29" s="34"/>
      <c r="D29" s="34"/>
      <c r="E29" s="34"/>
      <c r="F29" s="34"/>
      <c r="G29" s="34"/>
      <c r="H29" s="57"/>
      <c r="I29" s="65" t="s">
        <v>28</v>
      </c>
      <c r="J29" s="75"/>
      <c r="K29" s="80"/>
      <c r="L29" s="80"/>
      <c r="M29" s="80"/>
    </row>
    <row r="30" spans="1:13" ht="27.75" hidden="1" customHeight="1">
      <c r="A30" s="4" t="s">
        <v>71</v>
      </c>
      <c r="B30" s="23"/>
      <c r="C30" s="23"/>
      <c r="D30" s="23"/>
      <c r="E30" s="23"/>
      <c r="F30" s="23"/>
      <c r="G30" s="23"/>
      <c r="H30" s="23"/>
      <c r="I30" s="64">
        <f>SUM(B30:H30)</f>
        <v>0</v>
      </c>
      <c r="J30" s="76"/>
      <c r="K30" s="80"/>
      <c r="L30" s="80"/>
      <c r="M30" s="80"/>
    </row>
    <row r="31" spans="1:13" ht="27.75" hidden="1" customHeight="1">
      <c r="A31" s="4" t="s">
        <v>72</v>
      </c>
      <c r="B31" s="23"/>
      <c r="C31" s="23"/>
      <c r="D31" s="23"/>
      <c r="E31" s="23"/>
      <c r="F31" s="23"/>
      <c r="G31" s="23"/>
      <c r="H31" s="23"/>
      <c r="I31" s="64">
        <f>SUM(B31:H31)</f>
        <v>0</v>
      </c>
      <c r="J31" s="76"/>
      <c r="K31" s="80"/>
      <c r="L31" s="80"/>
      <c r="M31" s="80"/>
    </row>
    <row r="32" spans="1:13" ht="27.75" customHeight="1">
      <c r="A32" s="5"/>
      <c r="B32" s="20">
        <v>44780</v>
      </c>
      <c r="C32" s="20">
        <f t="shared" ref="C32:H32" si="5">B32+1</f>
        <v>44781</v>
      </c>
      <c r="D32" s="20">
        <f t="shared" si="5"/>
        <v>44782</v>
      </c>
      <c r="E32" s="20">
        <f t="shared" si="5"/>
        <v>44783</v>
      </c>
      <c r="F32" s="20">
        <f t="shared" si="5"/>
        <v>44784</v>
      </c>
      <c r="G32" s="20">
        <f t="shared" si="5"/>
        <v>44785</v>
      </c>
      <c r="H32" s="20">
        <f t="shared" si="5"/>
        <v>44786</v>
      </c>
      <c r="I32" s="64"/>
      <c r="J32" s="76"/>
      <c r="K32" s="80"/>
      <c r="L32" s="80"/>
      <c r="M32" s="80"/>
    </row>
    <row r="33" spans="1:14" ht="27.75" customHeight="1">
      <c r="A33" s="4" t="s">
        <v>70</v>
      </c>
      <c r="B33" s="23"/>
      <c r="C33" s="23"/>
      <c r="D33" s="23"/>
      <c r="E33" s="23"/>
      <c r="F33" s="23"/>
      <c r="G33" s="23"/>
      <c r="H33" s="23"/>
      <c r="I33" s="64">
        <f>SUM(B33:H33)</f>
        <v>0</v>
      </c>
      <c r="J33" s="77" t="str">
        <f>IF(I33&lt;100,"100回未満",IF(I33&lt;150,"100回以上","150回以上"))</f>
        <v>100回未満</v>
      </c>
      <c r="K33" s="80"/>
      <c r="L33" s="80"/>
      <c r="M33" s="80"/>
      <c r="N33" s="98" t="str">
        <f>IF(I33&lt;100,IF(OR(J33="100回以上",J33="150回以上"),"エラー。接種回数と回数区分が一致しません",""),IF(I33&lt;150,IF(OR(J33="100回未満",J33="150回以上"),"エラー。接種回数と回数区分が一致しません",""),IF(J33="100回未満","エラー。接種回数と回数区分が一致しません","")))</f>
        <v/>
      </c>
    </row>
    <row r="34" spans="1:14" ht="27.75" hidden="1" customHeight="1">
      <c r="A34" s="4" t="s">
        <v>71</v>
      </c>
      <c r="B34" s="23"/>
      <c r="C34" s="23"/>
      <c r="D34" s="23"/>
      <c r="E34" s="23"/>
      <c r="F34" s="23"/>
      <c r="G34" s="23"/>
      <c r="H34" s="23"/>
      <c r="I34" s="64">
        <f>SUM(B34:H34)</f>
        <v>0</v>
      </c>
      <c r="J34" s="76"/>
      <c r="K34" s="80"/>
      <c r="L34" s="80"/>
      <c r="M34" s="80"/>
    </row>
    <row r="35" spans="1:14" ht="27.75" hidden="1" customHeight="1">
      <c r="A35" s="4" t="s">
        <v>72</v>
      </c>
      <c r="B35" s="23"/>
      <c r="C35" s="23"/>
      <c r="D35" s="23"/>
      <c r="E35" s="23"/>
      <c r="F35" s="23"/>
      <c r="G35" s="23"/>
      <c r="H35" s="23"/>
      <c r="I35" s="64">
        <f>SUM(B35:H35)</f>
        <v>0</v>
      </c>
      <c r="J35" s="76"/>
      <c r="K35" s="80"/>
      <c r="L35" s="80"/>
      <c r="M35" s="80"/>
    </row>
    <row r="36" spans="1:14" ht="27.75" customHeight="1">
      <c r="A36" s="5"/>
      <c r="B36" s="20">
        <f>H32+1</f>
        <v>44787</v>
      </c>
      <c r="C36" s="20">
        <f t="shared" ref="C36:H36" si="6">B36+1</f>
        <v>44788</v>
      </c>
      <c r="D36" s="20">
        <f t="shared" si="6"/>
        <v>44789</v>
      </c>
      <c r="E36" s="20">
        <f t="shared" si="6"/>
        <v>44790</v>
      </c>
      <c r="F36" s="20">
        <f t="shared" si="6"/>
        <v>44791</v>
      </c>
      <c r="G36" s="20">
        <f t="shared" si="6"/>
        <v>44792</v>
      </c>
      <c r="H36" s="20">
        <f t="shared" si="6"/>
        <v>44793</v>
      </c>
      <c r="I36" s="64"/>
      <c r="J36" s="76"/>
      <c r="K36" s="80"/>
      <c r="L36" s="80"/>
      <c r="M36" s="80"/>
    </row>
    <row r="37" spans="1:14" ht="27.75" customHeight="1">
      <c r="A37" s="4" t="s">
        <v>70</v>
      </c>
      <c r="B37" s="23"/>
      <c r="C37" s="23"/>
      <c r="D37" s="23"/>
      <c r="E37" s="23"/>
      <c r="F37" s="23"/>
      <c r="G37" s="23"/>
      <c r="H37" s="23"/>
      <c r="I37" s="66">
        <f>SUM(B37:H37)</f>
        <v>0</v>
      </c>
      <c r="J37" s="77" t="str">
        <f>IF(I37&lt;100,"100回未満",IF(I37&lt;150,"100回以上","150回以上"))</f>
        <v>100回未満</v>
      </c>
      <c r="K37" s="80"/>
      <c r="L37" s="80"/>
      <c r="M37" s="80"/>
      <c r="N37" s="98" t="str">
        <f>IF(I37&lt;100,IF(OR(J37="100回以上",J37="150回以上"),"エラー。接種回数と回数区分が一致しません",""),IF(I37&lt;150,IF(OR(J37="100回未満",J37="150回以上"),"エラー。接種回数と回数区分が一致しません",""),IF(J37="100回未満","エラー。接種回数と回数区分が一致しません","")))</f>
        <v/>
      </c>
    </row>
    <row r="38" spans="1:14" ht="27.75" hidden="1" customHeight="1">
      <c r="A38" s="4" t="s">
        <v>71</v>
      </c>
      <c r="B38" s="23"/>
      <c r="C38" s="23"/>
      <c r="D38" s="23"/>
      <c r="E38" s="23"/>
      <c r="F38" s="23"/>
      <c r="G38" s="23"/>
      <c r="H38" s="23"/>
      <c r="I38" s="64">
        <f>SUM(B38:H38)</f>
        <v>0</v>
      </c>
      <c r="J38" s="76"/>
      <c r="K38" s="80"/>
      <c r="L38" s="80"/>
      <c r="M38" s="80"/>
    </row>
    <row r="39" spans="1:14" ht="27.75" hidden="1" customHeight="1">
      <c r="A39" s="4" t="s">
        <v>72</v>
      </c>
      <c r="B39" s="23"/>
      <c r="C39" s="23"/>
      <c r="D39" s="23"/>
      <c r="E39" s="23"/>
      <c r="F39" s="23"/>
      <c r="G39" s="23"/>
      <c r="H39" s="23"/>
      <c r="I39" s="64">
        <f>SUM(B39:H39)</f>
        <v>0</v>
      </c>
      <c r="J39" s="76"/>
      <c r="K39" s="80"/>
      <c r="L39" s="80"/>
      <c r="M39" s="80"/>
    </row>
    <row r="40" spans="1:14" ht="27.75" customHeight="1">
      <c r="A40" s="5"/>
      <c r="B40" s="20">
        <f>H36+1</f>
        <v>44794</v>
      </c>
      <c r="C40" s="20">
        <f t="shared" ref="C40:H40" si="7">B40+1</f>
        <v>44795</v>
      </c>
      <c r="D40" s="20">
        <f t="shared" si="7"/>
        <v>44796</v>
      </c>
      <c r="E40" s="20">
        <f t="shared" si="7"/>
        <v>44797</v>
      </c>
      <c r="F40" s="20">
        <f t="shared" si="7"/>
        <v>44798</v>
      </c>
      <c r="G40" s="20">
        <f t="shared" si="7"/>
        <v>44799</v>
      </c>
      <c r="H40" s="20">
        <f t="shared" si="7"/>
        <v>44800</v>
      </c>
      <c r="I40" s="64"/>
      <c r="J40" s="76"/>
      <c r="K40" s="80"/>
      <c r="L40" s="80"/>
      <c r="M40" s="80"/>
    </row>
    <row r="41" spans="1:14" ht="27.75" customHeight="1">
      <c r="A41" s="4" t="s">
        <v>70</v>
      </c>
      <c r="B41" s="23"/>
      <c r="C41" s="23"/>
      <c r="D41" s="23"/>
      <c r="E41" s="23"/>
      <c r="F41" s="23"/>
      <c r="G41" s="23"/>
      <c r="H41" s="23"/>
      <c r="I41" s="64">
        <f>SUM(B41:H41)</f>
        <v>0</v>
      </c>
      <c r="J41" s="77" t="str">
        <f>IF(I41&lt;100,"100回未満",IF(I41&lt;150,"100回以上","150回以上"))</f>
        <v>100回未満</v>
      </c>
      <c r="K41" s="80"/>
      <c r="L41" s="80"/>
      <c r="M41" s="80"/>
      <c r="N41" s="98" t="str">
        <f>IF(I41&lt;100,IF(OR(J41="100回以上",J41="150回以上"),"エラー。接種回数と回数区分が一致しません",""),IF(I41&lt;150,IF(OR(J41="100回未満",J41="150回以上"),"エラー。接種回数と回数区分が一致しません",""),IF(J41="100回未満","エラー。接種回数と回数区分が一致しません","")))</f>
        <v/>
      </c>
    </row>
    <row r="42" spans="1:14" ht="27.75" hidden="1" customHeight="1">
      <c r="A42" s="4" t="s">
        <v>71</v>
      </c>
      <c r="B42" s="23"/>
      <c r="C42" s="23"/>
      <c r="D42" s="23"/>
      <c r="E42" s="23"/>
      <c r="F42" s="23"/>
      <c r="G42" s="23"/>
      <c r="H42" s="23"/>
      <c r="I42" s="64">
        <f>SUM(B42:H42)</f>
        <v>0</v>
      </c>
      <c r="J42" s="76"/>
      <c r="K42" s="80"/>
      <c r="L42" s="80"/>
      <c r="M42" s="80"/>
    </row>
    <row r="43" spans="1:14" ht="27.75" hidden="1" customHeight="1">
      <c r="A43" s="4" t="s">
        <v>72</v>
      </c>
      <c r="B43" s="23"/>
      <c r="C43" s="23"/>
      <c r="D43" s="23"/>
      <c r="E43" s="23"/>
      <c r="F43" s="23"/>
      <c r="G43" s="23"/>
      <c r="H43" s="23"/>
      <c r="I43" s="64">
        <f>SUM(B43:H43)</f>
        <v>0</v>
      </c>
      <c r="J43" s="76"/>
      <c r="K43" s="80"/>
      <c r="L43" s="80"/>
      <c r="M43" s="80"/>
    </row>
    <row r="44" spans="1:14" ht="27.75" customHeight="1">
      <c r="A44" s="5"/>
      <c r="B44" s="20">
        <f>H40+1</f>
        <v>44801</v>
      </c>
      <c r="C44" s="20">
        <f t="shared" ref="C44:H44" si="8">B44+1</f>
        <v>44802</v>
      </c>
      <c r="D44" s="20">
        <f t="shared" si="8"/>
        <v>44803</v>
      </c>
      <c r="E44" s="20">
        <f t="shared" si="8"/>
        <v>44804</v>
      </c>
      <c r="F44" s="20">
        <f t="shared" si="8"/>
        <v>44805</v>
      </c>
      <c r="G44" s="20">
        <f t="shared" si="8"/>
        <v>44806</v>
      </c>
      <c r="H44" s="20">
        <f t="shared" si="8"/>
        <v>44807</v>
      </c>
      <c r="I44" s="64"/>
      <c r="J44" s="76"/>
      <c r="K44" s="80"/>
      <c r="L44" s="80"/>
      <c r="M44" s="80"/>
    </row>
    <row r="45" spans="1:14" ht="27.75" customHeight="1">
      <c r="A45" s="4" t="s">
        <v>70</v>
      </c>
      <c r="B45" s="23"/>
      <c r="C45" s="23"/>
      <c r="D45" s="23"/>
      <c r="E45" s="23"/>
      <c r="F45" s="23"/>
      <c r="G45" s="23"/>
      <c r="H45" s="23"/>
      <c r="I45" s="64">
        <f>SUM(B45:H45)</f>
        <v>0</v>
      </c>
      <c r="J45" s="77" t="str">
        <f>IF(I45&lt;100,"100回未満",IF(I45&lt;150,"100回以上","150回以上"))</f>
        <v>100回未満</v>
      </c>
      <c r="K45" s="80"/>
      <c r="L45" s="80"/>
      <c r="M45" s="80"/>
      <c r="N45" s="98" t="str">
        <f>IF(I45&lt;100,IF(OR(J45="100回以上",J45="150回以上"),"エラー。接種回数と回数区分が一致しません",""),IF(I45&lt;150,IF(OR(J45="100回未満",J45="150回以上"),"エラー。接種回数と回数区分が一致しません",""),IF(J45="100回未満","エラー。接種回数と回数区分が一致しません","")))</f>
        <v/>
      </c>
    </row>
    <row r="46" spans="1:14" ht="27.75" hidden="1" customHeight="1">
      <c r="A46" s="4" t="s">
        <v>71</v>
      </c>
      <c r="B46" s="23"/>
      <c r="C46" s="23"/>
      <c r="D46" s="23"/>
      <c r="E46" s="23"/>
      <c r="F46" s="23"/>
      <c r="G46" s="23"/>
      <c r="H46" s="23"/>
      <c r="I46" s="64">
        <f>SUM(B46:H46)</f>
        <v>0</v>
      </c>
      <c r="J46" s="76"/>
      <c r="K46" s="80"/>
      <c r="L46" s="80"/>
      <c r="M46" s="80"/>
    </row>
    <row r="47" spans="1:14" ht="27.75" hidden="1" customHeight="1">
      <c r="A47" s="4" t="s">
        <v>72</v>
      </c>
      <c r="B47" s="23"/>
      <c r="C47" s="23"/>
      <c r="D47" s="23"/>
      <c r="E47" s="23"/>
      <c r="F47" s="23"/>
      <c r="G47" s="23"/>
      <c r="H47" s="23"/>
      <c r="I47" s="64">
        <f>SUM(B47:H47)</f>
        <v>0</v>
      </c>
      <c r="J47" s="76"/>
      <c r="K47" s="80"/>
      <c r="L47" s="80"/>
      <c r="M47" s="80"/>
    </row>
    <row r="48" spans="1:14" ht="27.75" customHeight="1">
      <c r="A48" s="5"/>
      <c r="B48" s="20">
        <f>H44+1</f>
        <v>44808</v>
      </c>
      <c r="C48" s="20">
        <f t="shared" ref="C48:H48" si="9">B48+1</f>
        <v>44809</v>
      </c>
      <c r="D48" s="20">
        <f t="shared" si="9"/>
        <v>44810</v>
      </c>
      <c r="E48" s="20">
        <f t="shared" si="9"/>
        <v>44811</v>
      </c>
      <c r="F48" s="20">
        <f t="shared" si="9"/>
        <v>44812</v>
      </c>
      <c r="G48" s="20">
        <f t="shared" si="9"/>
        <v>44813</v>
      </c>
      <c r="H48" s="20">
        <f t="shared" si="9"/>
        <v>44814</v>
      </c>
      <c r="I48" s="64"/>
      <c r="J48" s="76"/>
      <c r="K48" s="80"/>
      <c r="L48" s="80"/>
      <c r="M48" s="80"/>
    </row>
    <row r="49" spans="1:14" ht="27.75" customHeight="1">
      <c r="A49" s="4" t="s">
        <v>70</v>
      </c>
      <c r="B49" s="23"/>
      <c r="C49" s="23"/>
      <c r="D49" s="23"/>
      <c r="E49" s="23"/>
      <c r="F49" s="23"/>
      <c r="G49" s="23"/>
      <c r="H49" s="23"/>
      <c r="I49" s="64">
        <f>SUM(B49:H49)</f>
        <v>0</v>
      </c>
      <c r="J49" s="77" t="str">
        <f>IF(I49&lt;100,"100回未満",IF(I49&lt;150,"100回以上","150回以上"))</f>
        <v>100回未満</v>
      </c>
      <c r="K49" s="80"/>
      <c r="L49" s="80"/>
      <c r="M49" s="80"/>
      <c r="N49" s="98" t="str">
        <f>IF(I49&lt;100,IF(OR(J49="100回以上",J49="150回以上"),"エラー。接種回数と回数区分が一致しません",""),IF(I49&lt;150,IF(OR(J49="100回未満",J49="150回以上"),"エラー。接種回数と回数区分が一致しません",""),IF(J49="100回未満","エラー。接種回数と回数区分が一致しません","")))</f>
        <v/>
      </c>
    </row>
    <row r="50" spans="1:14" ht="27.75" hidden="1" customHeight="1">
      <c r="A50" s="4" t="s">
        <v>71</v>
      </c>
      <c r="B50" s="23"/>
      <c r="C50" s="23"/>
      <c r="D50" s="23"/>
      <c r="E50" s="23"/>
      <c r="F50" s="23"/>
      <c r="G50" s="23"/>
      <c r="H50" s="23"/>
      <c r="I50" s="64">
        <f>SUM(B50:H50)</f>
        <v>0</v>
      </c>
      <c r="J50" s="76"/>
      <c r="K50" s="80"/>
      <c r="L50" s="80"/>
      <c r="M50" s="80"/>
    </row>
    <row r="51" spans="1:14" ht="27.75" hidden="1" customHeight="1">
      <c r="A51" s="4" t="s">
        <v>72</v>
      </c>
      <c r="B51" s="23"/>
      <c r="C51" s="23"/>
      <c r="D51" s="23"/>
      <c r="E51" s="23"/>
      <c r="F51" s="23"/>
      <c r="G51" s="23"/>
      <c r="H51" s="23"/>
      <c r="I51" s="64">
        <f>SUM(B51:H51)</f>
        <v>0</v>
      </c>
      <c r="J51" s="76"/>
      <c r="K51" s="80"/>
      <c r="L51" s="80"/>
      <c r="M51" s="80"/>
    </row>
    <row r="52" spans="1:14" ht="46.5" hidden="1" customHeight="1">
      <c r="A52" s="1" t="s">
        <v>56</v>
      </c>
      <c r="B52" s="14" t="str">
        <f>B1</f>
        <v>医療機関○○クリニック</v>
      </c>
      <c r="C52" s="14"/>
      <c r="D52" s="14"/>
      <c r="E52" s="14"/>
      <c r="F52" s="14"/>
      <c r="G52" s="14"/>
      <c r="H52" s="14"/>
      <c r="I52" s="14"/>
      <c r="J52" s="78"/>
      <c r="K52" s="78"/>
      <c r="L52" s="87"/>
      <c r="M52" s="94" t="s">
        <v>36</v>
      </c>
    </row>
    <row r="53" spans="1:14" ht="20.25" hidden="1" customHeight="1">
      <c r="A53" s="6"/>
      <c r="B53" s="10"/>
      <c r="C53" s="10"/>
      <c r="D53" s="10"/>
      <c r="E53" s="10"/>
      <c r="F53" s="10"/>
      <c r="G53" s="10"/>
      <c r="H53" s="10"/>
      <c r="I53" s="10"/>
      <c r="J53" s="78"/>
      <c r="K53" s="78"/>
      <c r="L53" s="87"/>
      <c r="M53" s="94"/>
    </row>
    <row r="54" spans="1:14" ht="24" hidden="1">
      <c r="A54" s="3"/>
      <c r="B54" s="3"/>
      <c r="C54" s="3"/>
      <c r="D54" s="3"/>
      <c r="E54" s="3"/>
      <c r="F54" s="3"/>
      <c r="G54" s="3"/>
      <c r="H54" s="3"/>
      <c r="I54" s="67" t="s">
        <v>8</v>
      </c>
      <c r="J54" s="59" t="s">
        <v>30</v>
      </c>
      <c r="K54" s="81" t="s">
        <v>3</v>
      </c>
      <c r="L54" s="86"/>
      <c r="M54" s="86"/>
      <c r="N54" s="99"/>
    </row>
    <row r="55" spans="1:14" ht="24" hidden="1">
      <c r="A55" s="3"/>
      <c r="B55" s="24" t="s">
        <v>0</v>
      </c>
      <c r="C55" s="24" t="s">
        <v>10</v>
      </c>
      <c r="D55" s="24" t="s">
        <v>12</v>
      </c>
      <c r="E55" s="24" t="s">
        <v>11</v>
      </c>
      <c r="F55" s="24" t="s">
        <v>13</v>
      </c>
      <c r="G55" s="24" t="s">
        <v>2</v>
      </c>
      <c r="H55" s="24" t="s">
        <v>14</v>
      </c>
      <c r="I55" s="68"/>
      <c r="J55" s="60"/>
      <c r="K55" s="82"/>
      <c r="L55" s="88"/>
      <c r="M55" s="88"/>
      <c r="N55" s="99"/>
    </row>
    <row r="56" spans="1:14" ht="26.25" customHeight="1">
      <c r="A56" s="5"/>
      <c r="B56" s="20">
        <f>H48+1</f>
        <v>44815</v>
      </c>
      <c r="C56" s="20">
        <f t="shared" ref="C56:H56" si="10">B56+1</f>
        <v>44816</v>
      </c>
      <c r="D56" s="20">
        <f t="shared" si="10"/>
        <v>44817</v>
      </c>
      <c r="E56" s="20">
        <f t="shared" si="10"/>
        <v>44818</v>
      </c>
      <c r="F56" s="20">
        <f t="shared" si="10"/>
        <v>44819</v>
      </c>
      <c r="G56" s="20">
        <f t="shared" si="10"/>
        <v>44820</v>
      </c>
      <c r="H56" s="20">
        <f t="shared" si="10"/>
        <v>44821</v>
      </c>
      <c r="I56" s="64"/>
      <c r="J56" s="76"/>
      <c r="K56" s="80"/>
      <c r="L56" s="80"/>
      <c r="M56" s="80"/>
    </row>
    <row r="57" spans="1:14" ht="26.25" customHeight="1">
      <c r="A57" s="4" t="s">
        <v>70</v>
      </c>
      <c r="B57" s="23"/>
      <c r="C57" s="23"/>
      <c r="D57" s="23"/>
      <c r="E57" s="23"/>
      <c r="F57" s="23"/>
      <c r="G57" s="23"/>
      <c r="H57" s="23"/>
      <c r="I57" s="64">
        <f>SUM(B57:H57)</f>
        <v>0</v>
      </c>
      <c r="J57" s="77" t="str">
        <f>IF(I57&lt;100,"100回未満",IF(I57&lt;150,"100回以上","150回以上"))</f>
        <v>100回未満</v>
      </c>
      <c r="K57" s="80"/>
      <c r="L57" s="80"/>
      <c r="M57" s="80"/>
      <c r="N57" s="98" t="str">
        <f>IF(I57&lt;100,IF(OR(J57="100回以上",J57="150回以上"),"エラー。接種回数と回数区分が一致しません",""),IF(I57&lt;150,IF(OR(J57="100回未満",J57="150回以上"),"エラー。接種回数と回数区分が一致しません",""),IF(J57="100回未満","エラー。接種回数と回数区分が一致しません","")))</f>
        <v/>
      </c>
    </row>
    <row r="58" spans="1:14" ht="26.25" hidden="1" customHeight="1">
      <c r="A58" s="4" t="s">
        <v>71</v>
      </c>
      <c r="B58" s="23"/>
      <c r="C58" s="23"/>
      <c r="D58" s="23"/>
      <c r="E58" s="23"/>
      <c r="F58" s="23"/>
      <c r="G58" s="23"/>
      <c r="H58" s="23"/>
      <c r="I58" s="64">
        <f>SUM(B58:H58)</f>
        <v>0</v>
      </c>
      <c r="J58" s="76"/>
      <c r="K58" s="80"/>
      <c r="L58" s="80"/>
      <c r="M58" s="80"/>
    </row>
    <row r="59" spans="1:14" ht="26.25" hidden="1" customHeight="1">
      <c r="A59" s="4" t="s">
        <v>72</v>
      </c>
      <c r="B59" s="23"/>
      <c r="C59" s="23"/>
      <c r="D59" s="23"/>
      <c r="E59" s="23"/>
      <c r="F59" s="23"/>
      <c r="G59" s="23"/>
      <c r="H59" s="23"/>
      <c r="I59" s="64">
        <f>SUM(B59:H59)</f>
        <v>0</v>
      </c>
      <c r="J59" s="76"/>
      <c r="K59" s="80"/>
      <c r="L59" s="80"/>
      <c r="M59" s="80"/>
    </row>
    <row r="60" spans="1:14" ht="26.25" customHeight="1">
      <c r="A60" s="5"/>
      <c r="B60" s="20">
        <f>H56+1</f>
        <v>44822</v>
      </c>
      <c r="C60" s="20">
        <f t="shared" ref="C60:H60" si="11">B60+1</f>
        <v>44823</v>
      </c>
      <c r="D60" s="20">
        <f t="shared" si="11"/>
        <v>44824</v>
      </c>
      <c r="E60" s="20">
        <f t="shared" si="11"/>
        <v>44825</v>
      </c>
      <c r="F60" s="20">
        <f t="shared" si="11"/>
        <v>44826</v>
      </c>
      <c r="G60" s="20">
        <f t="shared" si="11"/>
        <v>44827</v>
      </c>
      <c r="H60" s="20">
        <f t="shared" si="11"/>
        <v>44828</v>
      </c>
      <c r="I60" s="64"/>
      <c r="J60" s="76"/>
      <c r="K60" s="80"/>
      <c r="L60" s="80"/>
      <c r="M60" s="80"/>
    </row>
    <row r="61" spans="1:14" ht="26.25" customHeight="1">
      <c r="A61" s="4" t="s">
        <v>70</v>
      </c>
      <c r="B61" s="23"/>
      <c r="C61" s="23"/>
      <c r="D61" s="23"/>
      <c r="E61" s="23"/>
      <c r="F61" s="23"/>
      <c r="G61" s="23"/>
      <c r="H61" s="23"/>
      <c r="I61" s="64">
        <f>SUM(B61:H61)</f>
        <v>0</v>
      </c>
      <c r="J61" s="77" t="str">
        <f>IF(I61&lt;100,"100回未満",IF(I61&lt;150,"100回以上","150回以上"))</f>
        <v>100回未満</v>
      </c>
      <c r="K61" s="80"/>
      <c r="L61" s="80"/>
      <c r="M61" s="80"/>
      <c r="N61" s="98" t="str">
        <f>IF(I61&lt;100,IF(OR(J61="100回以上",J61="150回以上"),"エラー。接種回数と回数区分が一致しません",""),IF(I61&lt;150,IF(OR(J61="100回未満",J61="150回以上"),"エラー。接種回数と回数区分が一致しません",""),IF(J61="100回未満","エラー。接種回数と回数区分が一致しません","")))</f>
        <v/>
      </c>
    </row>
    <row r="62" spans="1:14" ht="26.25" hidden="1" customHeight="1">
      <c r="A62" s="4" t="s">
        <v>71</v>
      </c>
      <c r="B62" s="23"/>
      <c r="C62" s="23"/>
      <c r="D62" s="23"/>
      <c r="E62" s="23"/>
      <c r="F62" s="23"/>
      <c r="G62" s="23"/>
      <c r="H62" s="23"/>
      <c r="I62" s="64">
        <f>SUM(B62:H62)</f>
        <v>0</v>
      </c>
      <c r="J62" s="76"/>
      <c r="K62" s="80"/>
      <c r="L62" s="80"/>
      <c r="M62" s="80"/>
    </row>
    <row r="63" spans="1:14" ht="26.25" hidden="1" customHeight="1">
      <c r="A63" s="4" t="s">
        <v>72</v>
      </c>
      <c r="B63" s="23"/>
      <c r="C63" s="23"/>
      <c r="D63" s="23"/>
      <c r="E63" s="23"/>
      <c r="F63" s="23"/>
      <c r="G63" s="23"/>
      <c r="H63" s="23"/>
      <c r="I63" s="64">
        <f>SUM(B63:H63)</f>
        <v>0</v>
      </c>
      <c r="J63" s="76"/>
      <c r="K63" s="80"/>
      <c r="L63" s="80"/>
      <c r="M63" s="80"/>
    </row>
    <row r="64" spans="1:14" ht="27" customHeight="1">
      <c r="A64" s="5"/>
      <c r="B64" s="20">
        <f>H60+1</f>
        <v>44829</v>
      </c>
      <c r="C64" s="20">
        <f t="shared" ref="C64:H64" si="12">B64+1</f>
        <v>44830</v>
      </c>
      <c r="D64" s="20">
        <f t="shared" si="12"/>
        <v>44831</v>
      </c>
      <c r="E64" s="20">
        <f t="shared" si="12"/>
        <v>44832</v>
      </c>
      <c r="F64" s="20">
        <f t="shared" si="12"/>
        <v>44833</v>
      </c>
      <c r="G64" s="20">
        <f t="shared" si="12"/>
        <v>44834</v>
      </c>
      <c r="H64" s="20">
        <f t="shared" si="12"/>
        <v>44835</v>
      </c>
      <c r="I64" s="64"/>
      <c r="J64" s="76"/>
      <c r="K64" s="80"/>
      <c r="L64" s="80"/>
      <c r="M64" s="80"/>
    </row>
    <row r="65" spans="1:14" ht="27" customHeight="1">
      <c r="A65" s="4" t="s">
        <v>70</v>
      </c>
      <c r="B65" s="23"/>
      <c r="C65" s="23"/>
      <c r="D65" s="23"/>
      <c r="E65" s="23"/>
      <c r="F65" s="23"/>
      <c r="G65" s="23"/>
      <c r="H65" s="23"/>
      <c r="I65" s="64">
        <f>SUM(B65:H65)</f>
        <v>0</v>
      </c>
      <c r="J65" s="77" t="str">
        <f>IF(I65&lt;100,"100回未満",IF(I65&lt;150,"100回以上","150回以上"))</f>
        <v>100回未満</v>
      </c>
      <c r="K65" s="80"/>
      <c r="L65" s="80"/>
      <c r="M65" s="80"/>
      <c r="N65" s="98" t="str">
        <f>IF(I65&lt;100,IF(OR(J65="100回以上",J65="150回以上"),"エラー。接種回数と回数区分が一致しません",""),IF(I65&lt;150,IF(OR(J65="100回未満",J65="150回以上"),"エラー。接種回数と回数区分が一致しません",""),IF(J65="100回未満","エラー。接種回数と回数区分が一致しません","")))</f>
        <v/>
      </c>
    </row>
    <row r="66" spans="1:14" ht="27" hidden="1" customHeight="1">
      <c r="A66" s="4" t="s">
        <v>71</v>
      </c>
      <c r="B66" s="23"/>
      <c r="C66" s="23"/>
      <c r="D66" s="23"/>
      <c r="E66" s="23"/>
      <c r="F66" s="23"/>
      <c r="G66" s="23"/>
      <c r="H66" s="23"/>
      <c r="I66" s="64">
        <f>SUM(B66:H66)</f>
        <v>0</v>
      </c>
      <c r="J66" s="76"/>
      <c r="K66" s="80"/>
      <c r="L66" s="80"/>
      <c r="M66" s="80"/>
    </row>
    <row r="67" spans="1:14" ht="27" hidden="1" customHeight="1">
      <c r="A67" s="4" t="s">
        <v>72</v>
      </c>
      <c r="B67" s="23"/>
      <c r="C67" s="23"/>
      <c r="D67" s="23"/>
      <c r="E67" s="23"/>
      <c r="F67" s="23"/>
      <c r="G67" s="23"/>
      <c r="H67" s="23"/>
      <c r="I67" s="64">
        <f>SUM(B67:H67)</f>
        <v>0</v>
      </c>
      <c r="J67" s="76"/>
      <c r="K67" s="80"/>
      <c r="L67" s="80"/>
      <c r="M67" s="80"/>
    </row>
    <row r="68" spans="1:14" ht="27" hidden="1" customHeight="1">
      <c r="A68" s="5"/>
      <c r="B68" s="20">
        <f>H64+1</f>
        <v>44836</v>
      </c>
      <c r="C68" s="20">
        <f t="shared" ref="C68:H68" si="13">B68+1</f>
        <v>44837</v>
      </c>
      <c r="D68" s="20">
        <f t="shared" si="13"/>
        <v>44838</v>
      </c>
      <c r="E68" s="20">
        <f t="shared" si="13"/>
        <v>44839</v>
      </c>
      <c r="F68" s="20">
        <f t="shared" si="13"/>
        <v>44840</v>
      </c>
      <c r="G68" s="20">
        <f t="shared" si="13"/>
        <v>44841</v>
      </c>
      <c r="H68" s="20">
        <f t="shared" si="13"/>
        <v>44842</v>
      </c>
      <c r="I68" s="64"/>
      <c r="J68" s="76"/>
      <c r="K68" s="80"/>
      <c r="L68" s="80"/>
      <c r="M68" s="80"/>
    </row>
    <row r="69" spans="1:14" ht="27" hidden="1" customHeight="1">
      <c r="A69" s="4" t="s">
        <v>70</v>
      </c>
      <c r="B69" s="23"/>
      <c r="C69" s="23"/>
      <c r="D69" s="23"/>
      <c r="E69" s="23"/>
      <c r="F69" s="23"/>
      <c r="G69" s="23"/>
      <c r="H69" s="23"/>
      <c r="I69" s="64">
        <f>SUM(B69:H69)</f>
        <v>0</v>
      </c>
      <c r="J69" s="77" t="str">
        <f>IF(I69&lt;100,"100回未満",IF(I69&lt;150,"100回以上","150回以上"))</f>
        <v>100回未満</v>
      </c>
      <c r="K69" s="80"/>
      <c r="L69" s="80"/>
      <c r="M69" s="80"/>
      <c r="N69" s="98" t="str">
        <f>IF(I69&lt;100,IF(OR(J69="100回以上",J69="150回以上"),"エラー。接種回数と回数区分が一致しません",""),IF(I69&lt;150,IF(OR(J69="100回未満",J69="150回以上"),"エラー。接種回数と回数区分が一致しません",""),IF(J69="100回未満","エラー。接種回数と回数区分が一致しません","")))</f>
        <v/>
      </c>
    </row>
    <row r="70" spans="1:14" ht="27" hidden="1" customHeight="1">
      <c r="A70" s="4" t="s">
        <v>71</v>
      </c>
      <c r="B70" s="23"/>
      <c r="C70" s="23"/>
      <c r="D70" s="23"/>
      <c r="E70" s="23"/>
      <c r="F70" s="23"/>
      <c r="G70" s="23"/>
      <c r="H70" s="23"/>
      <c r="I70" s="64">
        <f>SUM(B70:H70)</f>
        <v>0</v>
      </c>
      <c r="J70" s="76"/>
      <c r="K70" s="80"/>
      <c r="L70" s="80"/>
      <c r="M70" s="80"/>
    </row>
    <row r="71" spans="1:14" ht="27" hidden="1" customHeight="1">
      <c r="A71" s="4" t="s">
        <v>72</v>
      </c>
      <c r="B71" s="23"/>
      <c r="C71" s="23"/>
      <c r="D71" s="23"/>
      <c r="E71" s="23"/>
      <c r="F71" s="23"/>
      <c r="G71" s="23"/>
      <c r="H71" s="23"/>
      <c r="I71" s="64">
        <f>SUM(B71:H71)</f>
        <v>0</v>
      </c>
      <c r="J71" s="76"/>
      <c r="K71" s="80"/>
      <c r="L71" s="80"/>
      <c r="M71" s="80"/>
    </row>
    <row r="72" spans="1:14" ht="27" hidden="1" customHeight="1">
      <c r="A72" s="5"/>
      <c r="B72" s="20">
        <f>H68+1</f>
        <v>44843</v>
      </c>
      <c r="C72" s="20">
        <f t="shared" ref="C72:H72" si="14">B72+1</f>
        <v>44844</v>
      </c>
      <c r="D72" s="20">
        <f t="shared" si="14"/>
        <v>44845</v>
      </c>
      <c r="E72" s="20">
        <f t="shared" si="14"/>
        <v>44846</v>
      </c>
      <c r="F72" s="20">
        <f t="shared" si="14"/>
        <v>44847</v>
      </c>
      <c r="G72" s="20">
        <f t="shared" si="14"/>
        <v>44848</v>
      </c>
      <c r="H72" s="20">
        <f t="shared" si="14"/>
        <v>44849</v>
      </c>
      <c r="I72" s="69"/>
      <c r="J72" s="76"/>
      <c r="K72" s="80"/>
      <c r="L72" s="80"/>
      <c r="M72" s="80"/>
    </row>
    <row r="73" spans="1:14" ht="27" hidden="1" customHeight="1">
      <c r="A73" s="4" t="s">
        <v>70</v>
      </c>
      <c r="B73" s="23"/>
      <c r="C73" s="23"/>
      <c r="D73" s="23"/>
      <c r="E73" s="23"/>
      <c r="F73" s="23"/>
      <c r="G73" s="23"/>
      <c r="H73" s="23"/>
      <c r="I73" s="64">
        <f>SUM(B73:H73)</f>
        <v>0</v>
      </c>
      <c r="J73" s="77" t="str">
        <f>IF(I73&lt;100,"100回未満",IF(I73&lt;150,"100回以上","150回以上"))</f>
        <v>100回未満</v>
      </c>
      <c r="K73" s="80"/>
      <c r="L73" s="80"/>
      <c r="M73" s="80"/>
      <c r="N73" s="98" t="str">
        <f>IF(I73&lt;100,IF(OR(J73="100回以上",J73="150回以上"),"エラー。接種回数と回数区分が一致しません",""),IF(I73&lt;150,IF(OR(J73="100回未満",J73="150回以上"),"エラー。接種回数と回数区分が一致しません",""),IF(J73="100回未満","エラー。接種回数と回数区分が一致しません","")))</f>
        <v/>
      </c>
    </row>
    <row r="74" spans="1:14" ht="27" hidden="1" customHeight="1">
      <c r="A74" s="4" t="s">
        <v>71</v>
      </c>
      <c r="B74" s="23"/>
      <c r="C74" s="23"/>
      <c r="D74" s="23"/>
      <c r="E74" s="23"/>
      <c r="F74" s="23"/>
      <c r="G74" s="23"/>
      <c r="H74" s="23"/>
      <c r="I74" s="64">
        <f>SUM(B74:H74)</f>
        <v>0</v>
      </c>
      <c r="J74" s="76"/>
      <c r="K74" s="80"/>
      <c r="L74" s="80"/>
      <c r="M74" s="80"/>
    </row>
    <row r="75" spans="1:14" ht="27" hidden="1" customHeight="1">
      <c r="A75" s="4" t="s">
        <v>72</v>
      </c>
      <c r="B75" s="23"/>
      <c r="C75" s="23"/>
      <c r="D75" s="23"/>
      <c r="E75" s="23"/>
      <c r="F75" s="23"/>
      <c r="G75" s="23"/>
      <c r="H75" s="23"/>
      <c r="I75" s="64">
        <f>SUM(B75:H75)</f>
        <v>0</v>
      </c>
      <c r="J75" s="76"/>
      <c r="K75" s="80"/>
      <c r="L75" s="80"/>
      <c r="M75" s="80"/>
    </row>
    <row r="76" spans="1:14" ht="27" hidden="1" customHeight="1">
      <c r="A76" s="5"/>
      <c r="B76" s="20">
        <f>H72+1</f>
        <v>44850</v>
      </c>
      <c r="C76" s="20">
        <f t="shared" ref="C76:H76" si="15">B76+1</f>
        <v>44851</v>
      </c>
      <c r="D76" s="20">
        <f t="shared" si="15"/>
        <v>44852</v>
      </c>
      <c r="E76" s="20">
        <f t="shared" si="15"/>
        <v>44853</v>
      </c>
      <c r="F76" s="20">
        <f t="shared" si="15"/>
        <v>44854</v>
      </c>
      <c r="G76" s="20">
        <f t="shared" si="15"/>
        <v>44855</v>
      </c>
      <c r="H76" s="20">
        <f t="shared" si="15"/>
        <v>44856</v>
      </c>
      <c r="I76" s="64"/>
      <c r="J76" s="76"/>
      <c r="K76" s="80"/>
      <c r="L76" s="80"/>
      <c r="M76" s="80"/>
    </row>
    <row r="77" spans="1:14" ht="27" hidden="1" customHeight="1">
      <c r="A77" s="4" t="s">
        <v>70</v>
      </c>
      <c r="B77" s="23"/>
      <c r="C77" s="23"/>
      <c r="D77" s="23"/>
      <c r="E77" s="23"/>
      <c r="F77" s="23"/>
      <c r="G77" s="23"/>
      <c r="H77" s="23"/>
      <c r="I77" s="64">
        <f>SUM(B77:H77)</f>
        <v>0</v>
      </c>
      <c r="J77" s="77" t="str">
        <f>IF(I77&lt;100,"100回未満",IF(I77&lt;150,"100回以上","150回以上"))</f>
        <v>100回未満</v>
      </c>
      <c r="K77" s="80"/>
      <c r="L77" s="80"/>
      <c r="M77" s="80"/>
      <c r="N77" s="98" t="str">
        <f>IF(I77&lt;100,IF(OR(J77="100回以上",J77="150回以上"),"エラー。接種回数と回数区分が一致しません",""),IF(I77&lt;150,IF(OR(J77="100回未満",J77="150回以上"),"エラー。接種回数と回数区分が一致しません",""),IF(J77="100回未満","エラー。接種回数と回数区分が一致しません","")))</f>
        <v/>
      </c>
    </row>
    <row r="78" spans="1:14" ht="27" hidden="1" customHeight="1">
      <c r="A78" s="4" t="s">
        <v>71</v>
      </c>
      <c r="B78" s="23"/>
      <c r="C78" s="23"/>
      <c r="D78" s="23"/>
      <c r="E78" s="23"/>
      <c r="F78" s="23"/>
      <c r="G78" s="23"/>
      <c r="H78" s="23"/>
      <c r="I78" s="64">
        <f>SUM(B78:H78)</f>
        <v>0</v>
      </c>
      <c r="J78" s="76"/>
      <c r="K78" s="80"/>
      <c r="L78" s="80"/>
      <c r="M78" s="80"/>
    </row>
    <row r="79" spans="1:14" ht="27" hidden="1" customHeight="1">
      <c r="A79" s="4" t="s">
        <v>72</v>
      </c>
      <c r="B79" s="23"/>
      <c r="C79" s="23"/>
      <c r="D79" s="23"/>
      <c r="E79" s="23"/>
      <c r="F79" s="23"/>
      <c r="G79" s="23"/>
      <c r="H79" s="23"/>
      <c r="I79" s="64">
        <f>SUM(B79:H79)</f>
        <v>0</v>
      </c>
      <c r="J79" s="76"/>
      <c r="K79" s="80"/>
      <c r="L79" s="80"/>
      <c r="M79" s="80"/>
    </row>
    <row r="80" spans="1:14" ht="27" hidden="1" customHeight="1">
      <c r="A80" s="5"/>
      <c r="B80" s="20">
        <f>H76+1</f>
        <v>44857</v>
      </c>
      <c r="C80" s="20">
        <f t="shared" ref="C80:H80" si="16">B80+1</f>
        <v>44858</v>
      </c>
      <c r="D80" s="20">
        <f t="shared" si="16"/>
        <v>44859</v>
      </c>
      <c r="E80" s="20">
        <f t="shared" si="16"/>
        <v>44860</v>
      </c>
      <c r="F80" s="20">
        <f t="shared" si="16"/>
        <v>44861</v>
      </c>
      <c r="G80" s="20">
        <f t="shared" si="16"/>
        <v>44862</v>
      </c>
      <c r="H80" s="20">
        <f t="shared" si="16"/>
        <v>44863</v>
      </c>
      <c r="I80" s="64"/>
      <c r="J80" s="76"/>
      <c r="K80" s="80"/>
      <c r="L80" s="80"/>
      <c r="M80" s="80"/>
    </row>
    <row r="81" spans="1:15" ht="27" hidden="1" customHeight="1">
      <c r="A81" s="4" t="s">
        <v>70</v>
      </c>
      <c r="B81" s="23"/>
      <c r="C81" s="23"/>
      <c r="D81" s="23"/>
      <c r="E81" s="23"/>
      <c r="F81" s="23"/>
      <c r="G81" s="23"/>
      <c r="H81" s="23"/>
      <c r="I81" s="64">
        <f>SUM(B81:H81)</f>
        <v>0</v>
      </c>
      <c r="J81" s="77" t="str">
        <f>IF(I81&lt;100,"100回未満",IF(I81&lt;150,"100回以上","150回以上"))</f>
        <v>100回未満</v>
      </c>
      <c r="K81" s="80"/>
      <c r="L81" s="80"/>
      <c r="M81" s="80"/>
      <c r="N81" s="98" t="str">
        <f>IF(I81&lt;100,IF(OR(J81="100回以上",J81="150回以上"),"エラー。接種回数と回数区分が一致しません",""),IF(I81&lt;150,IF(OR(J81="100回未満",J81="150回以上"),"エラー。接種回数と回数区分が一致しません",""),IF(J81="100回未満","エラー。接種回数と回数区分が一致しません","")))</f>
        <v/>
      </c>
    </row>
    <row r="82" spans="1:15" ht="27" hidden="1" customHeight="1">
      <c r="A82" s="4" t="s">
        <v>71</v>
      </c>
      <c r="B82" s="23"/>
      <c r="C82" s="23"/>
      <c r="D82" s="23"/>
      <c r="E82" s="23"/>
      <c r="F82" s="23"/>
      <c r="G82" s="23"/>
      <c r="H82" s="23"/>
      <c r="I82" s="64">
        <f>SUM(B82:H82)</f>
        <v>0</v>
      </c>
      <c r="J82" s="76"/>
      <c r="K82" s="80"/>
      <c r="L82" s="80"/>
      <c r="M82" s="80"/>
    </row>
    <row r="83" spans="1:15" ht="27" hidden="1" customHeight="1">
      <c r="A83" s="4" t="s">
        <v>72</v>
      </c>
      <c r="B83" s="23"/>
      <c r="C83" s="23"/>
      <c r="D83" s="23"/>
      <c r="E83" s="23"/>
      <c r="F83" s="23"/>
      <c r="G83" s="23"/>
      <c r="H83" s="23"/>
      <c r="I83" s="64">
        <f>SUM(B83:H83)</f>
        <v>0</v>
      </c>
      <c r="J83" s="76"/>
      <c r="K83" s="80"/>
      <c r="L83" s="80"/>
      <c r="M83" s="80"/>
    </row>
    <row r="84" spans="1:15" ht="27" customHeight="1">
      <c r="A84" s="3"/>
      <c r="B84" s="3"/>
      <c r="C84" s="3"/>
      <c r="J84" s="3"/>
      <c r="K84" s="3"/>
      <c r="L84" s="3"/>
    </row>
    <row r="85" spans="1:15" ht="27" customHeight="1">
      <c r="A85" s="3"/>
      <c r="B85" s="3"/>
      <c r="C85" s="3"/>
      <c r="J85" s="3"/>
      <c r="K85" s="3"/>
      <c r="L85" s="3"/>
    </row>
    <row r="86" spans="1:15" ht="27" customHeight="1">
      <c r="A86" s="3"/>
      <c r="B86" s="3"/>
      <c r="J86" s="3"/>
      <c r="K86" s="3"/>
      <c r="L86" s="3"/>
    </row>
    <row r="87" spans="1:15" ht="27" customHeight="1">
      <c r="A87" s="3"/>
      <c r="B87" s="3"/>
      <c r="F87" s="50"/>
      <c r="G87" s="50"/>
      <c r="H87" s="50"/>
      <c r="I87" s="70"/>
      <c r="J87" s="3"/>
      <c r="K87" s="3"/>
      <c r="L87" s="3"/>
    </row>
    <row r="88" spans="1:15" ht="27" customHeight="1">
      <c r="A88" s="3"/>
      <c r="B88" s="3"/>
      <c r="D88" s="44" t="s">
        <v>88</v>
      </c>
      <c r="E88" s="44"/>
      <c r="F88" s="44"/>
      <c r="G88" s="44"/>
      <c r="H88" s="44"/>
      <c r="I88" s="64">
        <f>SUM(I33,I37,I41,I45,I49,I57,I61,I65,I69,I73)</f>
        <v>0</v>
      </c>
      <c r="J88" s="5" t="s">
        <v>65</v>
      </c>
      <c r="K88" s="5"/>
      <c r="L88" s="77"/>
    </row>
    <row r="89" spans="1:15" ht="27" hidden="1" customHeight="1">
      <c r="A89" s="3"/>
      <c r="B89" s="3"/>
      <c r="D89" s="44" t="s">
        <v>66</v>
      </c>
      <c r="E89" s="44"/>
      <c r="F89" s="44"/>
      <c r="G89" s="44"/>
      <c r="H89" s="44"/>
      <c r="I89" s="64">
        <f>SUM(I10,I14,I18,I22,I26,I30,I34,I38,I42,I46,I50,I58,I62,I66,I70,I74,I78,I82)</f>
        <v>0</v>
      </c>
      <c r="J89" s="5" t="s">
        <v>65</v>
      </c>
      <c r="K89" s="5"/>
      <c r="L89" s="77"/>
    </row>
    <row r="90" spans="1:15" ht="27" hidden="1" customHeight="1">
      <c r="A90" s="3"/>
      <c r="B90" s="3"/>
      <c r="D90" s="44" t="s">
        <v>7</v>
      </c>
      <c r="E90" s="44"/>
      <c r="F90" s="44"/>
      <c r="G90" s="44"/>
      <c r="H90" s="44"/>
      <c r="I90" s="64">
        <f>SUM(I11,I15,I19,I23,I27,I31,I35,I39,I43,I47,I51,I59,I63,I67,I71,I75,I79,I83)</f>
        <v>0</v>
      </c>
      <c r="J90" s="5" t="s">
        <v>65</v>
      </c>
      <c r="K90" s="5"/>
      <c r="L90" s="77"/>
    </row>
    <row r="91" spans="1:15" ht="27" customHeight="1">
      <c r="A91" s="3"/>
      <c r="B91" s="3"/>
      <c r="F91" s="50"/>
      <c r="G91" s="50"/>
      <c r="H91" s="50"/>
      <c r="I91" s="70"/>
      <c r="J91" s="3"/>
      <c r="K91" s="3"/>
      <c r="L91" s="3"/>
    </row>
    <row r="92" spans="1:15" ht="27" customHeight="1">
      <c r="A92" s="7" t="s">
        <v>73</v>
      </c>
      <c r="B92" s="7"/>
      <c r="C92" s="7"/>
      <c r="D92" s="7"/>
      <c r="E92" s="7"/>
      <c r="F92" s="7"/>
      <c r="G92" s="7"/>
      <c r="H92" s="7"/>
      <c r="I92" s="7"/>
      <c r="J92" s="7"/>
      <c r="K92" s="7"/>
      <c r="L92" s="7"/>
      <c r="M92" s="7"/>
    </row>
    <row r="93" spans="1:15" ht="27" customHeight="1">
      <c r="A93" s="7"/>
      <c r="B93" s="7"/>
      <c r="C93" s="7"/>
      <c r="D93" s="7"/>
      <c r="E93" s="7"/>
      <c r="F93" s="7"/>
      <c r="G93" s="7"/>
      <c r="H93" s="7"/>
      <c r="I93" s="7"/>
      <c r="J93" s="7"/>
      <c r="K93" s="7"/>
      <c r="L93" s="7"/>
      <c r="M93" s="7"/>
    </row>
    <row r="94" spans="1:15" ht="27" customHeight="1">
      <c r="A94" s="7"/>
      <c r="B94" s="7"/>
      <c r="C94" s="7"/>
      <c r="D94" s="7"/>
      <c r="E94" s="7"/>
      <c r="F94" s="7"/>
      <c r="G94" s="7"/>
      <c r="H94" s="7"/>
      <c r="I94" s="7"/>
      <c r="J94" s="7"/>
      <c r="K94" s="7"/>
      <c r="L94" s="7"/>
      <c r="M94" s="7"/>
    </row>
    <row r="95" spans="1:15" ht="27" customHeight="1">
      <c r="A95" s="7"/>
      <c r="B95" s="7"/>
      <c r="C95" s="7"/>
      <c r="D95" s="7"/>
      <c r="E95" s="7"/>
      <c r="F95" s="7"/>
      <c r="G95" s="7"/>
      <c r="H95" s="7"/>
      <c r="I95" s="7"/>
      <c r="J95" s="7"/>
      <c r="K95" s="7"/>
      <c r="L95" s="7"/>
      <c r="M95" s="7"/>
    </row>
    <row r="96" spans="1:15" ht="78.75" customHeight="1">
      <c r="A96" s="7"/>
      <c r="B96" s="7"/>
      <c r="C96" s="7"/>
      <c r="D96" s="7"/>
      <c r="E96" s="7"/>
      <c r="F96" s="7"/>
      <c r="G96" s="7"/>
      <c r="H96" s="7"/>
      <c r="I96" s="7"/>
      <c r="J96" s="7"/>
      <c r="K96" s="7"/>
      <c r="L96" s="7"/>
      <c r="M96" s="7"/>
      <c r="N96" s="100"/>
      <c r="O96" s="100"/>
    </row>
    <row r="97" spans="1:14" ht="23.25" customHeight="1">
      <c r="A97" s="8"/>
    </row>
    <row r="98" spans="1:14" ht="68.25" customHeight="1">
      <c r="A98" s="8"/>
      <c r="B98" s="25" t="s">
        <v>26</v>
      </c>
      <c r="H98" s="25"/>
      <c r="I98" s="71"/>
    </row>
    <row r="99" spans="1:14" ht="68.25" hidden="1" customHeight="1">
      <c r="A99" s="8"/>
      <c r="B99" s="26"/>
      <c r="C99" s="26"/>
      <c r="D99" s="26"/>
      <c r="E99" s="26"/>
      <c r="F99" s="26"/>
      <c r="G99" s="26"/>
      <c r="H99" s="26"/>
      <c r="I99" s="26"/>
      <c r="J99" s="26"/>
      <c r="K99" s="26"/>
      <c r="L99" s="26"/>
      <c r="M99" s="26"/>
    </row>
    <row r="100" spans="1:14" ht="68.25" customHeight="1">
      <c r="A100" s="8"/>
      <c r="B100" s="25"/>
      <c r="C100" s="36" t="str">
        <f>B1&amp;"     "</f>
        <v xml:space="preserve">医療機関○○クリニック     </v>
      </c>
      <c r="D100" s="36"/>
      <c r="E100" s="36"/>
      <c r="F100" s="36"/>
      <c r="G100" s="36"/>
      <c r="H100" s="36"/>
      <c r="I100" s="36"/>
      <c r="J100" s="36"/>
      <c r="K100" s="36"/>
      <c r="L100" s="89" t="s">
        <v>61</v>
      </c>
    </row>
    <row r="101" spans="1:14" ht="42" customHeight="1">
      <c r="A101" s="9"/>
      <c r="B101" s="9"/>
      <c r="C101" s="9"/>
      <c r="D101" s="9"/>
      <c r="E101" s="9"/>
      <c r="F101" s="9"/>
      <c r="G101" s="9"/>
      <c r="H101" s="9"/>
      <c r="I101" s="2"/>
      <c r="J101" s="2"/>
      <c r="K101" s="9"/>
      <c r="L101" s="9"/>
      <c r="M101" s="95" t="s">
        <v>79</v>
      </c>
    </row>
    <row r="102" spans="1:14" ht="35.25">
      <c r="A102" s="10" t="s">
        <v>77</v>
      </c>
      <c r="B102" s="9"/>
      <c r="C102" s="9"/>
      <c r="D102" s="9"/>
      <c r="E102" s="9"/>
      <c r="F102" s="9"/>
      <c r="G102" s="9"/>
      <c r="H102" s="9"/>
      <c r="I102" s="2"/>
      <c r="J102" s="9"/>
      <c r="K102" s="83" t="s">
        <v>81</v>
      </c>
      <c r="L102" s="83"/>
      <c r="M102" s="83"/>
    </row>
    <row r="103" spans="1:14" ht="45" customHeight="1">
      <c r="A103" s="9"/>
      <c r="B103" s="9"/>
      <c r="C103" s="9"/>
      <c r="D103" s="9"/>
      <c r="E103" s="9"/>
      <c r="F103" s="9"/>
      <c r="G103" s="9"/>
      <c r="H103" s="9"/>
      <c r="I103" s="9"/>
      <c r="J103" s="9"/>
      <c r="K103" s="9"/>
      <c r="L103" s="9"/>
      <c r="M103" s="9"/>
    </row>
    <row r="104" spans="1:14" ht="35.25">
      <c r="A104" s="9"/>
      <c r="B104" s="9"/>
      <c r="C104" s="9"/>
      <c r="D104" s="9"/>
      <c r="E104" s="9"/>
      <c r="F104" s="9"/>
      <c r="G104" s="9"/>
      <c r="H104" s="14" t="s">
        <v>62</v>
      </c>
      <c r="I104" s="72"/>
      <c r="J104" s="14"/>
      <c r="K104" s="14" t="str">
        <f>B1</f>
        <v>医療機関○○クリニック</v>
      </c>
      <c r="L104" s="14"/>
      <c r="M104" s="14"/>
      <c r="N104" s="37"/>
    </row>
    <row r="105" spans="1:14" ht="35.25">
      <c r="A105" s="9"/>
      <c r="B105" s="9"/>
      <c r="C105" s="9"/>
      <c r="D105" s="9"/>
      <c r="E105" s="9"/>
      <c r="F105" s="9"/>
      <c r="G105" s="9"/>
      <c r="H105" s="14" t="s">
        <v>86</v>
      </c>
      <c r="I105" s="72"/>
      <c r="J105" s="14"/>
      <c r="K105" s="84"/>
      <c r="L105" s="84"/>
      <c r="M105" s="84"/>
      <c r="N105" s="37"/>
    </row>
    <row r="106" spans="1:14" ht="35.25">
      <c r="A106" s="9"/>
      <c r="B106" s="9"/>
      <c r="C106" s="9"/>
      <c r="D106" s="9"/>
      <c r="E106" s="9"/>
      <c r="F106" s="9"/>
      <c r="G106" s="9"/>
      <c r="H106" s="14" t="s">
        <v>17</v>
      </c>
      <c r="I106" s="72"/>
      <c r="J106" s="14"/>
      <c r="K106" s="84"/>
      <c r="L106" s="84"/>
      <c r="M106" s="84"/>
      <c r="N106" s="37"/>
    </row>
    <row r="107" spans="1:14" ht="35.25">
      <c r="A107" s="9"/>
      <c r="B107" s="9"/>
      <c r="C107" s="9"/>
      <c r="D107" s="9"/>
      <c r="E107" s="9"/>
      <c r="F107" s="9"/>
      <c r="G107" s="9"/>
      <c r="H107" s="14" t="s">
        <v>19</v>
      </c>
      <c r="I107" s="72"/>
      <c r="J107" s="14"/>
      <c r="K107" s="84"/>
      <c r="L107" s="84"/>
      <c r="M107" s="84"/>
      <c r="N107" s="37"/>
    </row>
    <row r="108" spans="1:14" ht="35.25">
      <c r="A108" s="9"/>
      <c r="B108" s="9"/>
      <c r="C108" s="9"/>
      <c r="D108" s="9"/>
      <c r="E108" s="9"/>
      <c r="F108" s="9"/>
      <c r="G108" s="9"/>
      <c r="H108" s="9"/>
      <c r="I108" s="9"/>
      <c r="J108" s="9"/>
      <c r="K108" s="9"/>
      <c r="L108" s="9"/>
      <c r="M108" s="9"/>
    </row>
    <row r="109" spans="1:14" ht="24.75" customHeight="1">
      <c r="A109" s="3"/>
      <c r="B109" s="3"/>
      <c r="C109" s="3"/>
      <c r="D109" s="3"/>
      <c r="E109" s="3"/>
      <c r="F109" s="3"/>
      <c r="G109" s="3"/>
      <c r="H109" s="3"/>
      <c r="I109" s="3"/>
      <c r="J109" s="3"/>
      <c r="K109" s="3"/>
      <c r="L109" s="3"/>
      <c r="M109" s="3"/>
    </row>
    <row r="110" spans="1:14" ht="39" customHeight="1">
      <c r="A110" s="11" t="s">
        <v>85</v>
      </c>
      <c r="B110" s="11"/>
      <c r="C110" s="11"/>
      <c r="D110" s="11"/>
      <c r="E110" s="11"/>
      <c r="F110" s="11"/>
      <c r="G110" s="11"/>
      <c r="H110" s="11"/>
      <c r="I110" s="11"/>
      <c r="J110" s="11"/>
      <c r="K110" s="11"/>
      <c r="L110" s="11"/>
      <c r="M110" s="11"/>
      <c r="N110" s="101"/>
    </row>
    <row r="111" spans="1:14" ht="24">
      <c r="A111" s="3"/>
      <c r="B111" s="3"/>
      <c r="C111" s="3"/>
      <c r="D111" s="3"/>
      <c r="E111" s="3"/>
      <c r="F111" s="3"/>
      <c r="G111" s="3"/>
      <c r="H111" s="3"/>
      <c r="I111" s="3"/>
      <c r="J111" s="3"/>
      <c r="K111" s="3"/>
      <c r="L111" s="3"/>
      <c r="M111" s="3"/>
    </row>
    <row r="112" spans="1:14" ht="24">
      <c r="A112" s="3"/>
      <c r="B112" s="3"/>
      <c r="C112" s="3"/>
      <c r="D112" s="3"/>
      <c r="E112" s="3"/>
      <c r="F112" s="3"/>
      <c r="G112" s="3"/>
      <c r="H112" s="3"/>
      <c r="I112" s="3"/>
      <c r="J112" s="3"/>
      <c r="K112" s="3"/>
      <c r="L112" s="3"/>
      <c r="M112" s="3"/>
    </row>
    <row r="113" spans="1:15" ht="28.5" customHeight="1">
      <c r="A113" s="3"/>
      <c r="B113" s="3"/>
      <c r="C113" s="3"/>
      <c r="D113" s="3"/>
      <c r="E113" s="3"/>
      <c r="F113" s="3"/>
      <c r="G113" s="3"/>
      <c r="H113" s="3"/>
      <c r="I113" s="3"/>
      <c r="J113" s="3"/>
      <c r="K113" s="3"/>
      <c r="L113" s="3"/>
      <c r="M113" s="3"/>
    </row>
    <row r="114" spans="1:15" ht="75" customHeight="1">
      <c r="A114" s="12" t="s">
        <v>95</v>
      </c>
      <c r="B114" s="12"/>
      <c r="C114" s="12"/>
      <c r="D114" s="12"/>
      <c r="E114" s="12"/>
      <c r="F114" s="12"/>
      <c r="G114" s="12"/>
      <c r="H114" s="12"/>
      <c r="I114" s="12"/>
      <c r="J114" s="12"/>
      <c r="K114" s="12"/>
      <c r="L114" s="12"/>
      <c r="M114" s="12"/>
      <c r="N114" s="102"/>
    </row>
    <row r="115" spans="1:15">
      <c r="B115" s="27"/>
      <c r="C115" s="27"/>
      <c r="D115" s="27"/>
      <c r="E115" s="27"/>
      <c r="F115" s="27"/>
      <c r="G115" s="27"/>
      <c r="H115" s="27"/>
    </row>
    <row r="116" spans="1:15">
      <c r="B116" s="28"/>
      <c r="C116" s="37"/>
      <c r="D116" s="37"/>
      <c r="E116" s="46"/>
      <c r="F116" s="46"/>
      <c r="G116" s="55"/>
      <c r="H116" s="55"/>
    </row>
    <row r="117" spans="1:15" ht="45.75">
      <c r="B117" s="29" t="s">
        <v>21</v>
      </c>
      <c r="C117" s="38"/>
      <c r="D117" s="38"/>
      <c r="E117" s="38"/>
      <c r="F117" s="51">
        <f>SUM(E136,I136,M136)</f>
        <v>0</v>
      </c>
      <c r="G117" s="51"/>
      <c r="H117" s="51"/>
      <c r="I117" s="38"/>
      <c r="J117" s="38"/>
    </row>
    <row r="119" spans="1:15" ht="48.75" customHeight="1"/>
    <row r="120" spans="1:15" ht="35.25">
      <c r="A120" s="9" t="s">
        <v>22</v>
      </c>
      <c r="B120" s="9"/>
      <c r="C120" s="9"/>
      <c r="D120" s="9"/>
      <c r="E120" s="9"/>
      <c r="F120" s="9"/>
      <c r="G120" s="9"/>
      <c r="H120" s="9"/>
      <c r="I120" s="9"/>
      <c r="J120" s="9"/>
      <c r="K120" s="9"/>
      <c r="L120" s="9"/>
      <c r="M120" s="9"/>
    </row>
    <row r="121" spans="1:15" ht="26.25" customHeight="1">
      <c r="A121" s="9"/>
      <c r="B121" s="9"/>
      <c r="C121" s="9"/>
      <c r="D121" s="9"/>
      <c r="E121" s="9"/>
      <c r="F121" s="9"/>
      <c r="G121" s="9"/>
      <c r="H121" s="9"/>
      <c r="I121" s="9"/>
      <c r="J121" s="9"/>
      <c r="K121" s="9"/>
      <c r="L121" s="9"/>
      <c r="M121" s="9"/>
    </row>
    <row r="122" spans="1:15" ht="35.25">
      <c r="A122" s="9" t="s">
        <v>94</v>
      </c>
      <c r="B122" s="9"/>
      <c r="C122" s="9"/>
      <c r="D122" s="9"/>
      <c r="E122" s="9"/>
      <c r="F122" s="9"/>
      <c r="G122" s="9"/>
      <c r="H122" s="9"/>
      <c r="I122" s="9"/>
      <c r="J122" s="9"/>
      <c r="K122" s="9"/>
      <c r="L122" s="9"/>
      <c r="M122" s="9"/>
    </row>
    <row r="123" spans="1:15" ht="35.25">
      <c r="A123" s="9" t="s">
        <v>23</v>
      </c>
      <c r="B123" s="9"/>
      <c r="C123" s="9"/>
      <c r="D123" s="9"/>
      <c r="E123" s="9"/>
      <c r="F123" s="52">
        <f>COUNTIF(J33:J73,"150回以上")</f>
        <v>0</v>
      </c>
      <c r="G123" s="9" t="s">
        <v>75</v>
      </c>
      <c r="I123" s="9"/>
      <c r="J123" s="9"/>
      <c r="K123" s="9"/>
      <c r="L123" s="9"/>
      <c r="M123" s="9"/>
    </row>
    <row r="124" spans="1:15" ht="35.25">
      <c r="A124" s="9" t="s">
        <v>9</v>
      </c>
      <c r="B124" s="9"/>
      <c r="C124" s="9"/>
      <c r="D124" s="9"/>
      <c r="E124" s="9"/>
      <c r="F124" s="52">
        <f>COUNTIF(J33:J73,"100回以上")</f>
        <v>0</v>
      </c>
      <c r="G124" s="9" t="s">
        <v>76</v>
      </c>
      <c r="I124" s="9"/>
      <c r="J124" s="9"/>
      <c r="K124" s="9"/>
      <c r="L124" s="9"/>
      <c r="M124" s="9"/>
    </row>
    <row r="125" spans="1:15" ht="41.25" customHeight="1">
      <c r="A125" s="9"/>
      <c r="B125" s="9"/>
      <c r="C125" s="9"/>
      <c r="D125" s="9"/>
      <c r="E125" s="9"/>
      <c r="F125" s="9"/>
      <c r="G125" s="9"/>
      <c r="H125" s="9"/>
      <c r="I125" s="9"/>
      <c r="J125" s="9"/>
      <c r="K125" s="9"/>
      <c r="L125" s="9"/>
      <c r="M125" s="9"/>
      <c r="O125" s="107"/>
    </row>
    <row r="126" spans="1:15" ht="30.75" customHeight="1">
      <c r="A126" s="13"/>
      <c r="B126" s="30" t="s">
        <v>6</v>
      </c>
      <c r="C126" s="30"/>
      <c r="D126" s="30"/>
      <c r="E126" s="47" t="s">
        <v>51</v>
      </c>
      <c r="F126" s="53"/>
      <c r="G126" s="53"/>
      <c r="H126" s="53"/>
      <c r="I126" s="47" t="s">
        <v>43</v>
      </c>
      <c r="J126" s="53"/>
      <c r="K126" s="53"/>
      <c r="L126" s="30" t="s">
        <v>15</v>
      </c>
      <c r="M126" s="96"/>
      <c r="O126" s="108"/>
    </row>
    <row r="127" spans="1:15" ht="18.75" customHeight="1">
      <c r="A127" s="13"/>
      <c r="B127" s="31" t="s">
        <v>59</v>
      </c>
      <c r="C127" s="39"/>
      <c r="D127" s="39"/>
      <c r="E127" s="31" t="s">
        <v>39</v>
      </c>
      <c r="F127" s="54"/>
      <c r="G127" s="54"/>
      <c r="H127" s="54"/>
      <c r="I127" s="31" t="s">
        <v>74</v>
      </c>
      <c r="J127" s="54"/>
      <c r="K127" s="54"/>
      <c r="L127" s="90" t="s">
        <v>34</v>
      </c>
      <c r="M127" s="54"/>
      <c r="O127" s="108"/>
    </row>
    <row r="128" spans="1:15" ht="35.25">
      <c r="A128" s="14" t="s">
        <v>89</v>
      </c>
      <c r="B128" s="14"/>
      <c r="C128" s="40">
        <f>I33</f>
        <v>0</v>
      </c>
      <c r="D128" s="40"/>
      <c r="E128" s="48">
        <f>IF(AND($F$123&gt;=4,J33="150回以上"),C128*3000,0)</f>
        <v>0</v>
      </c>
      <c r="F128" s="48"/>
      <c r="G128" s="48"/>
      <c r="H128" s="48"/>
      <c r="I128" s="48">
        <f>IF(AND($F$124&gt;=4,J33="100回以上"),C128*2000,0)</f>
        <v>0</v>
      </c>
      <c r="J128" s="48"/>
      <c r="K128" s="48"/>
      <c r="L128" s="91">
        <f>IF(AND(E128=0,I128=0),COUNTIF(B33:H33,"&gt;=50"),0)</f>
        <v>0</v>
      </c>
      <c r="M128" s="48">
        <f t="shared" ref="M128:M135" si="17">L128*100000</f>
        <v>0</v>
      </c>
      <c r="O128" s="108"/>
    </row>
    <row r="129" spans="1:15" ht="35.25">
      <c r="A129" s="14" t="s">
        <v>80</v>
      </c>
      <c r="B129" s="14"/>
      <c r="C129" s="40">
        <f>I37</f>
        <v>0</v>
      </c>
      <c r="D129" s="40"/>
      <c r="E129" s="48">
        <f>IF(AND($F$123&gt;=4,J37="150回以上"),C129*3000,0)</f>
        <v>0</v>
      </c>
      <c r="F129" s="48"/>
      <c r="G129" s="48"/>
      <c r="H129" s="48"/>
      <c r="I129" s="48">
        <f>IF(AND($F$124&gt;=4,J37="100回以上"),C129*2000,0)</f>
        <v>0</v>
      </c>
      <c r="J129" s="48"/>
      <c r="K129" s="48"/>
      <c r="L129" s="91">
        <f>IF(AND(E129=0,I129=0),COUNTIF(B37:H37,"&gt;=50"),0)</f>
        <v>0</v>
      </c>
      <c r="M129" s="48">
        <f t="shared" si="17"/>
        <v>0</v>
      </c>
      <c r="O129" s="108"/>
    </row>
    <row r="130" spans="1:15" ht="35.25">
      <c r="A130" s="14" t="s">
        <v>90</v>
      </c>
      <c r="B130" s="14"/>
      <c r="C130" s="40">
        <f>I41</f>
        <v>0</v>
      </c>
      <c r="D130" s="40"/>
      <c r="E130" s="48">
        <f>IF(AND($F$123&gt;=4,J41="150回以上"),C130*3000,0)</f>
        <v>0</v>
      </c>
      <c r="F130" s="48"/>
      <c r="G130" s="48"/>
      <c r="H130" s="48"/>
      <c r="I130" s="48">
        <f>IF(AND($F$124&gt;=4,J41="100回以上"),C130*2000,0)</f>
        <v>0</v>
      </c>
      <c r="J130" s="48"/>
      <c r="K130" s="48"/>
      <c r="L130" s="91">
        <f>IF(AND(E130=0,I130=0),COUNTIF(B41:H41,"&gt;=50"),0)</f>
        <v>0</v>
      </c>
      <c r="M130" s="48">
        <f t="shared" si="17"/>
        <v>0</v>
      </c>
      <c r="O130" s="108"/>
    </row>
    <row r="131" spans="1:15" ht="35.25">
      <c r="A131" s="14" t="s">
        <v>91</v>
      </c>
      <c r="B131" s="14"/>
      <c r="C131" s="40">
        <f>I45</f>
        <v>0</v>
      </c>
      <c r="D131" s="40"/>
      <c r="E131" s="48">
        <f>IF(AND($F$123&gt;=4,J45="150回以上"),C131*3000,0)</f>
        <v>0</v>
      </c>
      <c r="F131" s="48"/>
      <c r="G131" s="48"/>
      <c r="H131" s="48"/>
      <c r="I131" s="48">
        <f>IF(AND($F$124&gt;=4,J45="100回以上"),C131*2000,0)</f>
        <v>0</v>
      </c>
      <c r="J131" s="48"/>
      <c r="K131" s="48"/>
      <c r="L131" s="91">
        <f>IF(AND(E131=0,I131=0),COUNTIF(B45:H45,"&gt;=50"),0)</f>
        <v>0</v>
      </c>
      <c r="M131" s="48">
        <f t="shared" si="17"/>
        <v>0</v>
      </c>
      <c r="O131" s="108"/>
    </row>
    <row r="132" spans="1:15" ht="35.25">
      <c r="A132" s="14" t="s">
        <v>92</v>
      </c>
      <c r="B132" s="14"/>
      <c r="C132" s="40">
        <f>I49</f>
        <v>0</v>
      </c>
      <c r="D132" s="40"/>
      <c r="E132" s="48">
        <f>IF(AND($F$123&gt;=4,J49="150回以上"),C132*3000,0)</f>
        <v>0</v>
      </c>
      <c r="F132" s="48"/>
      <c r="G132" s="48"/>
      <c r="H132" s="48"/>
      <c r="I132" s="48">
        <f>IF(AND($F$124&gt;=4,J49="100回以上"),C132*2000,0)</f>
        <v>0</v>
      </c>
      <c r="J132" s="48"/>
      <c r="K132" s="48"/>
      <c r="L132" s="91">
        <f>IF(AND(E132=0,I132=0),COUNTIF(B49:H49,"&gt;=50"),0)</f>
        <v>0</v>
      </c>
      <c r="M132" s="48">
        <f t="shared" si="17"/>
        <v>0</v>
      </c>
      <c r="O132" s="108"/>
    </row>
    <row r="133" spans="1:15" ht="35.25">
      <c r="A133" s="14" t="s">
        <v>25</v>
      </c>
      <c r="B133" s="14"/>
      <c r="C133" s="40">
        <f>I57</f>
        <v>0</v>
      </c>
      <c r="D133" s="40"/>
      <c r="E133" s="48">
        <f>IF(AND($F$123&gt;=4,J57="150回以上"),C133*3000,0)</f>
        <v>0</v>
      </c>
      <c r="F133" s="48"/>
      <c r="G133" s="48"/>
      <c r="H133" s="48"/>
      <c r="I133" s="48">
        <f>IF(AND($F$124&gt;=4,J57="100回以上"),C133*2000,0)</f>
        <v>0</v>
      </c>
      <c r="J133" s="48"/>
      <c r="K133" s="48"/>
      <c r="L133" s="91">
        <f>IF(AND(E133=0,I133=0),COUNTIF(B57:H57,"&gt;=50"),0)</f>
        <v>0</v>
      </c>
      <c r="M133" s="48">
        <f t="shared" si="17"/>
        <v>0</v>
      </c>
      <c r="O133" s="108"/>
    </row>
    <row r="134" spans="1:15" ht="35.25">
      <c r="A134" s="14" t="s">
        <v>93</v>
      </c>
      <c r="B134" s="14"/>
      <c r="C134" s="40">
        <f>I61</f>
        <v>0</v>
      </c>
      <c r="D134" s="40"/>
      <c r="E134" s="48">
        <f>IF(AND($F$123&gt;=4,J61="150回以上"),C134*3000,0)</f>
        <v>0</v>
      </c>
      <c r="F134" s="48"/>
      <c r="G134" s="48"/>
      <c r="H134" s="48"/>
      <c r="I134" s="48">
        <f>IF(AND($F$124&gt;=4,J61="100回以上"),C134*2000,0)</f>
        <v>0</v>
      </c>
      <c r="J134" s="48"/>
      <c r="K134" s="48"/>
      <c r="L134" s="91">
        <f>IF(AND(E134=0,I134=0),COUNTIF(B61:H61,"&gt;=50"),0)</f>
        <v>0</v>
      </c>
      <c r="M134" s="48">
        <f t="shared" si="17"/>
        <v>0</v>
      </c>
      <c r="O134" s="108"/>
    </row>
    <row r="135" spans="1:15" ht="36">
      <c r="A135" s="14" t="s">
        <v>87</v>
      </c>
      <c r="B135" s="14"/>
      <c r="C135" s="40">
        <f>I65</f>
        <v>0</v>
      </c>
      <c r="D135" s="40"/>
      <c r="E135" s="48">
        <f>IF(AND($F$123&gt;=4,J65="150回以上"),C135*3000,0)</f>
        <v>0</v>
      </c>
      <c r="F135" s="48"/>
      <c r="G135" s="48"/>
      <c r="H135" s="48"/>
      <c r="I135" s="48">
        <f>IF(AND($F$124&gt;=4,J65="100回以上"),C135*2000,0)</f>
        <v>0</v>
      </c>
      <c r="J135" s="48"/>
      <c r="K135" s="48"/>
      <c r="L135" s="91">
        <f>IF(AND(E135=0,I135=0),COUNTIF(B65:H65,"&gt;=50"),0)</f>
        <v>0</v>
      </c>
      <c r="M135" s="48">
        <f t="shared" si="17"/>
        <v>0</v>
      </c>
      <c r="O135" s="108"/>
    </row>
    <row r="136" spans="1:15" ht="36">
      <c r="A136" s="15" t="s">
        <v>29</v>
      </c>
      <c r="B136" s="15"/>
      <c r="C136" s="41">
        <f>SUM(C128:D135)</f>
        <v>0</v>
      </c>
      <c r="D136" s="41"/>
      <c r="E136" s="49">
        <f>SUM(E128:H135)</f>
        <v>0</v>
      </c>
      <c r="F136" s="49"/>
      <c r="G136" s="49"/>
      <c r="H136" s="49"/>
      <c r="I136" s="49">
        <f>SUM(I128:K135)</f>
        <v>0</v>
      </c>
      <c r="J136" s="49"/>
      <c r="K136" s="49"/>
      <c r="L136" s="92">
        <f>SUM(L128:L135)</f>
        <v>0</v>
      </c>
      <c r="M136" s="97">
        <f>SUM(M128:M135)</f>
        <v>0</v>
      </c>
    </row>
    <row r="137" spans="1:15" ht="320.25" customHeight="1">
      <c r="A137" s="16" t="s">
        <v>31</v>
      </c>
      <c r="B137" s="32"/>
      <c r="C137" s="32"/>
      <c r="D137" s="32"/>
      <c r="E137" s="32"/>
      <c r="F137" s="32"/>
      <c r="G137" s="32"/>
      <c r="H137" s="32"/>
      <c r="I137" s="32"/>
      <c r="J137" s="32"/>
      <c r="K137" s="32"/>
      <c r="L137" s="32"/>
      <c r="M137" s="32"/>
    </row>
    <row r="138" spans="1:15" ht="35.25">
      <c r="A138" s="17" t="s">
        <v>33</v>
      </c>
      <c r="B138" s="33"/>
      <c r="C138" s="42"/>
      <c r="D138" s="42"/>
      <c r="E138" s="42"/>
      <c r="F138" s="42"/>
      <c r="G138" s="56"/>
      <c r="H138" s="58" t="s">
        <v>27</v>
      </c>
      <c r="I138" s="58"/>
      <c r="J138" s="58"/>
      <c r="K138" s="85"/>
      <c r="L138" s="85"/>
      <c r="M138" s="85"/>
      <c r="N138" s="103"/>
    </row>
    <row r="139" spans="1:15" ht="35.25">
      <c r="A139" s="17" t="s">
        <v>48</v>
      </c>
      <c r="B139" s="33"/>
      <c r="C139" s="42"/>
      <c r="D139" s="42"/>
      <c r="E139" s="42"/>
      <c r="F139" s="42"/>
      <c r="G139" s="56"/>
      <c r="H139" s="58" t="s">
        <v>49</v>
      </c>
      <c r="I139" s="58"/>
      <c r="J139" s="58"/>
      <c r="K139" s="85"/>
      <c r="L139" s="85"/>
      <c r="M139" s="85"/>
      <c r="N139" s="104"/>
    </row>
    <row r="140" spans="1:15" ht="30" customHeight="1">
      <c r="A140" s="17" t="s">
        <v>52</v>
      </c>
      <c r="B140" s="33"/>
      <c r="C140" s="42"/>
      <c r="D140" s="42"/>
      <c r="E140" s="42"/>
      <c r="F140" s="42"/>
      <c r="G140" s="56"/>
      <c r="H140" s="58" t="s">
        <v>40</v>
      </c>
      <c r="I140" s="58"/>
      <c r="J140" s="58"/>
      <c r="K140" s="85"/>
      <c r="L140" s="85"/>
      <c r="M140" s="85"/>
      <c r="N140" s="104"/>
    </row>
    <row r="141" spans="1:15" ht="30" customHeight="1">
      <c r="A141" s="17" t="s">
        <v>16</v>
      </c>
      <c r="B141" s="33"/>
      <c r="C141" s="42"/>
      <c r="D141" s="42"/>
      <c r="E141" s="42"/>
      <c r="F141" s="42"/>
      <c r="G141" s="42"/>
      <c r="H141" s="42"/>
      <c r="I141" s="42"/>
      <c r="J141" s="42"/>
      <c r="K141" s="42"/>
      <c r="L141" s="42"/>
      <c r="M141" s="56"/>
      <c r="N141" s="105"/>
    </row>
    <row r="142" spans="1:15" ht="30" customHeight="1">
      <c r="A142" s="17" t="s">
        <v>53</v>
      </c>
      <c r="B142" s="33"/>
      <c r="C142" s="42"/>
      <c r="D142" s="42"/>
      <c r="E142" s="42"/>
      <c r="F142" s="42"/>
      <c r="G142" s="42"/>
      <c r="H142" s="42"/>
      <c r="I142" s="42"/>
      <c r="J142" s="42"/>
      <c r="K142" s="42"/>
      <c r="L142" s="42"/>
      <c r="M142" s="56"/>
      <c r="N142" s="106"/>
    </row>
    <row r="144" spans="1:15">
      <c r="C144" s="43"/>
      <c r="D144" s="43"/>
    </row>
    <row r="145" spans="3:4" ht="18.75" customHeight="1">
      <c r="C145" s="43"/>
      <c r="D145" s="43"/>
    </row>
    <row r="146" spans="3:4" ht="18.75" customHeight="1">
      <c r="C146" s="43"/>
      <c r="D146" s="43"/>
    </row>
    <row r="147" spans="3:4">
      <c r="C147" s="43"/>
      <c r="D147" s="43"/>
    </row>
    <row r="148" spans="3:4">
      <c r="C148" s="43"/>
      <c r="D148" s="43"/>
    </row>
    <row r="149" spans="3:4">
      <c r="C149" s="43"/>
      <c r="D149" s="43"/>
    </row>
    <row r="150" spans="3:4">
      <c r="C150" s="43"/>
      <c r="D150" s="43"/>
    </row>
    <row r="151" spans="3:4">
      <c r="C151" s="43"/>
      <c r="D151" s="43"/>
    </row>
    <row r="152" spans="3:4">
      <c r="C152" s="43"/>
      <c r="D152" s="43"/>
    </row>
    <row r="153" spans="3:4">
      <c r="C153" s="43"/>
      <c r="D153" s="43"/>
    </row>
    <row r="154" spans="3:4">
      <c r="C154" s="43"/>
      <c r="D154" s="43"/>
    </row>
    <row r="155" spans="3:4">
      <c r="C155" s="43"/>
      <c r="D155" s="43"/>
    </row>
    <row r="156" spans="3:4">
      <c r="C156" s="43"/>
      <c r="D156" s="43"/>
    </row>
    <row r="157" spans="3:4">
      <c r="C157" s="43"/>
      <c r="D157" s="43"/>
    </row>
    <row r="158" spans="3:4">
      <c r="C158" s="43"/>
      <c r="D158" s="43"/>
    </row>
    <row r="159" spans="3:4">
      <c r="C159" s="43"/>
      <c r="D159" s="43"/>
    </row>
  </sheetData>
  <mergeCells count="167">
    <mergeCell ref="B1:I1"/>
    <mergeCell ref="K8:M8"/>
    <mergeCell ref="B9:H9"/>
    <mergeCell ref="K9:M9"/>
    <mergeCell ref="B10:E10"/>
    <mergeCell ref="K10:M10"/>
    <mergeCell ref="B11:E11"/>
    <mergeCell ref="K11:M11"/>
    <mergeCell ref="K12:M12"/>
    <mergeCell ref="B13:H13"/>
    <mergeCell ref="K13:M13"/>
    <mergeCell ref="K14:M14"/>
    <mergeCell ref="K15:M15"/>
    <mergeCell ref="K16:M16"/>
    <mergeCell ref="B17:H17"/>
    <mergeCell ref="K17:M17"/>
    <mergeCell ref="K18:M18"/>
    <mergeCell ref="K19:M19"/>
    <mergeCell ref="K20:M20"/>
    <mergeCell ref="B21:H21"/>
    <mergeCell ref="K21:M21"/>
    <mergeCell ref="K22:M22"/>
    <mergeCell ref="K23:M23"/>
    <mergeCell ref="K24:M24"/>
    <mergeCell ref="B25:H25"/>
    <mergeCell ref="K25:M25"/>
    <mergeCell ref="K26:M26"/>
    <mergeCell ref="K27:M27"/>
    <mergeCell ref="K28:M28"/>
    <mergeCell ref="B29:H29"/>
    <mergeCell ref="K29:M29"/>
    <mergeCell ref="K30:M30"/>
    <mergeCell ref="K31:M31"/>
    <mergeCell ref="K32:M32"/>
    <mergeCell ref="K33:M33"/>
    <mergeCell ref="K34:M34"/>
    <mergeCell ref="K35:M35"/>
    <mergeCell ref="K36:M36"/>
    <mergeCell ref="K37:M37"/>
    <mergeCell ref="K38:M38"/>
    <mergeCell ref="K39:M39"/>
    <mergeCell ref="K40:M40"/>
    <mergeCell ref="K41:M41"/>
    <mergeCell ref="K42:M42"/>
    <mergeCell ref="K43:M43"/>
    <mergeCell ref="K44:M44"/>
    <mergeCell ref="K45:M45"/>
    <mergeCell ref="K46:M46"/>
    <mergeCell ref="K47:M47"/>
    <mergeCell ref="K48:M48"/>
    <mergeCell ref="K49:M49"/>
    <mergeCell ref="K50:M50"/>
    <mergeCell ref="K51:M51"/>
    <mergeCell ref="B52:I52"/>
    <mergeCell ref="K56:M56"/>
    <mergeCell ref="K57:M57"/>
    <mergeCell ref="K58:M58"/>
    <mergeCell ref="K59:M59"/>
    <mergeCell ref="K60:M60"/>
    <mergeCell ref="K61:M61"/>
    <mergeCell ref="K62:M62"/>
    <mergeCell ref="K63:M63"/>
    <mergeCell ref="K64:M64"/>
    <mergeCell ref="K65:M65"/>
    <mergeCell ref="K66:M66"/>
    <mergeCell ref="K67:M67"/>
    <mergeCell ref="K68:M68"/>
    <mergeCell ref="K69:M69"/>
    <mergeCell ref="K70:M70"/>
    <mergeCell ref="K71:M71"/>
    <mergeCell ref="K72:M72"/>
    <mergeCell ref="K73:M73"/>
    <mergeCell ref="K74:M74"/>
    <mergeCell ref="K75:M75"/>
    <mergeCell ref="K76:M76"/>
    <mergeCell ref="K77:M77"/>
    <mergeCell ref="K78:M78"/>
    <mergeCell ref="K79:M79"/>
    <mergeCell ref="K80:M80"/>
    <mergeCell ref="K81:M81"/>
    <mergeCell ref="K82:M82"/>
    <mergeCell ref="K83:M83"/>
    <mergeCell ref="D88:H88"/>
    <mergeCell ref="J88:K88"/>
    <mergeCell ref="D89:H89"/>
    <mergeCell ref="J89:K89"/>
    <mergeCell ref="D90:H90"/>
    <mergeCell ref="J90:K90"/>
    <mergeCell ref="B99:M99"/>
    <mergeCell ref="C100:K100"/>
    <mergeCell ref="K102:M102"/>
    <mergeCell ref="K105:M105"/>
    <mergeCell ref="K106:M106"/>
    <mergeCell ref="K107:M107"/>
    <mergeCell ref="A110:M110"/>
    <mergeCell ref="A114:M114"/>
    <mergeCell ref="F117:H117"/>
    <mergeCell ref="B126:D126"/>
    <mergeCell ref="E126:H126"/>
    <mergeCell ref="I126:K126"/>
    <mergeCell ref="L126:M126"/>
    <mergeCell ref="B127:D127"/>
    <mergeCell ref="E127:H127"/>
    <mergeCell ref="I127:K127"/>
    <mergeCell ref="L127:M127"/>
    <mergeCell ref="C128:D128"/>
    <mergeCell ref="E128:H128"/>
    <mergeCell ref="I128:K128"/>
    <mergeCell ref="C129:D129"/>
    <mergeCell ref="E129:H129"/>
    <mergeCell ref="I129:K129"/>
    <mergeCell ref="C130:D130"/>
    <mergeCell ref="E130:H130"/>
    <mergeCell ref="I130:K130"/>
    <mergeCell ref="C131:D131"/>
    <mergeCell ref="E131:H131"/>
    <mergeCell ref="I131:K131"/>
    <mergeCell ref="C132:D132"/>
    <mergeCell ref="E132:H132"/>
    <mergeCell ref="I132:K132"/>
    <mergeCell ref="C133:D133"/>
    <mergeCell ref="E133:H133"/>
    <mergeCell ref="I133:K133"/>
    <mergeCell ref="C134:D134"/>
    <mergeCell ref="E134:H134"/>
    <mergeCell ref="I134:K134"/>
    <mergeCell ref="C135:D135"/>
    <mergeCell ref="E135:H135"/>
    <mergeCell ref="I135:K135"/>
    <mergeCell ref="C136:D136"/>
    <mergeCell ref="E136:H136"/>
    <mergeCell ref="I136:K136"/>
    <mergeCell ref="A137:M137"/>
    <mergeCell ref="B138:G138"/>
    <mergeCell ref="H138:J138"/>
    <mergeCell ref="K138:M138"/>
    <mergeCell ref="B139:G139"/>
    <mergeCell ref="H139:J139"/>
    <mergeCell ref="K139:M139"/>
    <mergeCell ref="B140:G140"/>
    <mergeCell ref="H140:J140"/>
    <mergeCell ref="K140:M140"/>
    <mergeCell ref="B141:M141"/>
    <mergeCell ref="B142:M142"/>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I6:I7"/>
    <mergeCell ref="J6:J7"/>
    <mergeCell ref="K6:M7"/>
    <mergeCell ref="I54:I55"/>
    <mergeCell ref="J54:J55"/>
    <mergeCell ref="K54:M55"/>
    <mergeCell ref="A92:M96"/>
  </mergeCells>
  <phoneticPr fontId="2"/>
  <dataValidations count="1">
    <dataValidation type="list" allowBlank="1" showDropDown="0" showInputMessage="1" showErrorMessage="0" sqref="J37 J41 J45 J49 J81 J61 J65 J69 J73 J77 J57 J33 J9 J13 J17 J25 J21 J29">
      <formula1>"100回未満,100回以上,150回以上"</formula1>
    </dataValidation>
  </dataValidations>
  <pageMargins left="0.70866141732283472" right="0.70866141732283472" top="0.74803149606299213" bottom="0.74803149606299213" header="0.31496062992125984" footer="0.31496062992125984"/>
  <pageSetup paperSize="9" scale="39" fitToWidth="1" fitToHeight="0" orientation="portrait" usePrinterDefaults="1" r:id="rId1"/>
  <headerFooter>
    <oddHeader>&amp;L&amp;"ＭＳ Ｐ明朝,regular"&amp;18別記第１－１号様式（第５条関係）</oddHeader>
  </headerFooter>
  <rowBreaks count="1" manualBreakCount="1">
    <brk id="100"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Q193"/>
  <sheetViews>
    <sheetView tabSelected="1" view="pageBreakPreview" zoomScale="50" zoomScaleSheetLayoutView="50" workbookViewId="0">
      <pane xSplit="1" ySplit="7" topLeftCell="B92" activePane="bottomRight" state="frozen"/>
      <selection pane="topRight"/>
      <selection pane="bottomLeft"/>
      <selection pane="bottomRight" activeCell="G123" sqref="G123"/>
    </sheetView>
  </sheetViews>
  <sheetFormatPr defaultRowHeight="18.75"/>
  <cols>
    <col min="1" max="1" width="33.5" customWidth="1"/>
    <col min="2" max="7" width="9.375" bestFit="1" customWidth="1"/>
    <col min="8" max="8" width="9.75" bestFit="1" customWidth="1"/>
    <col min="9" max="9" width="10.75" customWidth="1"/>
    <col min="10" max="10" width="5.875" customWidth="1"/>
    <col min="11" max="11" width="20.75" customWidth="1"/>
    <col min="12" max="12" width="20" customWidth="1"/>
    <col min="13" max="13" width="6.625" customWidth="1"/>
    <col min="14" max="14" width="17.875" customWidth="1"/>
    <col min="15" max="15" width="19.25" customWidth="1"/>
    <col min="16" max="16" width="36.625" customWidth="1"/>
    <col min="17" max="16384" width="9" customWidth="1"/>
  </cols>
  <sheetData>
    <row r="1" spans="1:15" ht="35.25">
      <c r="A1" s="1" t="s">
        <v>56</v>
      </c>
      <c r="B1" s="18" t="s">
        <v>63</v>
      </c>
      <c r="C1" s="18"/>
      <c r="D1" s="18"/>
      <c r="E1" s="18"/>
      <c r="F1" s="18"/>
      <c r="G1" s="18"/>
      <c r="H1" s="18"/>
      <c r="I1" s="18"/>
      <c r="O1" s="93" t="s">
        <v>78</v>
      </c>
    </row>
    <row r="2" spans="1:15" ht="77.25" customHeight="1">
      <c r="A2" s="2" t="s">
        <v>24</v>
      </c>
      <c r="B2" s="2"/>
      <c r="C2" s="2"/>
      <c r="D2" s="2"/>
      <c r="E2" s="2"/>
      <c r="F2" s="2"/>
      <c r="G2" s="2"/>
      <c r="H2" s="2"/>
      <c r="I2" s="2"/>
      <c r="J2" s="2"/>
      <c r="K2" s="2"/>
      <c r="N2" s="94"/>
    </row>
    <row r="3" spans="1:15" ht="42" hidden="1" customHeight="1">
      <c r="A3" s="2"/>
      <c r="B3" s="2"/>
      <c r="C3" s="2"/>
      <c r="D3" s="2"/>
      <c r="E3" s="2"/>
      <c r="F3" s="2"/>
      <c r="G3" s="2"/>
      <c r="H3" s="2"/>
      <c r="I3" s="2"/>
      <c r="J3" s="2"/>
      <c r="K3" s="2"/>
      <c r="N3" s="94"/>
    </row>
    <row r="4" spans="1:15" ht="42" customHeight="1">
      <c r="A4" s="2" t="s">
        <v>50</v>
      </c>
      <c r="B4" s="2"/>
      <c r="C4" s="2"/>
      <c r="D4" s="2"/>
      <c r="E4" s="2"/>
      <c r="F4" s="2"/>
      <c r="G4" s="2"/>
      <c r="H4" s="2"/>
      <c r="I4" s="2"/>
      <c r="J4" s="2"/>
      <c r="K4" s="2"/>
      <c r="N4" s="94"/>
    </row>
    <row r="5" spans="1:15" ht="42" hidden="1" customHeight="1">
      <c r="A5" s="2"/>
      <c r="B5" s="2"/>
      <c r="C5" s="2"/>
      <c r="D5" s="2"/>
      <c r="E5" s="2"/>
      <c r="F5" s="2"/>
      <c r="G5" s="2"/>
      <c r="H5" s="2"/>
      <c r="I5" s="2"/>
      <c r="J5" s="2"/>
      <c r="K5" s="2"/>
      <c r="N5" s="94"/>
    </row>
    <row r="6" spans="1:15" ht="45.75" customHeight="1">
      <c r="A6" s="3"/>
      <c r="B6" s="3"/>
      <c r="C6" s="3"/>
      <c r="D6" s="3"/>
      <c r="E6" s="3"/>
      <c r="F6" s="3"/>
      <c r="G6" s="3"/>
      <c r="H6" s="3"/>
      <c r="I6" s="134" t="s">
        <v>57</v>
      </c>
      <c r="J6" s="142"/>
      <c r="K6" s="152" t="s">
        <v>47</v>
      </c>
      <c r="L6" s="156" t="s">
        <v>82</v>
      </c>
      <c r="M6" s="161"/>
      <c r="N6" s="165"/>
      <c r="O6" s="99"/>
    </row>
    <row r="7" spans="1:15" ht="27.75" customHeight="1">
      <c r="A7" s="3"/>
      <c r="B7" s="19" t="s">
        <v>0</v>
      </c>
      <c r="C7" s="19" t="s">
        <v>10</v>
      </c>
      <c r="D7" s="19" t="s">
        <v>12</v>
      </c>
      <c r="E7" s="19" t="s">
        <v>11</v>
      </c>
      <c r="F7" s="19" t="s">
        <v>13</v>
      </c>
      <c r="G7" s="19" t="s">
        <v>2</v>
      </c>
      <c r="H7" s="19" t="s">
        <v>14</v>
      </c>
      <c r="I7" s="135"/>
      <c r="J7" s="143"/>
      <c r="K7" s="153"/>
      <c r="L7" s="81"/>
      <c r="M7" s="86"/>
      <c r="N7" s="166"/>
      <c r="O7" s="99"/>
    </row>
    <row r="8" spans="1:15" ht="27.75" hidden="1" customHeight="1">
      <c r="A8" s="3"/>
      <c r="B8" s="20"/>
      <c r="C8" s="20"/>
      <c r="D8" s="20"/>
      <c r="E8" s="20"/>
      <c r="F8" s="20">
        <v>44497</v>
      </c>
      <c r="G8" s="20">
        <f>F8+1</f>
        <v>44498</v>
      </c>
      <c r="H8" s="20">
        <f>G8+1</f>
        <v>44499</v>
      </c>
      <c r="I8" s="136"/>
      <c r="J8" s="144"/>
      <c r="K8" s="74"/>
      <c r="L8" s="82"/>
      <c r="M8" s="88"/>
      <c r="N8" s="144"/>
    </row>
    <row r="9" spans="1:15" ht="27.75" hidden="1" customHeight="1">
      <c r="A9" s="109" t="s">
        <v>58</v>
      </c>
      <c r="B9" s="21"/>
      <c r="C9" s="34"/>
      <c r="D9" s="34"/>
      <c r="E9" s="34"/>
      <c r="F9" s="34"/>
      <c r="G9" s="34"/>
      <c r="H9" s="57"/>
      <c r="I9" s="137" t="s">
        <v>28</v>
      </c>
      <c r="J9" s="145"/>
      <c r="K9" s="75"/>
      <c r="L9" s="157"/>
      <c r="M9" s="162"/>
      <c r="N9" s="167"/>
    </row>
    <row r="10" spans="1:15" ht="27.75" hidden="1" customHeight="1">
      <c r="A10" s="4" t="s">
        <v>38</v>
      </c>
      <c r="B10" s="22"/>
      <c r="C10" s="35"/>
      <c r="D10" s="35"/>
      <c r="E10" s="45"/>
      <c r="F10" s="23"/>
      <c r="G10" s="23"/>
      <c r="H10" s="23"/>
      <c r="I10" s="63">
        <f>SUM(F10:H10)</f>
        <v>0</v>
      </c>
      <c r="J10" s="132" t="s">
        <v>18</v>
      </c>
      <c r="K10" s="76"/>
      <c r="L10" s="157"/>
      <c r="M10" s="162"/>
      <c r="N10" s="167"/>
    </row>
    <row r="11" spans="1:15" ht="27.75" hidden="1" customHeight="1">
      <c r="A11" s="4" t="s">
        <v>60</v>
      </c>
      <c r="B11" s="22"/>
      <c r="C11" s="35"/>
      <c r="D11" s="35"/>
      <c r="E11" s="45"/>
      <c r="F11" s="23"/>
      <c r="G11" s="23"/>
      <c r="H11" s="23"/>
      <c r="I11" s="63">
        <f>SUM(F11:H11)</f>
        <v>0</v>
      </c>
      <c r="J11" s="132" t="s">
        <v>18</v>
      </c>
      <c r="K11" s="76"/>
      <c r="L11" s="157"/>
      <c r="M11" s="162"/>
      <c r="N11" s="167"/>
    </row>
    <row r="12" spans="1:15" ht="27.75" hidden="1" customHeight="1">
      <c r="A12" s="5"/>
      <c r="B12" s="20">
        <f>H8+1</f>
        <v>44500</v>
      </c>
      <c r="C12" s="20">
        <f t="shared" ref="C12:H12" si="0">B12+1</f>
        <v>44501</v>
      </c>
      <c r="D12" s="20">
        <f t="shared" si="0"/>
        <v>44502</v>
      </c>
      <c r="E12" s="20">
        <f t="shared" si="0"/>
        <v>44503</v>
      </c>
      <c r="F12" s="20">
        <f t="shared" si="0"/>
        <v>44504</v>
      </c>
      <c r="G12" s="20">
        <f t="shared" si="0"/>
        <v>44505</v>
      </c>
      <c r="H12" s="20">
        <f t="shared" si="0"/>
        <v>44506</v>
      </c>
      <c r="I12" s="138"/>
      <c r="J12" s="146"/>
      <c r="K12" s="76"/>
      <c r="L12" s="157"/>
      <c r="M12" s="162"/>
      <c r="N12" s="167"/>
    </row>
    <row r="13" spans="1:15" ht="27.75" hidden="1" customHeight="1">
      <c r="A13" s="109" t="s">
        <v>58</v>
      </c>
      <c r="B13" s="21"/>
      <c r="C13" s="34"/>
      <c r="D13" s="34"/>
      <c r="E13" s="34"/>
      <c r="F13" s="34"/>
      <c r="G13" s="34"/>
      <c r="H13" s="57"/>
      <c r="I13" s="137" t="s">
        <v>28</v>
      </c>
      <c r="J13" s="145"/>
      <c r="K13" s="75"/>
      <c r="L13" s="157"/>
      <c r="M13" s="162"/>
      <c r="N13" s="167"/>
    </row>
    <row r="14" spans="1:15" ht="27.75" hidden="1" customHeight="1">
      <c r="A14" s="4" t="s">
        <v>38</v>
      </c>
      <c r="B14" s="23"/>
      <c r="C14" s="23"/>
      <c r="D14" s="23"/>
      <c r="E14" s="23"/>
      <c r="F14" s="23"/>
      <c r="G14" s="23"/>
      <c r="H14" s="23"/>
      <c r="I14" s="63">
        <f>SUM(B14:H14)</f>
        <v>0</v>
      </c>
      <c r="J14" s="132" t="s">
        <v>18</v>
      </c>
      <c r="K14" s="76"/>
      <c r="L14" s="157"/>
      <c r="M14" s="162"/>
      <c r="N14" s="167"/>
    </row>
    <row r="15" spans="1:15" ht="27.75" hidden="1" customHeight="1">
      <c r="A15" s="4" t="s">
        <v>60</v>
      </c>
      <c r="B15" s="23"/>
      <c r="C15" s="23"/>
      <c r="D15" s="23"/>
      <c r="E15" s="23"/>
      <c r="F15" s="23"/>
      <c r="G15" s="23"/>
      <c r="H15" s="23"/>
      <c r="I15" s="63">
        <f>SUM(B15:H15)</f>
        <v>0</v>
      </c>
      <c r="J15" s="132" t="s">
        <v>18</v>
      </c>
      <c r="K15" s="76"/>
      <c r="L15" s="157"/>
      <c r="M15" s="162"/>
      <c r="N15" s="167"/>
    </row>
    <row r="16" spans="1:15" ht="27.75" hidden="1" customHeight="1">
      <c r="A16" s="5" t="s">
        <v>55</v>
      </c>
      <c r="B16" s="21"/>
      <c r="C16" s="34"/>
      <c r="D16" s="34"/>
      <c r="E16" s="34"/>
      <c r="F16" s="34"/>
      <c r="G16" s="34"/>
      <c r="H16" s="57"/>
      <c r="I16" s="137" t="s">
        <v>28</v>
      </c>
      <c r="J16" s="145"/>
      <c r="K16" s="75"/>
      <c r="L16" s="157"/>
      <c r="M16" s="162"/>
      <c r="N16" s="167"/>
    </row>
    <row r="17" spans="1:14" ht="27.75" hidden="1" customHeight="1">
      <c r="A17" s="5" t="s">
        <v>1</v>
      </c>
      <c r="B17" s="21"/>
      <c r="C17" s="34"/>
      <c r="D17" s="34"/>
      <c r="E17" s="34"/>
      <c r="F17" s="34"/>
      <c r="G17" s="34"/>
      <c r="H17" s="57"/>
      <c r="I17" s="137" t="s">
        <v>28</v>
      </c>
      <c r="J17" s="145"/>
      <c r="K17" s="75"/>
      <c r="L17" s="157"/>
      <c r="M17" s="162"/>
      <c r="N17" s="167"/>
    </row>
    <row r="18" spans="1:14" ht="27.75" hidden="1" customHeight="1">
      <c r="A18" s="5"/>
      <c r="B18" s="20">
        <f>H12+1</f>
        <v>44507</v>
      </c>
      <c r="C18" s="20">
        <f t="shared" ref="C18:H18" si="1">B18+1</f>
        <v>44508</v>
      </c>
      <c r="D18" s="20">
        <f t="shared" si="1"/>
        <v>44509</v>
      </c>
      <c r="E18" s="20">
        <f t="shared" si="1"/>
        <v>44510</v>
      </c>
      <c r="F18" s="20">
        <f t="shared" si="1"/>
        <v>44511</v>
      </c>
      <c r="G18" s="20">
        <f t="shared" si="1"/>
        <v>44512</v>
      </c>
      <c r="H18" s="20">
        <f t="shared" si="1"/>
        <v>44513</v>
      </c>
      <c r="I18" s="138"/>
      <c r="J18" s="146"/>
      <c r="K18" s="76"/>
      <c r="L18" s="157"/>
      <c r="M18" s="162"/>
      <c r="N18" s="167"/>
    </row>
    <row r="19" spans="1:14" ht="27.75" hidden="1" customHeight="1">
      <c r="A19" s="109" t="s">
        <v>58</v>
      </c>
      <c r="B19" s="21"/>
      <c r="C19" s="34"/>
      <c r="D19" s="34"/>
      <c r="E19" s="34"/>
      <c r="F19" s="34"/>
      <c r="G19" s="34"/>
      <c r="H19" s="57"/>
      <c r="I19" s="137" t="s">
        <v>28</v>
      </c>
      <c r="J19" s="145"/>
      <c r="K19" s="75"/>
      <c r="L19" s="157"/>
      <c r="M19" s="162"/>
      <c r="N19" s="167"/>
    </row>
    <row r="20" spans="1:14" ht="27.75" hidden="1" customHeight="1">
      <c r="A20" s="4" t="s">
        <v>38</v>
      </c>
      <c r="B20" s="23"/>
      <c r="C20" s="23"/>
      <c r="D20" s="23"/>
      <c r="E20" s="23"/>
      <c r="F20" s="23"/>
      <c r="G20" s="23"/>
      <c r="H20" s="23"/>
      <c r="I20" s="63">
        <f>SUM(B20:H20)</f>
        <v>0</v>
      </c>
      <c r="J20" s="132" t="s">
        <v>18</v>
      </c>
      <c r="K20" s="76"/>
      <c r="L20" s="157"/>
      <c r="M20" s="162"/>
      <c r="N20" s="167"/>
    </row>
    <row r="21" spans="1:14" ht="27.75" hidden="1" customHeight="1">
      <c r="A21" s="4" t="s">
        <v>60</v>
      </c>
      <c r="B21" s="23"/>
      <c r="C21" s="23"/>
      <c r="D21" s="23"/>
      <c r="E21" s="23"/>
      <c r="F21" s="23"/>
      <c r="G21" s="23"/>
      <c r="H21" s="23"/>
      <c r="I21" s="63">
        <f>SUM(B21:H21)</f>
        <v>0</v>
      </c>
      <c r="J21" s="132" t="s">
        <v>18</v>
      </c>
      <c r="K21" s="76"/>
      <c r="L21" s="157"/>
      <c r="M21" s="162"/>
      <c r="N21" s="167"/>
    </row>
    <row r="22" spans="1:14" ht="27.75" hidden="1" customHeight="1">
      <c r="A22" s="5" t="s">
        <v>55</v>
      </c>
      <c r="B22" s="21"/>
      <c r="C22" s="34"/>
      <c r="D22" s="34"/>
      <c r="E22" s="34"/>
      <c r="F22" s="34"/>
      <c r="G22" s="34"/>
      <c r="H22" s="57"/>
      <c r="I22" s="137" t="s">
        <v>28</v>
      </c>
      <c r="J22" s="145"/>
      <c r="K22" s="75"/>
      <c r="L22" s="157"/>
      <c r="M22" s="162"/>
      <c r="N22" s="167"/>
    </row>
    <row r="23" spans="1:14" ht="27.75" hidden="1" customHeight="1">
      <c r="A23" s="5" t="s">
        <v>1</v>
      </c>
      <c r="B23" s="21"/>
      <c r="C23" s="34"/>
      <c r="D23" s="34"/>
      <c r="E23" s="34"/>
      <c r="F23" s="34"/>
      <c r="G23" s="34"/>
      <c r="H23" s="57"/>
      <c r="I23" s="137" t="s">
        <v>28</v>
      </c>
      <c r="J23" s="145"/>
      <c r="K23" s="75"/>
      <c r="L23" s="157"/>
      <c r="M23" s="162"/>
      <c r="N23" s="167"/>
    </row>
    <row r="24" spans="1:14" ht="27.75" hidden="1" customHeight="1">
      <c r="A24" s="5"/>
      <c r="B24" s="20">
        <f>H18+1</f>
        <v>44514</v>
      </c>
      <c r="C24" s="20">
        <f t="shared" ref="C24:H24" si="2">B24+1</f>
        <v>44515</v>
      </c>
      <c r="D24" s="20">
        <f t="shared" si="2"/>
        <v>44516</v>
      </c>
      <c r="E24" s="20">
        <f t="shared" si="2"/>
        <v>44517</v>
      </c>
      <c r="F24" s="20">
        <f t="shared" si="2"/>
        <v>44518</v>
      </c>
      <c r="G24" s="20">
        <f t="shared" si="2"/>
        <v>44519</v>
      </c>
      <c r="H24" s="20">
        <f t="shared" si="2"/>
        <v>44520</v>
      </c>
      <c r="I24" s="138"/>
      <c r="J24" s="146"/>
      <c r="K24" s="76"/>
      <c r="L24" s="157"/>
      <c r="M24" s="162"/>
      <c r="N24" s="167"/>
    </row>
    <row r="25" spans="1:14" ht="27.75" hidden="1" customHeight="1">
      <c r="A25" s="109" t="s">
        <v>20</v>
      </c>
      <c r="B25" s="21"/>
      <c r="C25" s="34"/>
      <c r="D25" s="34"/>
      <c r="E25" s="34"/>
      <c r="F25" s="34"/>
      <c r="G25" s="34"/>
      <c r="H25" s="57"/>
      <c r="I25" s="137" t="s">
        <v>28</v>
      </c>
      <c r="J25" s="145"/>
      <c r="K25" s="75"/>
      <c r="L25" s="157"/>
      <c r="M25" s="162"/>
      <c r="N25" s="167"/>
    </row>
    <row r="26" spans="1:14" ht="27.75" hidden="1" customHeight="1">
      <c r="A26" s="4" t="s">
        <v>37</v>
      </c>
      <c r="B26" s="23"/>
      <c r="C26" s="23"/>
      <c r="D26" s="23"/>
      <c r="E26" s="23"/>
      <c r="F26" s="23"/>
      <c r="G26" s="23"/>
      <c r="H26" s="23"/>
      <c r="I26" s="63">
        <f>SUM(B26:H26)</f>
        <v>0</v>
      </c>
      <c r="J26" s="132" t="s">
        <v>18</v>
      </c>
      <c r="K26" s="76"/>
      <c r="L26" s="157"/>
      <c r="M26" s="162"/>
      <c r="N26" s="167"/>
    </row>
    <row r="27" spans="1:14" ht="27.75" hidden="1" customHeight="1">
      <c r="A27" s="4" t="s">
        <v>32</v>
      </c>
      <c r="B27" s="23"/>
      <c r="C27" s="23"/>
      <c r="D27" s="23"/>
      <c r="E27" s="23"/>
      <c r="F27" s="23"/>
      <c r="G27" s="23"/>
      <c r="H27" s="23"/>
      <c r="I27" s="63">
        <f>SUM(B27:H27)</f>
        <v>0</v>
      </c>
      <c r="J27" s="132" t="s">
        <v>18</v>
      </c>
      <c r="K27" s="76"/>
      <c r="L27" s="157"/>
      <c r="M27" s="162"/>
      <c r="N27" s="167"/>
    </row>
    <row r="28" spans="1:14" ht="27.75" hidden="1" customHeight="1">
      <c r="A28" s="5" t="s">
        <v>55</v>
      </c>
      <c r="B28" s="21"/>
      <c r="C28" s="34"/>
      <c r="D28" s="34"/>
      <c r="E28" s="34"/>
      <c r="F28" s="34"/>
      <c r="G28" s="34"/>
      <c r="H28" s="57"/>
      <c r="I28" s="137" t="s">
        <v>28</v>
      </c>
      <c r="J28" s="145"/>
      <c r="K28" s="75"/>
      <c r="L28" s="157"/>
      <c r="M28" s="162"/>
      <c r="N28" s="167"/>
    </row>
    <row r="29" spans="1:14" ht="27.75" hidden="1" customHeight="1">
      <c r="A29" s="5" t="s">
        <v>1</v>
      </c>
      <c r="B29" s="21"/>
      <c r="C29" s="34"/>
      <c r="D29" s="34"/>
      <c r="E29" s="34"/>
      <c r="F29" s="34"/>
      <c r="G29" s="34"/>
      <c r="H29" s="57"/>
      <c r="I29" s="137" t="s">
        <v>28</v>
      </c>
      <c r="J29" s="145"/>
      <c r="K29" s="75"/>
      <c r="L29" s="157"/>
      <c r="M29" s="162"/>
      <c r="N29" s="167"/>
    </row>
    <row r="30" spans="1:14" ht="27.75" hidden="1" customHeight="1">
      <c r="A30" s="5"/>
      <c r="B30" s="20">
        <f>H24+1</f>
        <v>44521</v>
      </c>
      <c r="C30" s="20">
        <f t="shared" ref="C30:H30" si="3">B30+1</f>
        <v>44522</v>
      </c>
      <c r="D30" s="20">
        <f t="shared" si="3"/>
        <v>44523</v>
      </c>
      <c r="E30" s="20">
        <f t="shared" si="3"/>
        <v>44524</v>
      </c>
      <c r="F30" s="20">
        <f t="shared" si="3"/>
        <v>44525</v>
      </c>
      <c r="G30" s="20">
        <f t="shared" si="3"/>
        <v>44526</v>
      </c>
      <c r="H30" s="20">
        <f t="shared" si="3"/>
        <v>44527</v>
      </c>
      <c r="I30" s="138"/>
      <c r="J30" s="146"/>
      <c r="K30" s="76"/>
      <c r="L30" s="157"/>
      <c r="M30" s="162"/>
      <c r="N30" s="167"/>
    </row>
    <row r="31" spans="1:14" ht="27.75" hidden="1" customHeight="1">
      <c r="A31" s="109" t="s">
        <v>58</v>
      </c>
      <c r="B31" s="21"/>
      <c r="C31" s="34"/>
      <c r="D31" s="34"/>
      <c r="E31" s="34"/>
      <c r="F31" s="34"/>
      <c r="G31" s="34"/>
      <c r="H31" s="57"/>
      <c r="I31" s="137" t="s">
        <v>28</v>
      </c>
      <c r="J31" s="145"/>
      <c r="K31" s="75"/>
      <c r="L31" s="157"/>
      <c r="M31" s="162"/>
      <c r="N31" s="167"/>
    </row>
    <row r="32" spans="1:14" ht="27.75" hidden="1" customHeight="1">
      <c r="A32" s="4" t="s">
        <v>38</v>
      </c>
      <c r="B32" s="23"/>
      <c r="C32" s="23"/>
      <c r="D32" s="23"/>
      <c r="E32" s="23"/>
      <c r="F32" s="23"/>
      <c r="G32" s="23"/>
      <c r="H32" s="23"/>
      <c r="I32" s="63">
        <f>SUM(B32:H32)</f>
        <v>0</v>
      </c>
      <c r="J32" s="132" t="s">
        <v>18</v>
      </c>
      <c r="K32" s="76"/>
      <c r="L32" s="157"/>
      <c r="M32" s="162"/>
      <c r="N32" s="167"/>
    </row>
    <row r="33" spans="1:14" ht="27.75" hidden="1" customHeight="1">
      <c r="A33" s="4" t="s">
        <v>60</v>
      </c>
      <c r="B33" s="23"/>
      <c r="C33" s="23"/>
      <c r="D33" s="23"/>
      <c r="E33" s="23"/>
      <c r="F33" s="23"/>
      <c r="G33" s="23"/>
      <c r="H33" s="23"/>
      <c r="I33" s="63">
        <f>SUM(B33:H33)</f>
        <v>0</v>
      </c>
      <c r="J33" s="132" t="s">
        <v>18</v>
      </c>
      <c r="K33" s="76"/>
      <c r="L33" s="157"/>
      <c r="M33" s="162"/>
      <c r="N33" s="167"/>
    </row>
    <row r="34" spans="1:14" ht="27.75" hidden="1" customHeight="1">
      <c r="A34" s="5" t="s">
        <v>55</v>
      </c>
      <c r="B34" s="21"/>
      <c r="C34" s="34"/>
      <c r="D34" s="34"/>
      <c r="E34" s="34"/>
      <c r="F34" s="34"/>
      <c r="G34" s="34"/>
      <c r="H34" s="57"/>
      <c r="I34" s="137" t="s">
        <v>28</v>
      </c>
      <c r="J34" s="145"/>
      <c r="K34" s="75"/>
      <c r="L34" s="157"/>
      <c r="M34" s="162"/>
      <c r="N34" s="167"/>
    </row>
    <row r="35" spans="1:14" ht="27.75" hidden="1" customHeight="1">
      <c r="A35" s="5" t="s">
        <v>1</v>
      </c>
      <c r="B35" s="21"/>
      <c r="C35" s="34"/>
      <c r="D35" s="34"/>
      <c r="E35" s="34"/>
      <c r="F35" s="34"/>
      <c r="G35" s="34"/>
      <c r="H35" s="57"/>
      <c r="I35" s="137" t="s">
        <v>28</v>
      </c>
      <c r="J35" s="145"/>
      <c r="K35" s="75"/>
      <c r="L35" s="157"/>
      <c r="M35" s="162"/>
      <c r="N35" s="167"/>
    </row>
    <row r="36" spans="1:14" ht="27.75" hidden="1" customHeight="1">
      <c r="A36" s="5"/>
      <c r="B36" s="20">
        <f>H30+1</f>
        <v>44528</v>
      </c>
      <c r="C36" s="20">
        <f t="shared" ref="C36:H36" si="4">B36+1</f>
        <v>44529</v>
      </c>
      <c r="D36" s="20">
        <f t="shared" si="4"/>
        <v>44530</v>
      </c>
      <c r="E36" s="20">
        <f t="shared" si="4"/>
        <v>44531</v>
      </c>
      <c r="F36" s="20">
        <f t="shared" si="4"/>
        <v>44532</v>
      </c>
      <c r="G36" s="20">
        <f t="shared" si="4"/>
        <v>44533</v>
      </c>
      <c r="H36" s="20">
        <f t="shared" si="4"/>
        <v>44534</v>
      </c>
      <c r="I36" s="138"/>
      <c r="J36" s="146"/>
      <c r="K36" s="76"/>
      <c r="L36" s="157"/>
      <c r="M36" s="162"/>
      <c r="N36" s="167"/>
    </row>
    <row r="37" spans="1:14" ht="27.75" hidden="1" customHeight="1">
      <c r="A37" s="109" t="s">
        <v>58</v>
      </c>
      <c r="B37" s="21"/>
      <c r="C37" s="34"/>
      <c r="D37" s="34"/>
      <c r="E37" s="34"/>
      <c r="F37" s="34"/>
      <c r="G37" s="34"/>
      <c r="H37" s="57"/>
      <c r="I37" s="137" t="s">
        <v>28</v>
      </c>
      <c r="J37" s="145"/>
      <c r="K37" s="75"/>
      <c r="L37" s="157"/>
      <c r="M37" s="162"/>
      <c r="N37" s="167"/>
    </row>
    <row r="38" spans="1:14" ht="27.75" hidden="1" customHeight="1">
      <c r="A38" s="4" t="s">
        <v>38</v>
      </c>
      <c r="B38" s="23"/>
      <c r="C38" s="23"/>
      <c r="D38" s="23"/>
      <c r="E38" s="23"/>
      <c r="F38" s="23"/>
      <c r="G38" s="23"/>
      <c r="H38" s="23"/>
      <c r="I38" s="63">
        <f>SUM(B38:H38)</f>
        <v>0</v>
      </c>
      <c r="J38" s="132" t="s">
        <v>18</v>
      </c>
      <c r="K38" s="76"/>
      <c r="L38" s="157"/>
      <c r="M38" s="162"/>
      <c r="N38" s="167"/>
    </row>
    <row r="39" spans="1:14" ht="27.75" hidden="1" customHeight="1">
      <c r="A39" s="4" t="s">
        <v>60</v>
      </c>
      <c r="B39" s="23"/>
      <c r="C39" s="23"/>
      <c r="D39" s="23"/>
      <c r="E39" s="23"/>
      <c r="F39" s="23"/>
      <c r="G39" s="23"/>
      <c r="H39" s="23"/>
      <c r="I39" s="63">
        <f>SUM(B39:H39)</f>
        <v>0</v>
      </c>
      <c r="J39" s="132" t="s">
        <v>18</v>
      </c>
      <c r="K39" s="76"/>
      <c r="L39" s="157"/>
      <c r="M39" s="162"/>
      <c r="N39" s="167"/>
    </row>
    <row r="40" spans="1:14" ht="27.75" hidden="1" customHeight="1">
      <c r="A40" s="5" t="s">
        <v>55</v>
      </c>
      <c r="B40" s="21"/>
      <c r="C40" s="34"/>
      <c r="D40" s="34"/>
      <c r="E40" s="34"/>
      <c r="F40" s="34"/>
      <c r="G40" s="34"/>
      <c r="H40" s="57"/>
      <c r="I40" s="137" t="s">
        <v>28</v>
      </c>
      <c r="J40" s="145"/>
      <c r="K40" s="75"/>
      <c r="L40" s="157"/>
      <c r="M40" s="162"/>
      <c r="N40" s="167"/>
    </row>
    <row r="41" spans="1:14" ht="27.75" hidden="1" customHeight="1">
      <c r="A41" s="5" t="s">
        <v>1</v>
      </c>
      <c r="B41" s="21"/>
      <c r="C41" s="34"/>
      <c r="D41" s="34"/>
      <c r="E41" s="34"/>
      <c r="F41" s="34"/>
      <c r="G41" s="34"/>
      <c r="H41" s="57"/>
      <c r="I41" s="137" t="s">
        <v>28</v>
      </c>
      <c r="J41" s="145"/>
      <c r="K41" s="75"/>
      <c r="L41" s="157"/>
      <c r="M41" s="162"/>
      <c r="N41" s="167"/>
    </row>
    <row r="42" spans="1:14" ht="27.75" customHeight="1">
      <c r="A42" s="5"/>
      <c r="B42" s="20">
        <v>44780</v>
      </c>
      <c r="C42" s="20">
        <f t="shared" ref="C42:H42" si="5">B42+1</f>
        <v>44781</v>
      </c>
      <c r="D42" s="20">
        <f t="shared" si="5"/>
        <v>44782</v>
      </c>
      <c r="E42" s="20">
        <f t="shared" si="5"/>
        <v>44783</v>
      </c>
      <c r="F42" s="20">
        <f t="shared" si="5"/>
        <v>44784</v>
      </c>
      <c r="G42" s="20">
        <f t="shared" si="5"/>
        <v>44785</v>
      </c>
      <c r="H42" s="20">
        <f t="shared" si="5"/>
        <v>44786</v>
      </c>
      <c r="I42" s="138"/>
      <c r="J42" s="146"/>
      <c r="K42" s="76"/>
      <c r="L42" s="157"/>
      <c r="M42" s="162"/>
      <c r="N42" s="167"/>
    </row>
    <row r="43" spans="1:14" ht="27.75" customHeight="1">
      <c r="A43" s="109" t="s">
        <v>58</v>
      </c>
      <c r="B43" s="23"/>
      <c r="C43" s="23"/>
      <c r="D43" s="23"/>
      <c r="E43" s="23"/>
      <c r="F43" s="23"/>
      <c r="G43" s="23"/>
      <c r="H43" s="23"/>
      <c r="I43" s="139"/>
      <c r="J43" s="147"/>
      <c r="K43" s="154">
        <f>COUNTIF(B43:H45,"&gt;=50")</f>
        <v>0</v>
      </c>
      <c r="L43" s="157"/>
      <c r="M43" s="162"/>
      <c r="N43" s="167"/>
    </row>
    <row r="44" spans="1:14" ht="27.75" hidden="1" customHeight="1">
      <c r="A44" s="4" t="s">
        <v>38</v>
      </c>
      <c r="B44" s="23"/>
      <c r="C44" s="23"/>
      <c r="D44" s="23"/>
      <c r="E44" s="23"/>
      <c r="F44" s="23"/>
      <c r="G44" s="23"/>
      <c r="H44" s="23"/>
      <c r="I44" s="63">
        <f>SUM(B44:H44)</f>
        <v>0</v>
      </c>
      <c r="J44" s="132" t="s">
        <v>18</v>
      </c>
      <c r="K44" s="76"/>
      <c r="L44" s="157"/>
      <c r="M44" s="162"/>
      <c r="N44" s="167"/>
    </row>
    <row r="45" spans="1:14" ht="27.75" hidden="1" customHeight="1">
      <c r="A45" s="4" t="s">
        <v>60</v>
      </c>
      <c r="B45" s="23"/>
      <c r="C45" s="23"/>
      <c r="D45" s="23"/>
      <c r="E45" s="23"/>
      <c r="F45" s="23"/>
      <c r="G45" s="23"/>
      <c r="H45" s="23"/>
      <c r="I45" s="63">
        <f>SUM(B45:H45)</f>
        <v>0</v>
      </c>
      <c r="J45" s="132" t="s">
        <v>18</v>
      </c>
      <c r="K45" s="76"/>
      <c r="L45" s="157"/>
      <c r="M45" s="162"/>
      <c r="N45" s="167"/>
    </row>
    <row r="46" spans="1:14" ht="27.75" customHeight="1">
      <c r="A46" s="5" t="s">
        <v>55</v>
      </c>
      <c r="B46" s="115"/>
      <c r="C46" s="115"/>
      <c r="D46" s="115"/>
      <c r="E46" s="115"/>
      <c r="F46" s="115"/>
      <c r="G46" s="115"/>
      <c r="H46" s="115"/>
      <c r="I46" s="63">
        <f>ROUNDDOWN(SUMIFS(B46:H46,B43:H43,"&gt;=50"),0)</f>
        <v>0</v>
      </c>
      <c r="J46" s="132" t="s">
        <v>44</v>
      </c>
      <c r="K46" s="75"/>
      <c r="L46" s="157"/>
      <c r="M46" s="162"/>
      <c r="N46" s="167"/>
    </row>
    <row r="47" spans="1:14" ht="27.75" customHeight="1">
      <c r="A47" s="5" t="s">
        <v>1</v>
      </c>
      <c r="B47" s="115"/>
      <c r="C47" s="115"/>
      <c r="D47" s="115"/>
      <c r="E47" s="115"/>
      <c r="F47" s="115"/>
      <c r="G47" s="115"/>
      <c r="H47" s="115"/>
      <c r="I47" s="63">
        <f>ROUNDDOWN(SUMIFS(B47:H47,B43:H43,"&gt;=50"),0)</f>
        <v>0</v>
      </c>
      <c r="J47" s="132" t="s">
        <v>44</v>
      </c>
      <c r="K47" s="75"/>
      <c r="L47" s="157"/>
      <c r="M47" s="162"/>
      <c r="N47" s="167"/>
    </row>
    <row r="48" spans="1:14" ht="27.75" customHeight="1">
      <c r="A48" s="5"/>
      <c r="B48" s="20">
        <f>H42+1</f>
        <v>44787</v>
      </c>
      <c r="C48" s="20">
        <f t="shared" ref="C48:H48" si="6">B48+1</f>
        <v>44788</v>
      </c>
      <c r="D48" s="20">
        <f t="shared" si="6"/>
        <v>44789</v>
      </c>
      <c r="E48" s="20">
        <f t="shared" si="6"/>
        <v>44790</v>
      </c>
      <c r="F48" s="20">
        <f t="shared" si="6"/>
        <v>44791</v>
      </c>
      <c r="G48" s="20">
        <f t="shared" si="6"/>
        <v>44792</v>
      </c>
      <c r="H48" s="20">
        <f t="shared" si="6"/>
        <v>44793</v>
      </c>
      <c r="I48" s="138"/>
      <c r="J48" s="146"/>
      <c r="K48" s="76"/>
      <c r="L48" s="157"/>
      <c r="M48" s="162"/>
      <c r="N48" s="167"/>
    </row>
    <row r="49" spans="1:15" ht="27.75" customHeight="1">
      <c r="A49" s="109" t="s">
        <v>58</v>
      </c>
      <c r="B49" s="23"/>
      <c r="C49" s="23"/>
      <c r="D49" s="23"/>
      <c r="E49" s="23"/>
      <c r="F49" s="23"/>
      <c r="G49" s="23"/>
      <c r="H49" s="23"/>
      <c r="I49" s="139"/>
      <c r="J49" s="147"/>
      <c r="K49" s="154">
        <f>COUNTIF(B49:H49,"&gt;=50")</f>
        <v>0</v>
      </c>
      <c r="L49" s="157"/>
      <c r="M49" s="162"/>
      <c r="N49" s="167"/>
    </row>
    <row r="50" spans="1:15" ht="27.75" hidden="1" customHeight="1">
      <c r="A50" s="4" t="s">
        <v>38</v>
      </c>
      <c r="B50" s="23"/>
      <c r="C50" s="23"/>
      <c r="D50" s="23"/>
      <c r="E50" s="23"/>
      <c r="F50" s="23"/>
      <c r="G50" s="23"/>
      <c r="H50" s="23"/>
      <c r="I50" s="63">
        <f>SUM(B50:H50)</f>
        <v>0</v>
      </c>
      <c r="J50" s="132" t="s">
        <v>18</v>
      </c>
      <c r="K50" s="76"/>
      <c r="L50" s="157"/>
      <c r="M50" s="162"/>
      <c r="N50" s="167"/>
    </row>
    <row r="51" spans="1:15" ht="27.75" hidden="1" customHeight="1">
      <c r="A51" s="4" t="s">
        <v>60</v>
      </c>
      <c r="B51" s="23"/>
      <c r="C51" s="23"/>
      <c r="D51" s="23"/>
      <c r="E51" s="23"/>
      <c r="F51" s="23"/>
      <c r="G51" s="23"/>
      <c r="H51" s="23"/>
      <c r="I51" s="63">
        <f>SUM(B51:H51)</f>
        <v>0</v>
      </c>
      <c r="J51" s="132" t="s">
        <v>18</v>
      </c>
      <c r="K51" s="76"/>
      <c r="L51" s="157"/>
      <c r="M51" s="162"/>
      <c r="N51" s="167"/>
    </row>
    <row r="52" spans="1:15" ht="27.75" customHeight="1">
      <c r="A52" s="5" t="s">
        <v>55</v>
      </c>
      <c r="B52" s="115"/>
      <c r="C52" s="115"/>
      <c r="D52" s="115"/>
      <c r="E52" s="115"/>
      <c r="F52" s="115"/>
      <c r="G52" s="115"/>
      <c r="H52" s="115"/>
      <c r="I52" s="63">
        <f>ROUNDDOWN(SUMIFS(B52:H52,B49:H49,"&gt;=50"),0)</f>
        <v>0</v>
      </c>
      <c r="J52" s="132" t="s">
        <v>44</v>
      </c>
      <c r="K52" s="75"/>
      <c r="L52" s="157"/>
      <c r="M52" s="162"/>
      <c r="N52" s="167"/>
    </row>
    <row r="53" spans="1:15" ht="27.75" customHeight="1">
      <c r="A53" s="5" t="s">
        <v>1</v>
      </c>
      <c r="B53" s="115"/>
      <c r="C53" s="115"/>
      <c r="D53" s="115"/>
      <c r="E53" s="115"/>
      <c r="F53" s="115"/>
      <c r="G53" s="115"/>
      <c r="H53" s="115"/>
      <c r="I53" s="63">
        <f>ROUNDDOWN(SUMIFS(B53:H53,B49:H49,"&gt;=50"),0)</f>
        <v>0</v>
      </c>
      <c r="J53" s="132" t="s">
        <v>44</v>
      </c>
      <c r="K53" s="75"/>
      <c r="L53" s="157"/>
      <c r="M53" s="162"/>
      <c r="N53" s="167"/>
    </row>
    <row r="54" spans="1:15" ht="46.5" hidden="1" customHeight="1">
      <c r="A54" s="1" t="s">
        <v>56</v>
      </c>
      <c r="B54" s="14" t="str">
        <f>B1</f>
        <v>医療機関○○病院</v>
      </c>
      <c r="C54" s="14"/>
      <c r="D54" s="14"/>
      <c r="E54" s="14"/>
      <c r="F54" s="14"/>
      <c r="G54" s="14"/>
      <c r="H54" s="14"/>
      <c r="I54" s="14"/>
      <c r="J54" s="78"/>
      <c r="K54" s="78"/>
      <c r="L54" s="78"/>
      <c r="M54" s="78"/>
      <c r="N54" s="94" t="s">
        <v>41</v>
      </c>
    </row>
    <row r="55" spans="1:15" ht="13.5" hidden="1" customHeight="1">
      <c r="A55" s="78"/>
      <c r="B55" s="78"/>
      <c r="C55" s="78"/>
      <c r="D55" s="78"/>
      <c r="E55" s="78"/>
      <c r="F55" s="78"/>
      <c r="G55" s="78"/>
      <c r="H55" s="78"/>
      <c r="I55" s="78"/>
      <c r="J55" s="78"/>
      <c r="K55" s="78"/>
      <c r="L55" s="78"/>
      <c r="M55" s="78"/>
      <c r="N55" s="94"/>
    </row>
    <row r="56" spans="1:15" ht="45" hidden="1" customHeight="1">
      <c r="A56" s="3"/>
      <c r="B56" s="3"/>
      <c r="C56" s="3"/>
      <c r="D56" s="3"/>
      <c r="E56" s="3"/>
      <c r="F56" s="3"/>
      <c r="G56" s="3"/>
      <c r="H56" s="3"/>
      <c r="I56" s="134" t="s">
        <v>57</v>
      </c>
      <c r="J56" s="142"/>
      <c r="K56" s="152" t="s">
        <v>47</v>
      </c>
      <c r="L56" s="158" t="s">
        <v>3</v>
      </c>
      <c r="M56" s="161"/>
      <c r="N56" s="165"/>
      <c r="O56" s="99"/>
    </row>
    <row r="57" spans="1:15" ht="24" hidden="1">
      <c r="A57" s="3"/>
      <c r="B57" s="24" t="s">
        <v>0</v>
      </c>
      <c r="C57" s="24" t="s">
        <v>10</v>
      </c>
      <c r="D57" s="24" t="s">
        <v>12</v>
      </c>
      <c r="E57" s="24" t="s">
        <v>11</v>
      </c>
      <c r="F57" s="24" t="s">
        <v>13</v>
      </c>
      <c r="G57" s="24" t="s">
        <v>2</v>
      </c>
      <c r="H57" s="24" t="s">
        <v>14</v>
      </c>
      <c r="I57" s="140"/>
      <c r="J57" s="148"/>
      <c r="K57" s="153"/>
      <c r="L57" s="81"/>
      <c r="M57" s="86"/>
      <c r="N57" s="166"/>
      <c r="O57" s="99"/>
    </row>
    <row r="58" spans="1:15" ht="27.75" customHeight="1">
      <c r="A58" s="5"/>
      <c r="B58" s="20">
        <f>H48+1</f>
        <v>44794</v>
      </c>
      <c r="C58" s="20">
        <f t="shared" ref="C58:H58" si="7">B58+1</f>
        <v>44795</v>
      </c>
      <c r="D58" s="20">
        <f t="shared" si="7"/>
        <v>44796</v>
      </c>
      <c r="E58" s="20">
        <f t="shared" si="7"/>
        <v>44797</v>
      </c>
      <c r="F58" s="20">
        <f t="shared" si="7"/>
        <v>44798</v>
      </c>
      <c r="G58" s="20">
        <f t="shared" si="7"/>
        <v>44799</v>
      </c>
      <c r="H58" s="20">
        <f t="shared" si="7"/>
        <v>44800</v>
      </c>
      <c r="I58" s="138"/>
      <c r="J58" s="146"/>
      <c r="K58" s="76"/>
      <c r="L58" s="157"/>
      <c r="M58" s="162"/>
      <c r="N58" s="167"/>
    </row>
    <row r="59" spans="1:15" ht="27.75" customHeight="1">
      <c r="A59" s="109" t="s">
        <v>58</v>
      </c>
      <c r="B59" s="23"/>
      <c r="C59" s="23"/>
      <c r="D59" s="23"/>
      <c r="E59" s="23"/>
      <c r="F59" s="23"/>
      <c r="G59" s="23"/>
      <c r="H59" s="23"/>
      <c r="I59" s="139"/>
      <c r="J59" s="147"/>
      <c r="K59" s="154">
        <f>COUNTIF(B59:H59,"&gt;=50")</f>
        <v>0</v>
      </c>
      <c r="L59" s="157"/>
      <c r="M59" s="162"/>
      <c r="N59" s="167"/>
    </row>
    <row r="60" spans="1:15" ht="27.75" hidden="1" customHeight="1">
      <c r="A60" s="4" t="s">
        <v>38</v>
      </c>
      <c r="B60" s="23"/>
      <c r="C60" s="23"/>
      <c r="D60" s="23"/>
      <c r="E60" s="23"/>
      <c r="F60" s="23"/>
      <c r="G60" s="23"/>
      <c r="H60" s="23"/>
      <c r="I60" s="63">
        <f>SUM(B60:H60)</f>
        <v>0</v>
      </c>
      <c r="J60" s="132" t="s">
        <v>18</v>
      </c>
      <c r="K60" s="76"/>
      <c r="L60" s="157"/>
      <c r="M60" s="162"/>
      <c r="N60" s="167"/>
    </row>
    <row r="61" spans="1:15" ht="27.75" hidden="1" customHeight="1">
      <c r="A61" s="4" t="s">
        <v>60</v>
      </c>
      <c r="B61" s="23"/>
      <c r="C61" s="23"/>
      <c r="D61" s="23"/>
      <c r="E61" s="23"/>
      <c r="F61" s="23"/>
      <c r="G61" s="23"/>
      <c r="H61" s="23"/>
      <c r="I61" s="63">
        <f>SUM(B61:H61)</f>
        <v>0</v>
      </c>
      <c r="J61" s="132" t="s">
        <v>18</v>
      </c>
      <c r="K61" s="76"/>
      <c r="L61" s="157"/>
      <c r="M61" s="162"/>
      <c r="N61" s="167"/>
    </row>
    <row r="62" spans="1:15" ht="27.75" customHeight="1">
      <c r="A62" s="5" t="s">
        <v>55</v>
      </c>
      <c r="B62" s="115"/>
      <c r="C62" s="115"/>
      <c r="D62" s="115"/>
      <c r="E62" s="115"/>
      <c r="F62" s="115"/>
      <c r="G62" s="115"/>
      <c r="H62" s="115"/>
      <c r="I62" s="63">
        <f>ROUNDDOWN(SUMIFS(B62:H62,B59:H59,"&gt;=50"),0)</f>
        <v>0</v>
      </c>
      <c r="J62" s="132" t="s">
        <v>44</v>
      </c>
      <c r="K62" s="75"/>
      <c r="L62" s="157"/>
      <c r="M62" s="162"/>
      <c r="N62" s="167"/>
    </row>
    <row r="63" spans="1:15" ht="27.75" customHeight="1">
      <c r="A63" s="5" t="s">
        <v>1</v>
      </c>
      <c r="B63" s="115"/>
      <c r="C63" s="115"/>
      <c r="D63" s="115"/>
      <c r="E63" s="115"/>
      <c r="F63" s="115"/>
      <c r="G63" s="115"/>
      <c r="H63" s="115"/>
      <c r="I63" s="63">
        <f>ROUNDDOWN(SUMIFS(B63:H63,B59:H59,"&gt;=50"),0)</f>
        <v>0</v>
      </c>
      <c r="J63" s="132" t="s">
        <v>44</v>
      </c>
      <c r="K63" s="75"/>
      <c r="L63" s="157"/>
      <c r="M63" s="162"/>
      <c r="N63" s="167"/>
    </row>
    <row r="64" spans="1:15" ht="27.75" customHeight="1">
      <c r="A64" s="5"/>
      <c r="B64" s="20">
        <f>H58+1</f>
        <v>44801</v>
      </c>
      <c r="C64" s="20">
        <f t="shared" ref="C64:H64" si="8">B64+1</f>
        <v>44802</v>
      </c>
      <c r="D64" s="20">
        <f t="shared" si="8"/>
        <v>44803</v>
      </c>
      <c r="E64" s="20">
        <f t="shared" si="8"/>
        <v>44804</v>
      </c>
      <c r="F64" s="20">
        <f t="shared" si="8"/>
        <v>44805</v>
      </c>
      <c r="G64" s="20">
        <f t="shared" si="8"/>
        <v>44806</v>
      </c>
      <c r="H64" s="20">
        <f t="shared" si="8"/>
        <v>44807</v>
      </c>
      <c r="I64" s="138"/>
      <c r="J64" s="146"/>
      <c r="K64" s="76"/>
      <c r="L64" s="157"/>
      <c r="M64" s="162"/>
      <c r="N64" s="167"/>
    </row>
    <row r="65" spans="1:14" ht="27.75" customHeight="1">
      <c r="A65" s="109" t="s">
        <v>58</v>
      </c>
      <c r="B65" s="23"/>
      <c r="C65" s="23"/>
      <c r="D65" s="23"/>
      <c r="E65" s="23"/>
      <c r="F65" s="23"/>
      <c r="G65" s="23"/>
      <c r="H65" s="23"/>
      <c r="I65" s="139"/>
      <c r="J65" s="147"/>
      <c r="K65" s="154">
        <f>COUNTIF(B65:H65,"&gt;=50")</f>
        <v>0</v>
      </c>
      <c r="L65" s="157"/>
      <c r="M65" s="162"/>
      <c r="N65" s="167"/>
    </row>
    <row r="66" spans="1:14" ht="27.75" hidden="1" customHeight="1">
      <c r="A66" s="4" t="s">
        <v>38</v>
      </c>
      <c r="B66" s="23"/>
      <c r="C66" s="23"/>
      <c r="D66" s="23"/>
      <c r="E66" s="23"/>
      <c r="F66" s="23"/>
      <c r="G66" s="23"/>
      <c r="H66" s="23"/>
      <c r="I66" s="63">
        <f>SUM(B66:H66)</f>
        <v>0</v>
      </c>
      <c r="J66" s="132" t="s">
        <v>18</v>
      </c>
      <c r="K66" s="76"/>
      <c r="L66" s="157"/>
      <c r="M66" s="162"/>
      <c r="N66" s="167"/>
    </row>
    <row r="67" spans="1:14" ht="27.75" hidden="1" customHeight="1">
      <c r="A67" s="4" t="s">
        <v>60</v>
      </c>
      <c r="B67" s="23"/>
      <c r="C67" s="23"/>
      <c r="D67" s="23"/>
      <c r="E67" s="23"/>
      <c r="F67" s="23"/>
      <c r="G67" s="23"/>
      <c r="H67" s="23"/>
      <c r="I67" s="63">
        <f>SUM(B67:H67)</f>
        <v>0</v>
      </c>
      <c r="J67" s="132" t="s">
        <v>18</v>
      </c>
      <c r="K67" s="76"/>
      <c r="L67" s="157"/>
      <c r="M67" s="162"/>
      <c r="N67" s="167"/>
    </row>
    <row r="68" spans="1:14" ht="27.75" customHeight="1">
      <c r="A68" s="5" t="s">
        <v>55</v>
      </c>
      <c r="B68" s="115"/>
      <c r="C68" s="115"/>
      <c r="D68" s="115"/>
      <c r="E68" s="115"/>
      <c r="F68" s="115"/>
      <c r="G68" s="115"/>
      <c r="H68" s="115"/>
      <c r="I68" s="63">
        <f>ROUNDDOWN(SUMIFS(B68:H68,B65:H65,"&gt;=50"),0)</f>
        <v>0</v>
      </c>
      <c r="J68" s="132" t="s">
        <v>44</v>
      </c>
      <c r="K68" s="75"/>
      <c r="L68" s="157"/>
      <c r="M68" s="162"/>
      <c r="N68" s="167"/>
    </row>
    <row r="69" spans="1:14" ht="27.75" customHeight="1">
      <c r="A69" s="5" t="s">
        <v>1</v>
      </c>
      <c r="B69" s="115"/>
      <c r="C69" s="115"/>
      <c r="D69" s="115"/>
      <c r="E69" s="115"/>
      <c r="F69" s="115"/>
      <c r="G69" s="115"/>
      <c r="H69" s="115"/>
      <c r="I69" s="63">
        <f>ROUNDDOWN(SUMIFS(B69:H69,B65:H65,"&gt;=50"),0)</f>
        <v>0</v>
      </c>
      <c r="J69" s="132" t="s">
        <v>44</v>
      </c>
      <c r="K69" s="75"/>
      <c r="L69" s="157"/>
      <c r="M69" s="162"/>
      <c r="N69" s="167"/>
    </row>
    <row r="70" spans="1:14" ht="27.75" customHeight="1">
      <c r="A70" s="5"/>
      <c r="B70" s="20">
        <f>H64+1</f>
        <v>44808</v>
      </c>
      <c r="C70" s="20">
        <f t="shared" ref="C70:H70" si="9">B70+1</f>
        <v>44809</v>
      </c>
      <c r="D70" s="20">
        <f t="shared" si="9"/>
        <v>44810</v>
      </c>
      <c r="E70" s="20">
        <f t="shared" si="9"/>
        <v>44811</v>
      </c>
      <c r="F70" s="20">
        <f t="shared" si="9"/>
        <v>44812</v>
      </c>
      <c r="G70" s="20">
        <f t="shared" si="9"/>
        <v>44813</v>
      </c>
      <c r="H70" s="20">
        <f t="shared" si="9"/>
        <v>44814</v>
      </c>
      <c r="I70" s="138"/>
      <c r="J70" s="146"/>
      <c r="K70" s="76"/>
      <c r="L70" s="157"/>
      <c r="M70" s="162"/>
      <c r="N70" s="167"/>
    </row>
    <row r="71" spans="1:14" ht="27.75" customHeight="1">
      <c r="A71" s="109" t="s">
        <v>58</v>
      </c>
      <c r="B71" s="23"/>
      <c r="C71" s="23"/>
      <c r="D71" s="23"/>
      <c r="E71" s="23"/>
      <c r="F71" s="23"/>
      <c r="G71" s="23"/>
      <c r="H71" s="23"/>
      <c r="I71" s="139"/>
      <c r="J71" s="147"/>
      <c r="K71" s="154">
        <f>COUNTIF(B71:H71,"&gt;=50")</f>
        <v>0</v>
      </c>
      <c r="L71" s="157"/>
      <c r="M71" s="162"/>
      <c r="N71" s="167"/>
    </row>
    <row r="72" spans="1:14" ht="27.75" hidden="1" customHeight="1">
      <c r="A72" s="4" t="s">
        <v>38</v>
      </c>
      <c r="B72" s="23"/>
      <c r="C72" s="23"/>
      <c r="D72" s="23"/>
      <c r="E72" s="23"/>
      <c r="F72" s="23"/>
      <c r="G72" s="23"/>
      <c r="H72" s="23"/>
      <c r="I72" s="63">
        <f>SUM(B72:H72)</f>
        <v>0</v>
      </c>
      <c r="J72" s="132" t="s">
        <v>18</v>
      </c>
      <c r="K72" s="76"/>
      <c r="L72" s="157"/>
      <c r="M72" s="162"/>
      <c r="N72" s="167"/>
    </row>
    <row r="73" spans="1:14" ht="27.75" hidden="1" customHeight="1">
      <c r="A73" s="4" t="s">
        <v>60</v>
      </c>
      <c r="B73" s="23"/>
      <c r="C73" s="23"/>
      <c r="D73" s="23"/>
      <c r="E73" s="23"/>
      <c r="F73" s="23"/>
      <c r="G73" s="23"/>
      <c r="H73" s="23"/>
      <c r="I73" s="63">
        <f>SUM(B73:H73)</f>
        <v>0</v>
      </c>
      <c r="J73" s="132" t="s">
        <v>18</v>
      </c>
      <c r="K73" s="76"/>
      <c r="L73" s="157"/>
      <c r="M73" s="162"/>
      <c r="N73" s="167"/>
    </row>
    <row r="74" spans="1:14" ht="27.75" customHeight="1">
      <c r="A74" s="5" t="s">
        <v>55</v>
      </c>
      <c r="B74" s="115"/>
      <c r="C74" s="115"/>
      <c r="D74" s="115"/>
      <c r="E74" s="115"/>
      <c r="F74" s="115"/>
      <c r="G74" s="115"/>
      <c r="H74" s="115"/>
      <c r="I74" s="63">
        <f>ROUNDDOWN(SUMIFS(B74:H74,B71:H71,"&gt;=50"),0)</f>
        <v>0</v>
      </c>
      <c r="J74" s="132" t="s">
        <v>44</v>
      </c>
      <c r="K74" s="75"/>
      <c r="L74" s="157"/>
      <c r="M74" s="162"/>
      <c r="N74" s="167"/>
    </row>
    <row r="75" spans="1:14" ht="27.75" customHeight="1">
      <c r="A75" s="5" t="s">
        <v>1</v>
      </c>
      <c r="B75" s="115"/>
      <c r="C75" s="115"/>
      <c r="D75" s="115"/>
      <c r="E75" s="115"/>
      <c r="F75" s="115"/>
      <c r="G75" s="115"/>
      <c r="H75" s="115"/>
      <c r="I75" s="63">
        <f>ROUNDDOWN(SUMIFS(B75:H75,B71:H71,"&gt;=50"),0)</f>
        <v>0</v>
      </c>
      <c r="J75" s="132" t="s">
        <v>44</v>
      </c>
      <c r="K75" s="75"/>
      <c r="L75" s="157"/>
      <c r="M75" s="162"/>
      <c r="N75" s="167"/>
    </row>
    <row r="76" spans="1:14" ht="26.25" customHeight="1">
      <c r="A76" s="5"/>
      <c r="B76" s="20">
        <f>H70+1</f>
        <v>44815</v>
      </c>
      <c r="C76" s="20">
        <f t="shared" ref="C76:H76" si="10">B76+1</f>
        <v>44816</v>
      </c>
      <c r="D76" s="20">
        <f t="shared" si="10"/>
        <v>44817</v>
      </c>
      <c r="E76" s="20">
        <f t="shared" si="10"/>
        <v>44818</v>
      </c>
      <c r="F76" s="20">
        <f t="shared" si="10"/>
        <v>44819</v>
      </c>
      <c r="G76" s="20">
        <f t="shared" si="10"/>
        <v>44820</v>
      </c>
      <c r="H76" s="20">
        <f t="shared" si="10"/>
        <v>44821</v>
      </c>
      <c r="I76" s="138"/>
      <c r="J76" s="146"/>
      <c r="K76" s="76"/>
      <c r="L76" s="157"/>
      <c r="M76" s="162"/>
      <c r="N76" s="167"/>
    </row>
    <row r="77" spans="1:14" ht="26.25" customHeight="1">
      <c r="A77" s="109" t="s">
        <v>58</v>
      </c>
      <c r="B77" s="23"/>
      <c r="C77" s="23"/>
      <c r="D77" s="23"/>
      <c r="E77" s="23"/>
      <c r="F77" s="23"/>
      <c r="G77" s="23"/>
      <c r="H77" s="23"/>
      <c r="I77" s="139"/>
      <c r="J77" s="147"/>
      <c r="K77" s="154">
        <f>COUNTIF(B77:H77,"&gt;=50")</f>
        <v>0</v>
      </c>
      <c r="L77" s="157"/>
      <c r="M77" s="162"/>
      <c r="N77" s="167"/>
    </row>
    <row r="78" spans="1:14" ht="26.25" hidden="1" customHeight="1">
      <c r="A78" s="4" t="s">
        <v>38</v>
      </c>
      <c r="B78" s="23"/>
      <c r="C78" s="23"/>
      <c r="D78" s="23"/>
      <c r="E78" s="23"/>
      <c r="F78" s="23"/>
      <c r="G78" s="23"/>
      <c r="H78" s="23"/>
      <c r="I78" s="63">
        <f>SUM(B78:H78)</f>
        <v>0</v>
      </c>
      <c r="J78" s="132" t="s">
        <v>18</v>
      </c>
      <c r="K78" s="76"/>
      <c r="L78" s="157"/>
      <c r="M78" s="162"/>
      <c r="N78" s="167"/>
    </row>
    <row r="79" spans="1:14" ht="26.25" hidden="1" customHeight="1">
      <c r="A79" s="4" t="s">
        <v>60</v>
      </c>
      <c r="B79" s="23"/>
      <c r="C79" s="23"/>
      <c r="D79" s="23"/>
      <c r="E79" s="23"/>
      <c r="F79" s="23"/>
      <c r="G79" s="23"/>
      <c r="H79" s="23"/>
      <c r="I79" s="63">
        <f>SUM(B79:H79)</f>
        <v>0</v>
      </c>
      <c r="J79" s="132" t="s">
        <v>18</v>
      </c>
      <c r="K79" s="76"/>
      <c r="L79" s="157"/>
      <c r="M79" s="162"/>
      <c r="N79" s="167"/>
    </row>
    <row r="80" spans="1:14" ht="27.75" customHeight="1">
      <c r="A80" s="5" t="s">
        <v>55</v>
      </c>
      <c r="B80" s="115"/>
      <c r="C80" s="115"/>
      <c r="D80" s="115"/>
      <c r="E80" s="115"/>
      <c r="F80" s="115"/>
      <c r="G80" s="115"/>
      <c r="H80" s="115"/>
      <c r="I80" s="63">
        <f>ROUNDDOWN(SUMIFS(B80:H80,B77:H77,"&gt;=50"),0)</f>
        <v>0</v>
      </c>
      <c r="J80" s="132" t="s">
        <v>44</v>
      </c>
      <c r="K80" s="75"/>
      <c r="L80" s="157"/>
      <c r="M80" s="162"/>
      <c r="N80" s="167"/>
    </row>
    <row r="81" spans="1:14" ht="27.75" customHeight="1">
      <c r="A81" s="5" t="s">
        <v>1</v>
      </c>
      <c r="B81" s="115"/>
      <c r="C81" s="115"/>
      <c r="D81" s="115"/>
      <c r="E81" s="115"/>
      <c r="F81" s="115"/>
      <c r="G81" s="115"/>
      <c r="H81" s="115"/>
      <c r="I81" s="63">
        <f>ROUNDDOWN(SUMIFS(B81:H81,B77:H77,"&gt;=50"),0)</f>
        <v>0</v>
      </c>
      <c r="J81" s="132" t="s">
        <v>44</v>
      </c>
      <c r="K81" s="75"/>
      <c r="L81" s="157"/>
      <c r="M81" s="162"/>
      <c r="N81" s="167"/>
    </row>
    <row r="82" spans="1:14" ht="26.25" customHeight="1">
      <c r="A82" s="5"/>
      <c r="B82" s="20">
        <f>H76+1</f>
        <v>44822</v>
      </c>
      <c r="C82" s="20">
        <f t="shared" ref="C82:H82" si="11">B82+1</f>
        <v>44823</v>
      </c>
      <c r="D82" s="20">
        <f t="shared" si="11"/>
        <v>44824</v>
      </c>
      <c r="E82" s="20">
        <f t="shared" si="11"/>
        <v>44825</v>
      </c>
      <c r="F82" s="20">
        <f t="shared" si="11"/>
        <v>44826</v>
      </c>
      <c r="G82" s="20">
        <f t="shared" si="11"/>
        <v>44827</v>
      </c>
      <c r="H82" s="20">
        <f t="shared" si="11"/>
        <v>44828</v>
      </c>
      <c r="I82" s="138"/>
      <c r="J82" s="146"/>
      <c r="K82" s="76"/>
      <c r="L82" s="157"/>
      <c r="M82" s="162"/>
      <c r="N82" s="167"/>
    </row>
    <row r="83" spans="1:14" ht="26.25" customHeight="1">
      <c r="A83" s="109" t="s">
        <v>58</v>
      </c>
      <c r="B83" s="23"/>
      <c r="C83" s="23"/>
      <c r="D83" s="23"/>
      <c r="E83" s="23"/>
      <c r="F83" s="23"/>
      <c r="G83" s="23"/>
      <c r="H83" s="23"/>
      <c r="I83" s="139"/>
      <c r="J83" s="147"/>
      <c r="K83" s="154">
        <f>COUNTIF(B83:H83,"&gt;=50")</f>
        <v>0</v>
      </c>
      <c r="L83" s="157"/>
      <c r="M83" s="162"/>
      <c r="N83" s="167"/>
    </row>
    <row r="84" spans="1:14" ht="26.25" hidden="1" customHeight="1">
      <c r="A84" s="4" t="s">
        <v>38</v>
      </c>
      <c r="B84" s="23"/>
      <c r="C84" s="23"/>
      <c r="D84" s="23"/>
      <c r="E84" s="23"/>
      <c r="F84" s="23"/>
      <c r="G84" s="23"/>
      <c r="H84" s="23"/>
      <c r="I84" s="63">
        <f>SUM(B84:H84)</f>
        <v>0</v>
      </c>
      <c r="J84" s="132" t="s">
        <v>18</v>
      </c>
      <c r="K84" s="76"/>
      <c r="L84" s="157"/>
      <c r="M84" s="162"/>
      <c r="N84" s="167"/>
    </row>
    <row r="85" spans="1:14" ht="26.25" hidden="1" customHeight="1">
      <c r="A85" s="4" t="s">
        <v>60</v>
      </c>
      <c r="B85" s="23"/>
      <c r="C85" s="23"/>
      <c r="D85" s="23"/>
      <c r="E85" s="23"/>
      <c r="F85" s="23"/>
      <c r="G85" s="23"/>
      <c r="H85" s="23"/>
      <c r="I85" s="63">
        <f>SUM(B85:H85)</f>
        <v>0</v>
      </c>
      <c r="J85" s="132" t="s">
        <v>18</v>
      </c>
      <c r="K85" s="76"/>
      <c r="L85" s="157"/>
      <c r="M85" s="162"/>
      <c r="N85" s="167"/>
    </row>
    <row r="86" spans="1:14" ht="27.75" customHeight="1">
      <c r="A86" s="5" t="s">
        <v>55</v>
      </c>
      <c r="B86" s="115"/>
      <c r="C86" s="115"/>
      <c r="D86" s="115"/>
      <c r="E86" s="115"/>
      <c r="F86" s="115"/>
      <c r="G86" s="115"/>
      <c r="H86" s="115"/>
      <c r="I86" s="63">
        <f>ROUNDDOWN(SUMIFS(B86:H86,B83:H83,"&gt;=50"),0)</f>
        <v>0</v>
      </c>
      <c r="J86" s="132" t="s">
        <v>44</v>
      </c>
      <c r="K86" s="75"/>
      <c r="L86" s="157"/>
      <c r="M86" s="162"/>
      <c r="N86" s="167"/>
    </row>
    <row r="87" spans="1:14" ht="27.75" customHeight="1">
      <c r="A87" s="5" t="s">
        <v>1</v>
      </c>
      <c r="B87" s="115"/>
      <c r="C87" s="115"/>
      <c r="D87" s="115"/>
      <c r="E87" s="115"/>
      <c r="F87" s="115"/>
      <c r="G87" s="115"/>
      <c r="H87" s="115"/>
      <c r="I87" s="63">
        <f>ROUNDDOWN(SUMIFS(B87:H87,B83:H83,"&gt;=50"),0)</f>
        <v>0</v>
      </c>
      <c r="J87" s="132" t="s">
        <v>44</v>
      </c>
      <c r="K87" s="75"/>
      <c r="L87" s="157"/>
      <c r="M87" s="162"/>
      <c r="N87" s="167"/>
    </row>
    <row r="88" spans="1:14" ht="27" customHeight="1">
      <c r="A88" s="5"/>
      <c r="B88" s="20">
        <f>H82+1</f>
        <v>44829</v>
      </c>
      <c r="C88" s="20">
        <f t="shared" ref="C88:H88" si="12">B88+1</f>
        <v>44830</v>
      </c>
      <c r="D88" s="20">
        <f t="shared" si="12"/>
        <v>44831</v>
      </c>
      <c r="E88" s="20">
        <f t="shared" si="12"/>
        <v>44832</v>
      </c>
      <c r="F88" s="20">
        <f t="shared" si="12"/>
        <v>44833</v>
      </c>
      <c r="G88" s="20">
        <f t="shared" si="12"/>
        <v>44834</v>
      </c>
      <c r="H88" s="20">
        <f t="shared" si="12"/>
        <v>44835</v>
      </c>
      <c r="I88" s="138"/>
      <c r="J88" s="146"/>
      <c r="K88" s="76"/>
      <c r="L88" s="157"/>
      <c r="M88" s="162"/>
      <c r="N88" s="167"/>
    </row>
    <row r="89" spans="1:14" ht="27" customHeight="1">
      <c r="A89" s="109" t="s">
        <v>58</v>
      </c>
      <c r="B89" s="23"/>
      <c r="C89" s="23"/>
      <c r="D89" s="23"/>
      <c r="E89" s="23"/>
      <c r="F89" s="23"/>
      <c r="G89" s="23"/>
      <c r="H89" s="23"/>
      <c r="I89" s="139"/>
      <c r="J89" s="147"/>
      <c r="K89" s="154">
        <f>COUNTIF(B89:H91,"&gt;=50")</f>
        <v>0</v>
      </c>
      <c r="L89" s="157"/>
      <c r="M89" s="162"/>
      <c r="N89" s="167"/>
    </row>
    <row r="90" spans="1:14" ht="27" hidden="1" customHeight="1">
      <c r="A90" s="4" t="s">
        <v>38</v>
      </c>
      <c r="B90" s="23"/>
      <c r="C90" s="23"/>
      <c r="D90" s="23"/>
      <c r="E90" s="23"/>
      <c r="F90" s="23"/>
      <c r="G90" s="23"/>
      <c r="H90" s="23"/>
      <c r="I90" s="63">
        <f>SUM(B90:G90)</f>
        <v>0</v>
      </c>
      <c r="J90" s="132" t="s">
        <v>18</v>
      </c>
      <c r="K90" s="76"/>
      <c r="L90" s="157"/>
      <c r="M90" s="162"/>
      <c r="N90" s="167"/>
    </row>
    <row r="91" spans="1:14" ht="27" hidden="1" customHeight="1">
      <c r="A91" s="4" t="s">
        <v>60</v>
      </c>
      <c r="B91" s="23"/>
      <c r="C91" s="23"/>
      <c r="D91" s="23"/>
      <c r="E91" s="23"/>
      <c r="F91" s="23"/>
      <c r="G91" s="23"/>
      <c r="H91" s="23"/>
      <c r="I91" s="63">
        <f>SUM(B91:G91)</f>
        <v>0</v>
      </c>
      <c r="J91" s="132" t="s">
        <v>18</v>
      </c>
      <c r="K91" s="76"/>
      <c r="L91" s="157"/>
      <c r="M91" s="162"/>
      <c r="N91" s="167"/>
    </row>
    <row r="92" spans="1:14" ht="27.75" customHeight="1">
      <c r="A92" s="5" t="s">
        <v>55</v>
      </c>
      <c r="B92" s="115"/>
      <c r="C92" s="115"/>
      <c r="D92" s="115"/>
      <c r="E92" s="115"/>
      <c r="F92" s="115"/>
      <c r="G92" s="115"/>
      <c r="H92" s="115"/>
      <c r="I92" s="63">
        <f>ROUNDDOWN(SUMIFS(B92:H92,B89:H89,"&gt;=50"),0)</f>
        <v>0</v>
      </c>
      <c r="J92" s="132" t="s">
        <v>44</v>
      </c>
      <c r="K92" s="75"/>
      <c r="L92" s="157"/>
      <c r="M92" s="162"/>
      <c r="N92" s="167"/>
    </row>
    <row r="93" spans="1:14" ht="27.75" customHeight="1">
      <c r="A93" s="5" t="s">
        <v>1</v>
      </c>
      <c r="B93" s="115"/>
      <c r="C93" s="115"/>
      <c r="D93" s="115"/>
      <c r="E93" s="115"/>
      <c r="F93" s="115"/>
      <c r="G93" s="115"/>
      <c r="H93" s="115"/>
      <c r="I93" s="63">
        <f>ROUNDDOWN(SUMIFS(B93:H93,B89:H89,"&gt;=50"),0)</f>
        <v>0</v>
      </c>
      <c r="J93" s="132" t="s">
        <v>44</v>
      </c>
      <c r="K93" s="75"/>
      <c r="L93" s="157"/>
      <c r="M93" s="162"/>
      <c r="N93" s="167"/>
    </row>
    <row r="94" spans="1:14" ht="27" hidden="1" customHeight="1">
      <c r="A94" s="5"/>
      <c r="B94" s="20">
        <f>H88+1</f>
        <v>44836</v>
      </c>
      <c r="C94" s="20">
        <f t="shared" ref="C94:H94" si="13">B94+1</f>
        <v>44837</v>
      </c>
      <c r="D94" s="20">
        <f t="shared" si="13"/>
        <v>44838</v>
      </c>
      <c r="E94" s="20">
        <f t="shared" si="13"/>
        <v>44839</v>
      </c>
      <c r="F94" s="20">
        <f t="shared" si="13"/>
        <v>44840</v>
      </c>
      <c r="G94" s="20">
        <f t="shared" si="13"/>
        <v>44841</v>
      </c>
      <c r="H94" s="20">
        <f t="shared" si="13"/>
        <v>44842</v>
      </c>
      <c r="I94" s="138"/>
      <c r="J94" s="146"/>
      <c r="K94" s="76"/>
      <c r="L94" s="157"/>
      <c r="M94" s="162"/>
      <c r="N94" s="167"/>
    </row>
    <row r="95" spans="1:14" ht="27" hidden="1" customHeight="1">
      <c r="A95" s="109" t="s">
        <v>58</v>
      </c>
      <c r="B95" s="23"/>
      <c r="C95" s="23"/>
      <c r="D95" s="23"/>
      <c r="E95" s="23"/>
      <c r="F95" s="23"/>
      <c r="G95" s="23"/>
      <c r="H95" s="23"/>
      <c r="I95" s="139"/>
      <c r="J95" s="147"/>
      <c r="K95" s="154">
        <f>COUNTIF(B95:H95,"&gt;=50")</f>
        <v>0</v>
      </c>
      <c r="L95" s="157"/>
      <c r="M95" s="162"/>
      <c r="N95" s="167"/>
    </row>
    <row r="96" spans="1:14" ht="27" hidden="1" customHeight="1">
      <c r="A96" s="4" t="s">
        <v>38</v>
      </c>
      <c r="B96" s="23"/>
      <c r="C96" s="23"/>
      <c r="D96" s="23"/>
      <c r="E96" s="23"/>
      <c r="F96" s="23"/>
      <c r="G96" s="23"/>
      <c r="H96" s="23"/>
      <c r="I96" s="63">
        <f>SUM(B96:H96)</f>
        <v>0</v>
      </c>
      <c r="J96" s="132" t="s">
        <v>18</v>
      </c>
      <c r="K96" s="76"/>
      <c r="L96" s="157"/>
      <c r="M96" s="162"/>
      <c r="N96" s="167"/>
    </row>
    <row r="97" spans="1:15" ht="27" hidden="1" customHeight="1">
      <c r="A97" s="4" t="s">
        <v>60</v>
      </c>
      <c r="B97" s="23"/>
      <c r="C97" s="23"/>
      <c r="D97" s="23"/>
      <c r="E97" s="23"/>
      <c r="F97" s="23"/>
      <c r="G97" s="23"/>
      <c r="H97" s="23"/>
      <c r="I97" s="63">
        <f>SUM(B97:H97)</f>
        <v>0</v>
      </c>
      <c r="J97" s="132" t="s">
        <v>18</v>
      </c>
      <c r="K97" s="76"/>
      <c r="L97" s="157"/>
      <c r="M97" s="162"/>
      <c r="N97" s="167"/>
    </row>
    <row r="98" spans="1:15" ht="27.75" hidden="1" customHeight="1">
      <c r="A98" s="5" t="s">
        <v>55</v>
      </c>
      <c r="B98" s="115"/>
      <c r="C98" s="115"/>
      <c r="D98" s="115"/>
      <c r="E98" s="115"/>
      <c r="F98" s="115"/>
      <c r="G98" s="115"/>
      <c r="H98" s="115"/>
      <c r="I98" s="63">
        <f>ROUNDDOWN(SUMIFS(B98:H98,B95:H95,"&gt;=50"),0)</f>
        <v>0</v>
      </c>
      <c r="J98" s="132" t="s">
        <v>44</v>
      </c>
      <c r="K98" s="75"/>
      <c r="L98" s="157"/>
      <c r="M98" s="162"/>
      <c r="N98" s="167"/>
    </row>
    <row r="99" spans="1:15" ht="27.75" hidden="1" customHeight="1">
      <c r="A99" s="5" t="s">
        <v>1</v>
      </c>
      <c r="B99" s="115"/>
      <c r="C99" s="115"/>
      <c r="D99" s="115"/>
      <c r="E99" s="115"/>
      <c r="F99" s="115"/>
      <c r="G99" s="115"/>
      <c r="H99" s="115"/>
      <c r="I99" s="63">
        <f>ROUNDDOWN(SUMIFS(B99:H99,B95:H95,"&gt;=50"),0)</f>
        <v>0</v>
      </c>
      <c r="J99" s="132" t="s">
        <v>44</v>
      </c>
      <c r="K99" s="75"/>
      <c r="L99" s="157"/>
      <c r="M99" s="162"/>
      <c r="N99" s="167"/>
    </row>
    <row r="100" spans="1:15" ht="46.5" hidden="1" customHeight="1">
      <c r="A100" s="1" t="s">
        <v>56</v>
      </c>
      <c r="B100" s="14" t="str">
        <f>B1</f>
        <v>医療機関○○病院</v>
      </c>
      <c r="C100" s="14"/>
      <c r="D100" s="14"/>
      <c r="E100" s="14"/>
      <c r="F100" s="14"/>
      <c r="G100" s="14"/>
      <c r="H100" s="14"/>
      <c r="I100" s="14"/>
      <c r="J100" s="78"/>
      <c r="K100" s="78"/>
      <c r="L100" s="78"/>
      <c r="M100" s="78"/>
      <c r="N100" s="94" t="s">
        <v>42</v>
      </c>
    </row>
    <row r="101" spans="1:15" ht="12" hidden="1" customHeight="1">
      <c r="A101" s="6"/>
      <c r="B101" s="10"/>
      <c r="C101" s="10"/>
      <c r="D101" s="10"/>
      <c r="E101" s="10"/>
      <c r="F101" s="10"/>
      <c r="G101" s="10"/>
      <c r="H101" s="10"/>
      <c r="I101" s="10"/>
      <c r="J101" s="78"/>
      <c r="K101" s="78"/>
      <c r="L101" s="78"/>
      <c r="M101" s="78"/>
      <c r="N101" s="94"/>
    </row>
    <row r="102" spans="1:15" ht="48.75" hidden="1" customHeight="1">
      <c r="A102" s="3"/>
      <c r="B102" s="3"/>
      <c r="C102" s="3"/>
      <c r="D102" s="3"/>
      <c r="E102" s="3"/>
      <c r="F102" s="3"/>
      <c r="G102" s="3"/>
      <c r="H102" s="3"/>
      <c r="I102" s="134" t="s">
        <v>57</v>
      </c>
      <c r="J102" s="142"/>
      <c r="K102" s="152" t="s">
        <v>47</v>
      </c>
      <c r="L102" s="158" t="s">
        <v>3</v>
      </c>
      <c r="M102" s="161"/>
      <c r="N102" s="165"/>
      <c r="O102" s="99"/>
    </row>
    <row r="103" spans="1:15" ht="24" hidden="1">
      <c r="A103" s="3"/>
      <c r="B103" s="24" t="s">
        <v>0</v>
      </c>
      <c r="C103" s="24" t="s">
        <v>10</v>
      </c>
      <c r="D103" s="24" t="s">
        <v>12</v>
      </c>
      <c r="E103" s="24" t="s">
        <v>11</v>
      </c>
      <c r="F103" s="24" t="s">
        <v>13</v>
      </c>
      <c r="G103" s="24" t="s">
        <v>2</v>
      </c>
      <c r="H103" s="24" t="s">
        <v>14</v>
      </c>
      <c r="I103" s="140"/>
      <c r="J103" s="148"/>
      <c r="K103" s="153"/>
      <c r="L103" s="81"/>
      <c r="M103" s="86"/>
      <c r="N103" s="166"/>
      <c r="O103" s="99"/>
    </row>
    <row r="104" spans="1:15" ht="27" hidden="1" customHeight="1">
      <c r="A104" s="5"/>
      <c r="B104" s="20">
        <f>H94+1</f>
        <v>44843</v>
      </c>
      <c r="C104" s="20">
        <f t="shared" ref="C104:H104" si="14">B104+1</f>
        <v>44844</v>
      </c>
      <c r="D104" s="20">
        <f t="shared" si="14"/>
        <v>44845</v>
      </c>
      <c r="E104" s="20">
        <f t="shared" si="14"/>
        <v>44846</v>
      </c>
      <c r="F104" s="20">
        <f t="shared" si="14"/>
        <v>44847</v>
      </c>
      <c r="G104" s="20">
        <f t="shared" si="14"/>
        <v>44848</v>
      </c>
      <c r="H104" s="20">
        <f t="shared" si="14"/>
        <v>44849</v>
      </c>
      <c r="I104" s="136"/>
      <c r="J104" s="144"/>
      <c r="K104" s="76"/>
      <c r="L104" s="159"/>
      <c r="M104" s="163"/>
      <c r="N104" s="168"/>
    </row>
    <row r="105" spans="1:15" ht="27" hidden="1" customHeight="1">
      <c r="A105" s="109" t="s">
        <v>58</v>
      </c>
      <c r="B105" s="23"/>
      <c r="C105" s="23"/>
      <c r="D105" s="23"/>
      <c r="E105" s="23"/>
      <c r="F105" s="23"/>
      <c r="G105" s="23"/>
      <c r="H105" s="23"/>
      <c r="I105" s="139"/>
      <c r="J105" s="147"/>
      <c r="K105" s="154">
        <f>COUNTIF(B105:H105,"&gt;=50")</f>
        <v>0</v>
      </c>
      <c r="L105" s="157"/>
      <c r="M105" s="162"/>
      <c r="N105" s="167"/>
    </row>
    <row r="106" spans="1:15" ht="27" hidden="1" customHeight="1">
      <c r="A106" s="4" t="s">
        <v>38</v>
      </c>
      <c r="B106" s="23"/>
      <c r="C106" s="23"/>
      <c r="D106" s="23"/>
      <c r="E106" s="23"/>
      <c r="F106" s="23"/>
      <c r="G106" s="23"/>
      <c r="H106" s="23"/>
      <c r="I106" s="63">
        <f>SUM(B106:H106)</f>
        <v>0</v>
      </c>
      <c r="J106" s="132" t="s">
        <v>18</v>
      </c>
      <c r="K106" s="76"/>
      <c r="L106" s="157"/>
      <c r="M106" s="162"/>
      <c r="N106" s="167"/>
    </row>
    <row r="107" spans="1:15" ht="27" hidden="1" customHeight="1">
      <c r="A107" s="4" t="s">
        <v>60</v>
      </c>
      <c r="B107" s="23"/>
      <c r="C107" s="23"/>
      <c r="D107" s="23"/>
      <c r="E107" s="23"/>
      <c r="F107" s="23"/>
      <c r="G107" s="23"/>
      <c r="H107" s="23"/>
      <c r="I107" s="63">
        <f>SUM(B107:H107)</f>
        <v>0</v>
      </c>
      <c r="J107" s="132" t="s">
        <v>18</v>
      </c>
      <c r="K107" s="76"/>
      <c r="L107" s="157"/>
      <c r="M107" s="162"/>
      <c r="N107" s="167"/>
    </row>
    <row r="108" spans="1:15" ht="27.75" hidden="1" customHeight="1">
      <c r="A108" s="5" t="s">
        <v>55</v>
      </c>
      <c r="B108" s="115"/>
      <c r="C108" s="115"/>
      <c r="D108" s="115"/>
      <c r="E108" s="115"/>
      <c r="F108" s="115"/>
      <c r="G108" s="115"/>
      <c r="H108" s="115"/>
      <c r="I108" s="63">
        <f>ROUNDDOWN(SUMIFS(B108:H108,B105:H105,"&gt;=50"),0)</f>
        <v>0</v>
      </c>
      <c r="J108" s="132" t="s">
        <v>44</v>
      </c>
      <c r="K108" s="75"/>
      <c r="L108" s="157"/>
      <c r="M108" s="162"/>
      <c r="N108" s="167"/>
    </row>
    <row r="109" spans="1:15" ht="27.75" hidden="1" customHeight="1">
      <c r="A109" s="5" t="s">
        <v>1</v>
      </c>
      <c r="B109" s="115"/>
      <c r="C109" s="115"/>
      <c r="D109" s="115"/>
      <c r="E109" s="115"/>
      <c r="F109" s="115"/>
      <c r="G109" s="115"/>
      <c r="H109" s="115"/>
      <c r="I109" s="63">
        <f>ROUNDDOWN(SUMIFS(B109:H109,B105:H105,"&gt;=50"),0)</f>
        <v>0</v>
      </c>
      <c r="J109" s="132" t="s">
        <v>44</v>
      </c>
      <c r="K109" s="75"/>
      <c r="L109" s="157"/>
      <c r="M109" s="162"/>
      <c r="N109" s="167"/>
    </row>
    <row r="110" spans="1:15" ht="27" hidden="1" customHeight="1">
      <c r="A110" s="5"/>
      <c r="B110" s="20">
        <f>H104+1</f>
        <v>44850</v>
      </c>
      <c r="C110" s="20">
        <f t="shared" ref="C110:H110" si="15">B110+1</f>
        <v>44851</v>
      </c>
      <c r="D110" s="20">
        <f t="shared" si="15"/>
        <v>44852</v>
      </c>
      <c r="E110" s="20">
        <f t="shared" si="15"/>
        <v>44853</v>
      </c>
      <c r="F110" s="20">
        <f t="shared" si="15"/>
        <v>44854</v>
      </c>
      <c r="G110" s="20">
        <f t="shared" si="15"/>
        <v>44855</v>
      </c>
      <c r="H110" s="20">
        <f t="shared" si="15"/>
        <v>44856</v>
      </c>
      <c r="I110" s="138"/>
      <c r="J110" s="146"/>
      <c r="K110" s="76"/>
      <c r="L110" s="157"/>
      <c r="M110" s="162"/>
      <c r="N110" s="167"/>
    </row>
    <row r="111" spans="1:15" ht="27" hidden="1" customHeight="1">
      <c r="A111" s="109" t="s">
        <v>58</v>
      </c>
      <c r="B111" s="23"/>
      <c r="C111" s="23"/>
      <c r="D111" s="23"/>
      <c r="E111" s="23"/>
      <c r="F111" s="23"/>
      <c r="G111" s="23"/>
      <c r="H111" s="23"/>
      <c r="I111" s="139"/>
      <c r="J111" s="147"/>
      <c r="K111" s="154">
        <f>COUNTIF(B111:H111,"&gt;=50")</f>
        <v>0</v>
      </c>
      <c r="L111" s="157"/>
      <c r="M111" s="162"/>
      <c r="N111" s="167"/>
    </row>
    <row r="112" spans="1:15" ht="27" hidden="1" customHeight="1">
      <c r="A112" s="4" t="s">
        <v>38</v>
      </c>
      <c r="B112" s="23"/>
      <c r="C112" s="23"/>
      <c r="D112" s="23"/>
      <c r="E112" s="23"/>
      <c r="F112" s="23"/>
      <c r="G112" s="23"/>
      <c r="H112" s="23"/>
      <c r="I112" s="63">
        <f>SUM(B112:H112)</f>
        <v>0</v>
      </c>
      <c r="J112" s="132" t="s">
        <v>18</v>
      </c>
      <c r="K112" s="76"/>
      <c r="L112" s="157"/>
      <c r="M112" s="162"/>
      <c r="N112" s="167"/>
    </row>
    <row r="113" spans="1:14" ht="27" hidden="1" customHeight="1">
      <c r="A113" s="4" t="s">
        <v>60</v>
      </c>
      <c r="B113" s="23"/>
      <c r="C113" s="23"/>
      <c r="D113" s="23"/>
      <c r="E113" s="23"/>
      <c r="F113" s="23"/>
      <c r="G113" s="23"/>
      <c r="H113" s="23"/>
      <c r="I113" s="63">
        <f>SUM(B113:H113)</f>
        <v>0</v>
      </c>
      <c r="J113" s="132" t="s">
        <v>18</v>
      </c>
      <c r="K113" s="76"/>
      <c r="L113" s="157"/>
      <c r="M113" s="162"/>
      <c r="N113" s="167"/>
    </row>
    <row r="114" spans="1:14" ht="27.75" hidden="1" customHeight="1">
      <c r="A114" s="5" t="s">
        <v>55</v>
      </c>
      <c r="B114" s="115"/>
      <c r="C114" s="115"/>
      <c r="D114" s="115"/>
      <c r="E114" s="115"/>
      <c r="F114" s="115"/>
      <c r="G114" s="115"/>
      <c r="H114" s="115"/>
      <c r="I114" s="63">
        <f>ROUNDDOWN(SUMIFS(B114:H114,B111:H111,"&gt;=50"),0)</f>
        <v>0</v>
      </c>
      <c r="J114" s="132" t="s">
        <v>44</v>
      </c>
      <c r="K114" s="75"/>
      <c r="L114" s="157"/>
      <c r="M114" s="162"/>
      <c r="N114" s="167"/>
    </row>
    <row r="115" spans="1:14" ht="27.75" hidden="1" customHeight="1">
      <c r="A115" s="5" t="s">
        <v>1</v>
      </c>
      <c r="B115" s="115"/>
      <c r="C115" s="115"/>
      <c r="D115" s="115"/>
      <c r="E115" s="115"/>
      <c r="F115" s="115"/>
      <c r="G115" s="115"/>
      <c r="H115" s="115"/>
      <c r="I115" s="63">
        <f>ROUNDDOWN(SUMIFS(B115:H115,B111:H111,"&gt;=50"),0)</f>
        <v>0</v>
      </c>
      <c r="J115" s="132" t="s">
        <v>44</v>
      </c>
      <c r="K115" s="75"/>
      <c r="L115" s="157"/>
      <c r="M115" s="162"/>
      <c r="N115" s="167"/>
    </row>
    <row r="116" spans="1:14" ht="27" hidden="1" customHeight="1">
      <c r="A116" s="5"/>
      <c r="B116" s="20">
        <f>H110+1</f>
        <v>44857</v>
      </c>
      <c r="C116" s="20">
        <f t="shared" ref="C116:H116" si="16">B116+1</f>
        <v>44858</v>
      </c>
      <c r="D116" s="20">
        <f t="shared" si="16"/>
        <v>44859</v>
      </c>
      <c r="E116" s="20">
        <f t="shared" si="16"/>
        <v>44860</v>
      </c>
      <c r="F116" s="20">
        <f t="shared" si="16"/>
        <v>44861</v>
      </c>
      <c r="G116" s="20">
        <f t="shared" si="16"/>
        <v>44862</v>
      </c>
      <c r="H116" s="20">
        <f t="shared" si="16"/>
        <v>44863</v>
      </c>
      <c r="I116" s="138"/>
      <c r="J116" s="146"/>
      <c r="K116" s="76"/>
      <c r="L116" s="157"/>
      <c r="M116" s="162"/>
      <c r="N116" s="167"/>
    </row>
    <row r="117" spans="1:14" ht="27" hidden="1" customHeight="1">
      <c r="A117" s="109" t="s">
        <v>58</v>
      </c>
      <c r="B117" s="23"/>
      <c r="C117" s="23"/>
      <c r="D117" s="23"/>
      <c r="E117" s="23"/>
      <c r="F117" s="23"/>
      <c r="G117" s="23"/>
      <c r="H117" s="23"/>
      <c r="I117" s="139"/>
      <c r="J117" s="147"/>
      <c r="K117" s="154">
        <f>COUNTIF(B117:H117,"&gt;=50")</f>
        <v>0</v>
      </c>
      <c r="L117" s="157"/>
      <c r="M117" s="162"/>
      <c r="N117" s="167"/>
    </row>
    <row r="118" spans="1:14" ht="27" hidden="1" customHeight="1">
      <c r="A118" s="4" t="s">
        <v>38</v>
      </c>
      <c r="B118" s="23"/>
      <c r="C118" s="23"/>
      <c r="D118" s="23"/>
      <c r="E118" s="23"/>
      <c r="F118" s="23"/>
      <c r="G118" s="23"/>
      <c r="H118" s="23"/>
      <c r="I118" s="63">
        <f>SUM(B118:H118)</f>
        <v>0</v>
      </c>
      <c r="J118" s="132" t="s">
        <v>18</v>
      </c>
      <c r="K118" s="76"/>
      <c r="L118" s="157"/>
      <c r="M118" s="162"/>
      <c r="N118" s="167"/>
    </row>
    <row r="119" spans="1:14" ht="27" hidden="1" customHeight="1">
      <c r="A119" s="4" t="s">
        <v>60</v>
      </c>
      <c r="B119" s="23"/>
      <c r="C119" s="23"/>
      <c r="D119" s="23"/>
      <c r="E119" s="23"/>
      <c r="F119" s="23"/>
      <c r="G119" s="23"/>
      <c r="H119" s="23"/>
      <c r="I119" s="63">
        <f>SUM(B119:H119)</f>
        <v>0</v>
      </c>
      <c r="J119" s="132" t="s">
        <v>18</v>
      </c>
      <c r="K119" s="76"/>
      <c r="L119" s="157"/>
      <c r="M119" s="162"/>
      <c r="N119" s="167"/>
    </row>
    <row r="120" spans="1:14" ht="27.75" hidden="1" customHeight="1">
      <c r="A120" s="5" t="s">
        <v>55</v>
      </c>
      <c r="B120" s="115"/>
      <c r="C120" s="115"/>
      <c r="D120" s="115"/>
      <c r="E120" s="115"/>
      <c r="F120" s="115"/>
      <c r="G120" s="115"/>
      <c r="H120" s="115"/>
      <c r="I120" s="63">
        <f>ROUNDDOWN(SUMIFS(B120:H120,B117:H117,"&gt;=50"),0)</f>
        <v>0</v>
      </c>
      <c r="J120" s="132" t="s">
        <v>44</v>
      </c>
      <c r="K120" s="75"/>
      <c r="L120" s="157"/>
      <c r="M120" s="162"/>
      <c r="N120" s="167"/>
    </row>
    <row r="121" spans="1:14" ht="27.75" hidden="1" customHeight="1">
      <c r="A121" s="5" t="s">
        <v>1</v>
      </c>
      <c r="B121" s="115"/>
      <c r="C121" s="115"/>
      <c r="D121" s="115"/>
      <c r="E121" s="115"/>
      <c r="F121" s="115"/>
      <c r="G121" s="115"/>
      <c r="H121" s="115"/>
      <c r="I121" s="63">
        <f>ROUNDDOWN(SUMIFS(B121:H121,B117:H117,"&gt;=50"),0)</f>
        <v>0</v>
      </c>
      <c r="J121" s="132" t="s">
        <v>44</v>
      </c>
      <c r="K121" s="75"/>
      <c r="L121" s="157"/>
      <c r="M121" s="162"/>
      <c r="N121" s="167"/>
    </row>
    <row r="122" spans="1:14" ht="27" customHeight="1">
      <c r="A122" s="3"/>
      <c r="B122" s="3"/>
      <c r="C122" s="3"/>
    </row>
    <row r="123" spans="1:14" ht="27" customHeight="1">
      <c r="A123" s="3"/>
      <c r="B123" s="44" t="s">
        <v>88</v>
      </c>
      <c r="C123" s="44"/>
      <c r="D123" s="44"/>
      <c r="E123" s="44"/>
      <c r="F123" s="44"/>
      <c r="G123" s="63">
        <f>SUM(B43:H43,B49:H49,B59:H59,B65:H65,B71:H71,B77:H77,B83:H83,B89:H89,B95:H95,B105:H105)</f>
        <v>0</v>
      </c>
      <c r="H123" s="132" t="s">
        <v>18</v>
      </c>
      <c r="I123" s="5" t="s">
        <v>65</v>
      </c>
      <c r="J123" s="5"/>
      <c r="K123" s="5"/>
      <c r="L123" s="160"/>
      <c r="M123" s="164" t="s">
        <v>18</v>
      </c>
    </row>
    <row r="124" spans="1:14" ht="27" hidden="1" customHeight="1">
      <c r="A124" s="3"/>
      <c r="B124" s="44" t="s">
        <v>66</v>
      </c>
      <c r="C124" s="44"/>
      <c r="D124" s="44"/>
      <c r="E124" s="44"/>
      <c r="F124" s="44"/>
      <c r="G124" s="63">
        <f>SUM(I10,I14,I20,I26,I32,I38,I44,I50,I60,I66,I72,I78,I84,I90,I96,I106,I112,I118)</f>
        <v>0</v>
      </c>
      <c r="H124" s="132" t="s">
        <v>18</v>
      </c>
      <c r="I124" s="5" t="s">
        <v>65</v>
      </c>
      <c r="J124" s="5"/>
      <c r="K124" s="5"/>
      <c r="L124" s="160"/>
      <c r="M124" s="164" t="s">
        <v>18</v>
      </c>
    </row>
    <row r="125" spans="1:14" ht="27" hidden="1" customHeight="1">
      <c r="A125" s="3"/>
      <c r="B125" s="44" t="s">
        <v>7</v>
      </c>
      <c r="C125" s="44"/>
      <c r="D125" s="44"/>
      <c r="E125" s="44"/>
      <c r="F125" s="44"/>
      <c r="G125" s="63">
        <f>SUM(I11,I15,I21,I27,I33,I39,I45,I51,I61,I67,I73,I79,I85,I91,I97,I107,I113,I119)</f>
        <v>0</v>
      </c>
      <c r="H125" s="132" t="s">
        <v>18</v>
      </c>
      <c r="I125" s="5" t="s">
        <v>65</v>
      </c>
      <c r="J125" s="5"/>
      <c r="K125" s="5"/>
      <c r="L125" s="160"/>
      <c r="M125" s="164" t="s">
        <v>18</v>
      </c>
    </row>
    <row r="126" spans="1:14" ht="27" customHeight="1">
      <c r="A126" s="3"/>
      <c r="B126" s="44" t="s">
        <v>67</v>
      </c>
      <c r="C126" s="44"/>
      <c r="D126" s="44"/>
      <c r="E126" s="44"/>
      <c r="F126" s="44"/>
      <c r="G126" s="63">
        <f>SUM(I46,I52,I62,I68,I74,I80,I86,I92,I98,I108)</f>
        <v>0</v>
      </c>
      <c r="H126" s="132" t="s">
        <v>44</v>
      </c>
      <c r="I126" s="70"/>
      <c r="J126" s="149"/>
    </row>
    <row r="127" spans="1:14" ht="27" customHeight="1">
      <c r="A127" s="3"/>
      <c r="B127" s="44" t="s">
        <v>68</v>
      </c>
      <c r="C127" s="44"/>
      <c r="D127" s="44"/>
      <c r="E127" s="44"/>
      <c r="F127" s="44"/>
      <c r="G127" s="63">
        <f>SUM(I47,I53,I63,I69,I75,I81,I87,I93,I99,I109)</f>
        <v>0</v>
      </c>
      <c r="H127" s="132" t="s">
        <v>44</v>
      </c>
      <c r="I127" s="70"/>
      <c r="J127" s="149"/>
    </row>
    <row r="128" spans="1:14" ht="27" hidden="1" customHeight="1">
      <c r="A128" s="3"/>
    </row>
    <row r="129" spans="1:16" ht="27" hidden="1" customHeight="1">
      <c r="A129" s="3"/>
    </row>
    <row r="130" spans="1:16" ht="27" hidden="1" customHeight="1">
      <c r="A130" s="7" t="s">
        <v>73</v>
      </c>
      <c r="B130" s="7"/>
      <c r="C130" s="7"/>
      <c r="D130" s="7"/>
      <c r="E130" s="7"/>
      <c r="F130" s="7"/>
      <c r="G130" s="7"/>
      <c r="H130" s="7"/>
      <c r="I130" s="7"/>
      <c r="J130" s="7"/>
      <c r="K130" s="7"/>
      <c r="L130" s="7"/>
      <c r="M130" s="7"/>
      <c r="N130" s="7"/>
      <c r="O130" s="7"/>
    </row>
    <row r="131" spans="1:16" ht="78.75" customHeight="1">
      <c r="A131" s="7"/>
      <c r="B131" s="7"/>
      <c r="C131" s="7"/>
      <c r="D131" s="7"/>
      <c r="E131" s="7"/>
      <c r="F131" s="7"/>
      <c r="G131" s="7"/>
      <c r="H131" s="7"/>
      <c r="I131" s="7"/>
      <c r="J131" s="7"/>
      <c r="K131" s="7"/>
      <c r="L131" s="7"/>
      <c r="M131" s="7"/>
      <c r="N131" s="7"/>
      <c r="O131" s="7"/>
    </row>
    <row r="132" spans="1:16" ht="68.25" customHeight="1">
      <c r="A132" s="8"/>
      <c r="B132" s="25" t="s">
        <v>26</v>
      </c>
      <c r="H132" s="25"/>
      <c r="I132" s="71"/>
    </row>
    <row r="133" spans="1:16" ht="68.25" hidden="1" customHeight="1">
      <c r="A133" s="8"/>
      <c r="B133" s="26"/>
      <c r="C133" s="26"/>
      <c r="D133" s="26"/>
      <c r="E133" s="26"/>
      <c r="F133" s="26"/>
      <c r="G133" s="26"/>
      <c r="H133" s="26"/>
      <c r="I133" s="26"/>
      <c r="J133" s="26"/>
      <c r="K133" s="26"/>
      <c r="L133" s="26"/>
      <c r="M133" s="26"/>
      <c r="N133" s="26"/>
      <c r="O133" s="26"/>
    </row>
    <row r="134" spans="1:16" ht="68.25" customHeight="1">
      <c r="A134" s="8"/>
      <c r="B134" s="25"/>
      <c r="C134" s="36" t="str">
        <f>B1&amp;"     "</f>
        <v xml:space="preserve">医療機関○○病院     </v>
      </c>
      <c r="D134" s="36"/>
      <c r="E134" s="36"/>
      <c r="F134" s="36"/>
      <c r="G134" s="36"/>
      <c r="H134" s="36"/>
      <c r="I134" s="36"/>
      <c r="J134" s="36"/>
      <c r="K134" s="36"/>
      <c r="L134" s="89" t="s">
        <v>61</v>
      </c>
      <c r="M134" s="89"/>
    </row>
    <row r="135" spans="1:16" ht="45.75" customHeight="1">
      <c r="I135" s="8"/>
      <c r="J135" s="8"/>
      <c r="K135" s="8"/>
      <c r="O135" s="93" t="s">
        <v>78</v>
      </c>
    </row>
    <row r="136" spans="1:16" ht="39.75">
      <c r="A136" s="110" t="s">
        <v>77</v>
      </c>
      <c r="B136" s="111"/>
      <c r="C136" s="111"/>
      <c r="D136" s="111"/>
      <c r="E136" s="111"/>
      <c r="F136" s="111"/>
      <c r="G136" s="111"/>
      <c r="H136" s="111"/>
      <c r="I136" s="89"/>
      <c r="J136" s="89"/>
      <c r="K136" s="111"/>
      <c r="L136" s="83" t="s">
        <v>81</v>
      </c>
      <c r="M136" s="83"/>
      <c r="N136" s="83"/>
      <c r="O136" s="83"/>
    </row>
    <row r="137" spans="1:16" ht="42" customHeight="1">
      <c r="A137" s="111"/>
      <c r="B137" s="111"/>
      <c r="C137" s="111"/>
      <c r="D137" s="111"/>
      <c r="E137" s="111"/>
      <c r="F137" s="111"/>
      <c r="G137" s="111"/>
      <c r="H137" s="111"/>
      <c r="I137" s="111"/>
      <c r="J137" s="111"/>
      <c r="K137" s="111"/>
      <c r="L137" s="111"/>
      <c r="M137" s="111"/>
      <c r="N137" s="111"/>
      <c r="O137" s="111"/>
    </row>
    <row r="138" spans="1:16" ht="39.75">
      <c r="A138" s="111"/>
      <c r="B138" s="111"/>
      <c r="C138" s="111"/>
      <c r="D138" s="111"/>
      <c r="E138" s="111"/>
      <c r="F138" s="111"/>
      <c r="G138" s="111"/>
      <c r="H138" s="111"/>
      <c r="I138" s="14" t="s">
        <v>62</v>
      </c>
      <c r="J138" s="72"/>
      <c r="K138" s="14"/>
      <c r="L138" s="14" t="str">
        <f>B1</f>
        <v>医療機関○○病院</v>
      </c>
      <c r="M138" s="14"/>
      <c r="N138" s="14"/>
      <c r="O138" s="14"/>
      <c r="P138" s="37"/>
    </row>
    <row r="139" spans="1:16" ht="39.75">
      <c r="A139" s="111"/>
      <c r="B139" s="111"/>
      <c r="C139" s="111"/>
      <c r="D139" s="111"/>
      <c r="E139" s="111"/>
      <c r="F139" s="111"/>
      <c r="G139" s="111"/>
      <c r="H139" s="111"/>
      <c r="I139" s="14" t="s">
        <v>86</v>
      </c>
      <c r="J139" s="72"/>
      <c r="K139" s="14"/>
      <c r="L139" s="18"/>
      <c r="M139" s="18"/>
      <c r="N139" s="18"/>
      <c r="O139" s="18"/>
      <c r="P139" s="37"/>
    </row>
    <row r="140" spans="1:16" ht="39.75">
      <c r="A140" s="111"/>
      <c r="B140" s="111"/>
      <c r="C140" s="111"/>
      <c r="D140" s="111"/>
      <c r="E140" s="111"/>
      <c r="F140" s="111"/>
      <c r="G140" s="111"/>
      <c r="H140" s="111"/>
      <c r="I140" s="14" t="s">
        <v>17</v>
      </c>
      <c r="J140" s="72"/>
      <c r="K140" s="14"/>
      <c r="L140" s="18"/>
      <c r="M140" s="18"/>
      <c r="N140" s="18"/>
      <c r="O140" s="18"/>
      <c r="P140" s="37"/>
    </row>
    <row r="141" spans="1:16" ht="39.75">
      <c r="A141" s="111"/>
      <c r="B141" s="111"/>
      <c r="C141" s="111"/>
      <c r="D141" s="111"/>
      <c r="E141" s="111"/>
      <c r="F141" s="111"/>
      <c r="G141" s="111"/>
      <c r="H141" s="111"/>
      <c r="I141" s="14" t="s">
        <v>19</v>
      </c>
      <c r="J141" s="72"/>
      <c r="K141" s="14"/>
      <c r="L141" s="18"/>
      <c r="M141" s="18"/>
      <c r="N141" s="18"/>
      <c r="O141" s="18"/>
      <c r="P141" s="37"/>
    </row>
    <row r="142" spans="1:16" ht="39.75">
      <c r="A142" s="111"/>
      <c r="B142" s="111"/>
      <c r="C142" s="111"/>
      <c r="D142" s="111"/>
      <c r="E142" s="111"/>
      <c r="F142" s="111"/>
      <c r="G142" s="111"/>
      <c r="H142" s="111"/>
      <c r="I142" s="111"/>
      <c r="J142" s="111"/>
      <c r="K142" s="111"/>
      <c r="L142" s="111"/>
      <c r="M142" s="111"/>
      <c r="N142" s="111"/>
      <c r="O142" s="111"/>
    </row>
    <row r="143" spans="1:16" ht="24.75" customHeight="1">
      <c r="A143" s="111"/>
      <c r="B143" s="111"/>
      <c r="C143" s="111"/>
      <c r="D143" s="111"/>
      <c r="E143" s="111"/>
      <c r="F143" s="111"/>
      <c r="G143" s="111"/>
      <c r="H143" s="111"/>
      <c r="I143" s="111"/>
      <c r="J143" s="111"/>
      <c r="K143" s="111"/>
      <c r="L143" s="111"/>
      <c r="M143" s="111"/>
      <c r="N143" s="111"/>
      <c r="O143" s="111"/>
    </row>
    <row r="144" spans="1:16" ht="39" customHeight="1">
      <c r="A144" s="11" t="s">
        <v>85</v>
      </c>
      <c r="B144" s="11"/>
      <c r="C144" s="11"/>
      <c r="D144" s="11"/>
      <c r="E144" s="11"/>
      <c r="F144" s="11"/>
      <c r="G144" s="11"/>
      <c r="H144" s="11"/>
      <c r="I144" s="11"/>
      <c r="J144" s="11"/>
      <c r="K144" s="11"/>
      <c r="L144" s="11"/>
      <c r="M144" s="11"/>
      <c r="N144" s="11"/>
      <c r="O144" s="11"/>
      <c r="P144" s="101"/>
    </row>
    <row r="145" spans="1:17" ht="39.75">
      <c r="A145" s="111"/>
      <c r="B145" s="111"/>
      <c r="C145" s="111"/>
      <c r="D145" s="111"/>
      <c r="E145" s="111"/>
      <c r="F145" s="111"/>
      <c r="G145" s="111"/>
      <c r="H145" s="111"/>
      <c r="I145" s="111"/>
      <c r="J145" s="111"/>
      <c r="K145" s="111"/>
      <c r="L145" s="111"/>
      <c r="M145" s="111"/>
      <c r="N145" s="111"/>
      <c r="O145" s="111"/>
    </row>
    <row r="146" spans="1:17" ht="33" customHeight="1">
      <c r="A146" s="111"/>
      <c r="B146" s="111"/>
      <c r="C146" s="111"/>
      <c r="D146" s="111"/>
      <c r="E146" s="111"/>
      <c r="F146" s="111"/>
      <c r="G146" s="111"/>
      <c r="H146" s="111"/>
      <c r="I146" s="111"/>
      <c r="J146" s="111"/>
      <c r="K146" s="111"/>
      <c r="L146" s="111"/>
      <c r="M146" s="111"/>
      <c r="N146" s="111"/>
      <c r="O146" s="111"/>
    </row>
    <row r="147" spans="1:17" ht="41.25" customHeight="1">
      <c r="A147" s="111"/>
      <c r="B147" s="111"/>
      <c r="C147" s="111"/>
      <c r="D147" s="111"/>
      <c r="E147" s="111"/>
      <c r="F147" s="111"/>
      <c r="G147" s="111"/>
      <c r="H147" s="111"/>
      <c r="I147" s="111"/>
      <c r="J147" s="111"/>
      <c r="K147" s="111"/>
      <c r="L147" s="111"/>
      <c r="M147" s="111"/>
      <c r="N147" s="111"/>
      <c r="O147" s="111"/>
    </row>
    <row r="148" spans="1:17" ht="75" customHeight="1">
      <c r="A148" s="112" t="s">
        <v>95</v>
      </c>
      <c r="B148" s="112"/>
      <c r="C148" s="112"/>
      <c r="D148" s="112"/>
      <c r="E148" s="112"/>
      <c r="F148" s="112"/>
      <c r="G148" s="112"/>
      <c r="H148" s="112"/>
      <c r="I148" s="112"/>
      <c r="J148" s="112"/>
      <c r="K148" s="112"/>
      <c r="L148" s="112"/>
      <c r="M148" s="112"/>
      <c r="N148" s="112"/>
      <c r="O148" s="112"/>
      <c r="P148" s="102"/>
    </row>
    <row r="149" spans="1:17">
      <c r="B149" s="27"/>
      <c r="C149" s="27"/>
      <c r="D149" s="27"/>
      <c r="E149" s="27"/>
      <c r="F149" s="27"/>
      <c r="G149" s="27"/>
      <c r="H149" s="27"/>
    </row>
    <row r="150" spans="1:17" ht="48.75" customHeight="1">
      <c r="B150" s="28"/>
      <c r="C150" s="37"/>
      <c r="D150" s="37"/>
      <c r="E150" s="46"/>
      <c r="F150" s="46"/>
      <c r="G150" s="55"/>
      <c r="H150" s="55"/>
    </row>
    <row r="151" spans="1:17" ht="58.5">
      <c r="B151" s="116" t="s">
        <v>21</v>
      </c>
      <c r="C151" s="123"/>
      <c r="D151" s="123"/>
      <c r="E151" s="126">
        <f>SUM(C169,I169,N169)</f>
        <v>0</v>
      </c>
      <c r="F151" s="126"/>
      <c r="G151" s="126"/>
      <c r="H151" s="126"/>
      <c r="I151" s="126"/>
      <c r="J151" s="126"/>
      <c r="K151" s="123"/>
    </row>
    <row r="153" spans="1:17" ht="77.25" customHeight="1"/>
    <row r="154" spans="1:17" ht="35.25">
      <c r="A154" s="9" t="s">
        <v>22</v>
      </c>
      <c r="B154" s="9"/>
      <c r="C154" s="9"/>
      <c r="D154" s="9"/>
      <c r="E154" s="9"/>
      <c r="F154" s="9"/>
      <c r="G154" s="9"/>
      <c r="H154" s="9"/>
      <c r="I154" s="9"/>
      <c r="J154" s="9"/>
      <c r="K154" s="9"/>
      <c r="L154" s="9"/>
      <c r="M154" s="9"/>
      <c r="N154" s="9"/>
      <c r="O154" s="9"/>
    </row>
    <row r="155" spans="1:17" ht="11.25" customHeight="1">
      <c r="A155" s="9"/>
      <c r="B155" s="9"/>
      <c r="C155" s="9"/>
      <c r="D155" s="9"/>
      <c r="E155" s="9"/>
      <c r="F155" s="9"/>
      <c r="G155" s="9"/>
      <c r="H155" s="9"/>
      <c r="I155" s="9"/>
      <c r="J155" s="9"/>
      <c r="K155" s="9"/>
      <c r="L155" s="9"/>
      <c r="M155" s="9"/>
      <c r="N155" s="9"/>
      <c r="O155" s="9"/>
    </row>
    <row r="156" spans="1:17" ht="35.25">
      <c r="A156" s="9" t="s">
        <v>69</v>
      </c>
      <c r="B156" s="9"/>
      <c r="C156" s="9"/>
      <c r="D156" s="9"/>
      <c r="E156" s="9"/>
      <c r="F156" s="9"/>
      <c r="G156" s="9"/>
      <c r="H156" s="9"/>
      <c r="I156" s="9"/>
      <c r="J156" s="9"/>
      <c r="K156" s="9"/>
      <c r="L156" s="9"/>
      <c r="M156" s="9"/>
      <c r="N156" s="9"/>
      <c r="O156" s="9"/>
    </row>
    <row r="157" spans="1:17" ht="35.25">
      <c r="A157" s="113" t="s">
        <v>45</v>
      </c>
      <c r="B157" s="113"/>
      <c r="C157" s="113"/>
      <c r="D157" s="113"/>
      <c r="E157" s="113"/>
      <c r="F157" s="113"/>
      <c r="G157" s="113"/>
      <c r="H157" s="52">
        <f>COUNTIF(B161:B168,"&gt;0")</f>
        <v>0</v>
      </c>
      <c r="I157" s="9" t="s">
        <v>46</v>
      </c>
      <c r="J157" s="9"/>
      <c r="K157" s="9"/>
      <c r="L157" s="9"/>
      <c r="M157" s="9"/>
      <c r="N157" s="9"/>
      <c r="O157" s="9"/>
    </row>
    <row r="158" spans="1:17" ht="35.25">
      <c r="A158" s="9"/>
      <c r="B158" s="9"/>
      <c r="C158" s="9"/>
      <c r="D158" s="9"/>
      <c r="E158" s="9"/>
      <c r="F158" s="9"/>
      <c r="G158" s="127"/>
      <c r="H158" s="9"/>
      <c r="I158" s="9"/>
      <c r="J158" s="9"/>
      <c r="K158" s="9"/>
      <c r="L158" s="9"/>
      <c r="M158" s="9"/>
      <c r="N158" s="9"/>
      <c r="O158" s="9"/>
    </row>
    <row r="159" spans="1:17" ht="28.5" customHeight="1">
      <c r="A159" s="9"/>
      <c r="B159" s="9"/>
      <c r="C159" s="9"/>
      <c r="D159" s="9"/>
      <c r="E159" s="9"/>
      <c r="F159" s="9"/>
      <c r="G159" s="128" t="s">
        <v>4</v>
      </c>
      <c r="H159" s="128"/>
      <c r="I159" s="128"/>
      <c r="J159" s="128"/>
      <c r="K159" s="128"/>
      <c r="L159" s="128"/>
      <c r="M159" s="128"/>
      <c r="N159" s="128"/>
      <c r="O159" s="128"/>
      <c r="Q159" s="107"/>
    </row>
    <row r="160" spans="1:17" ht="43.5" customHeight="1">
      <c r="A160" s="9"/>
      <c r="B160" s="117" t="s">
        <v>35</v>
      </c>
      <c r="C160" s="117"/>
      <c r="D160" s="117"/>
      <c r="E160" s="117"/>
      <c r="F160" s="117"/>
      <c r="G160" s="129" t="s">
        <v>83</v>
      </c>
      <c r="H160" s="133"/>
      <c r="I160" s="133"/>
      <c r="J160" s="133"/>
      <c r="K160" s="133"/>
      <c r="L160" s="133" t="s">
        <v>84</v>
      </c>
      <c r="M160" s="133"/>
      <c r="N160" s="133"/>
      <c r="O160" s="133"/>
      <c r="Q160" s="108"/>
    </row>
    <row r="161" spans="1:17" ht="35.25">
      <c r="A161" s="14" t="s">
        <v>89</v>
      </c>
      <c r="B161" s="118">
        <f>K43</f>
        <v>0</v>
      </c>
      <c r="C161" s="124">
        <f t="shared" ref="C161:C168" si="17">B161*100000</f>
        <v>0</v>
      </c>
      <c r="D161" s="124"/>
      <c r="E161" s="124"/>
      <c r="F161" s="124"/>
      <c r="G161" s="130">
        <f>IF($H$157&gt;=4,I46,0)</f>
        <v>0</v>
      </c>
      <c r="H161" s="130"/>
      <c r="I161" s="141">
        <f t="shared" ref="I161:I168" si="18">G161*7550</f>
        <v>0</v>
      </c>
      <c r="J161" s="141"/>
      <c r="K161" s="141"/>
      <c r="L161" s="130">
        <f>IF($H$157&gt;=4,I47,0)</f>
        <v>0</v>
      </c>
      <c r="M161" s="130"/>
      <c r="N161" s="141">
        <f t="shared" ref="N161:N168" si="19">L161*2760</f>
        <v>0</v>
      </c>
      <c r="O161" s="141"/>
      <c r="Q161" s="108"/>
    </row>
    <row r="162" spans="1:17" ht="35.25">
      <c r="A162" s="14" t="s">
        <v>80</v>
      </c>
      <c r="B162" s="119">
        <f>K49</f>
        <v>0</v>
      </c>
      <c r="C162" s="125">
        <f t="shared" si="17"/>
        <v>0</v>
      </c>
      <c r="D162" s="125"/>
      <c r="E162" s="125"/>
      <c r="F162" s="125"/>
      <c r="G162" s="130">
        <f>IF($H$157&gt;=4,I52,0)</f>
        <v>0</v>
      </c>
      <c r="H162" s="130"/>
      <c r="I162" s="141">
        <f t="shared" si="18"/>
        <v>0</v>
      </c>
      <c r="J162" s="141"/>
      <c r="K162" s="141"/>
      <c r="L162" s="130">
        <f>IF($H$157&gt;=4,I53,0)</f>
        <v>0</v>
      </c>
      <c r="M162" s="130"/>
      <c r="N162" s="141">
        <f t="shared" si="19"/>
        <v>0</v>
      </c>
      <c r="O162" s="141"/>
      <c r="Q162" s="108"/>
    </row>
    <row r="163" spans="1:17" ht="35.25">
      <c r="A163" s="14" t="s">
        <v>90</v>
      </c>
      <c r="B163" s="119">
        <f>K59</f>
        <v>0</v>
      </c>
      <c r="C163" s="125">
        <f t="shared" si="17"/>
        <v>0</v>
      </c>
      <c r="D163" s="125"/>
      <c r="E163" s="125"/>
      <c r="F163" s="125"/>
      <c r="G163" s="130">
        <f>IF($H$157&gt;=4,I62,0)</f>
        <v>0</v>
      </c>
      <c r="H163" s="130"/>
      <c r="I163" s="141">
        <f t="shared" si="18"/>
        <v>0</v>
      </c>
      <c r="J163" s="141"/>
      <c r="K163" s="141"/>
      <c r="L163" s="130">
        <f>IF($H$157&gt;=4,I63,0)</f>
        <v>0</v>
      </c>
      <c r="M163" s="130"/>
      <c r="N163" s="141">
        <f t="shared" si="19"/>
        <v>0</v>
      </c>
      <c r="O163" s="141"/>
      <c r="Q163" s="108"/>
    </row>
    <row r="164" spans="1:17" ht="35.25">
      <c r="A164" s="14" t="s">
        <v>91</v>
      </c>
      <c r="B164" s="119">
        <f>K65</f>
        <v>0</v>
      </c>
      <c r="C164" s="125">
        <f t="shared" si="17"/>
        <v>0</v>
      </c>
      <c r="D164" s="125"/>
      <c r="E164" s="125"/>
      <c r="F164" s="125"/>
      <c r="G164" s="130">
        <f>IF($H$157&gt;=4,I68,0)</f>
        <v>0</v>
      </c>
      <c r="H164" s="130"/>
      <c r="I164" s="141">
        <f t="shared" si="18"/>
        <v>0</v>
      </c>
      <c r="J164" s="141"/>
      <c r="K164" s="141"/>
      <c r="L164" s="130">
        <f>IF($H$157&gt;=4,I69,0)</f>
        <v>0</v>
      </c>
      <c r="M164" s="130"/>
      <c r="N164" s="141">
        <f t="shared" si="19"/>
        <v>0</v>
      </c>
      <c r="O164" s="141"/>
      <c r="Q164" s="108"/>
    </row>
    <row r="165" spans="1:17" ht="35.25">
      <c r="A165" s="14" t="s">
        <v>92</v>
      </c>
      <c r="B165" s="119">
        <f>K71</f>
        <v>0</v>
      </c>
      <c r="C165" s="125">
        <f t="shared" si="17"/>
        <v>0</v>
      </c>
      <c r="D165" s="125"/>
      <c r="E165" s="125"/>
      <c r="F165" s="125"/>
      <c r="G165" s="130">
        <f>IF($H$157&gt;=4,I74,0)</f>
        <v>0</v>
      </c>
      <c r="H165" s="130"/>
      <c r="I165" s="141">
        <f t="shared" si="18"/>
        <v>0</v>
      </c>
      <c r="J165" s="141"/>
      <c r="K165" s="141"/>
      <c r="L165" s="130">
        <f>IF($H$157&gt;=4,I75,0)</f>
        <v>0</v>
      </c>
      <c r="M165" s="130"/>
      <c r="N165" s="141">
        <f t="shared" si="19"/>
        <v>0</v>
      </c>
      <c r="O165" s="141"/>
      <c r="Q165" s="108"/>
    </row>
    <row r="166" spans="1:17" ht="35.25">
      <c r="A166" s="14" t="s">
        <v>25</v>
      </c>
      <c r="B166" s="119">
        <f>K77</f>
        <v>0</v>
      </c>
      <c r="C166" s="125">
        <f t="shared" si="17"/>
        <v>0</v>
      </c>
      <c r="D166" s="125"/>
      <c r="E166" s="125"/>
      <c r="F166" s="125"/>
      <c r="G166" s="130">
        <f>IF($H$157&gt;=4,I80,0)</f>
        <v>0</v>
      </c>
      <c r="H166" s="130"/>
      <c r="I166" s="141">
        <f t="shared" si="18"/>
        <v>0</v>
      </c>
      <c r="J166" s="141"/>
      <c r="K166" s="141"/>
      <c r="L166" s="130">
        <f>IF($H$157&gt;=4,I81,0)</f>
        <v>0</v>
      </c>
      <c r="M166" s="130"/>
      <c r="N166" s="141">
        <f t="shared" si="19"/>
        <v>0</v>
      </c>
      <c r="O166" s="141"/>
      <c r="Q166" s="108"/>
    </row>
    <row r="167" spans="1:17" ht="35.25">
      <c r="A167" s="14" t="s">
        <v>93</v>
      </c>
      <c r="B167" s="119">
        <f>K83</f>
        <v>0</v>
      </c>
      <c r="C167" s="125">
        <f t="shared" si="17"/>
        <v>0</v>
      </c>
      <c r="D167" s="125"/>
      <c r="E167" s="125"/>
      <c r="F167" s="125"/>
      <c r="G167" s="130">
        <f>IF($H$157&gt;=4,I86,0)</f>
        <v>0</v>
      </c>
      <c r="H167" s="130"/>
      <c r="I167" s="141">
        <f t="shared" si="18"/>
        <v>0</v>
      </c>
      <c r="J167" s="141"/>
      <c r="K167" s="141"/>
      <c r="L167" s="130">
        <f>IF($H$157&gt;=4,I87,0)</f>
        <v>0</v>
      </c>
      <c r="M167" s="130"/>
      <c r="N167" s="141">
        <f t="shared" si="19"/>
        <v>0</v>
      </c>
      <c r="O167" s="141"/>
      <c r="Q167" s="108"/>
    </row>
    <row r="168" spans="1:17" ht="36">
      <c r="A168" s="14" t="s">
        <v>87</v>
      </c>
      <c r="B168" s="119">
        <f>K89</f>
        <v>0</v>
      </c>
      <c r="C168" s="125">
        <f t="shared" si="17"/>
        <v>0</v>
      </c>
      <c r="D168" s="125"/>
      <c r="E168" s="125"/>
      <c r="F168" s="125"/>
      <c r="G168" s="130">
        <f>IF($H$157&gt;=4,I92,0)</f>
        <v>0</v>
      </c>
      <c r="H168" s="130"/>
      <c r="I168" s="141">
        <f t="shared" si="18"/>
        <v>0</v>
      </c>
      <c r="J168" s="141"/>
      <c r="K168" s="141"/>
      <c r="L168" s="130">
        <f>IF($H$157&gt;=4,I93,0)</f>
        <v>0</v>
      </c>
      <c r="M168" s="130"/>
      <c r="N168" s="141">
        <f t="shared" si="19"/>
        <v>0</v>
      </c>
      <c r="O168" s="141"/>
      <c r="Q168" s="108"/>
    </row>
    <row r="169" spans="1:17" ht="36">
      <c r="A169" s="15" t="s">
        <v>29</v>
      </c>
      <c r="B169" s="120">
        <f>SUM(B161:B168)</f>
        <v>0</v>
      </c>
      <c r="C169" s="49">
        <f>SUM(C161:F168)</f>
        <v>0</v>
      </c>
      <c r="D169" s="49"/>
      <c r="E169" s="49"/>
      <c r="F169" s="49"/>
      <c r="G169" s="131">
        <f>SUM(G161:H168)</f>
        <v>0</v>
      </c>
      <c r="H169" s="131"/>
      <c r="I169" s="97">
        <f>SUM(I161:K168)</f>
        <v>0</v>
      </c>
      <c r="J169" s="97"/>
      <c r="K169" s="97"/>
      <c r="L169" s="131">
        <f>SUM(L161:L168)</f>
        <v>0</v>
      </c>
      <c r="M169" s="131"/>
      <c r="N169" s="97">
        <f>SUM(N161:O168)</f>
        <v>0</v>
      </c>
      <c r="O169" s="97"/>
    </row>
    <row r="170" spans="1:17" ht="330" customHeight="1">
      <c r="A170" s="16" t="s">
        <v>31</v>
      </c>
      <c r="B170" s="16"/>
      <c r="C170" s="16"/>
      <c r="D170" s="16"/>
      <c r="E170" s="16"/>
      <c r="F170" s="16"/>
      <c r="G170" s="16"/>
      <c r="H170" s="16"/>
      <c r="I170" s="16"/>
      <c r="J170" s="16"/>
      <c r="K170" s="16"/>
      <c r="L170" s="16"/>
      <c r="M170" s="16"/>
      <c r="N170" s="16"/>
      <c r="O170" s="16"/>
    </row>
    <row r="171" spans="1:17" ht="35.25">
      <c r="A171" s="114" t="s">
        <v>33</v>
      </c>
      <c r="B171" s="121"/>
      <c r="C171" s="121"/>
      <c r="D171" s="121"/>
      <c r="E171" s="121"/>
      <c r="F171" s="121"/>
      <c r="G171" s="58" t="s">
        <v>27</v>
      </c>
      <c r="H171" s="58"/>
      <c r="I171" s="58"/>
      <c r="J171" s="150"/>
      <c r="K171" s="155"/>
      <c r="L171" s="155"/>
      <c r="M171" s="155"/>
      <c r="N171" s="155"/>
      <c r="O171" s="169"/>
    </row>
    <row r="172" spans="1:17" ht="35.25">
      <c r="A172" s="114" t="s">
        <v>48</v>
      </c>
      <c r="B172" s="122"/>
      <c r="C172" s="122"/>
      <c r="D172" s="122"/>
      <c r="E172" s="122"/>
      <c r="F172" s="122"/>
      <c r="G172" s="58" t="s">
        <v>49</v>
      </c>
      <c r="H172" s="58"/>
      <c r="I172" s="58"/>
      <c r="J172" s="151"/>
      <c r="K172" s="151"/>
      <c r="L172" s="151"/>
      <c r="M172" s="151"/>
      <c r="N172" s="151"/>
      <c r="O172" s="151"/>
    </row>
    <row r="173" spans="1:17" ht="30" customHeight="1">
      <c r="A173" s="114" t="s">
        <v>52</v>
      </c>
      <c r="B173" s="122"/>
      <c r="C173" s="122"/>
      <c r="D173" s="122"/>
      <c r="E173" s="122"/>
      <c r="F173" s="122"/>
      <c r="G173" s="58" t="s">
        <v>40</v>
      </c>
      <c r="H173" s="58"/>
      <c r="I173" s="58"/>
      <c r="J173" s="151"/>
      <c r="K173" s="151"/>
      <c r="L173" s="151"/>
      <c r="M173" s="151"/>
      <c r="N173" s="151"/>
      <c r="O173" s="151"/>
    </row>
    <row r="174" spans="1:17" ht="30" customHeight="1">
      <c r="A174" s="114" t="s">
        <v>16</v>
      </c>
      <c r="B174" s="122"/>
      <c r="C174" s="122"/>
      <c r="D174" s="122"/>
      <c r="E174" s="122"/>
      <c r="F174" s="122"/>
      <c r="G174" s="122"/>
      <c r="H174" s="122"/>
      <c r="I174" s="122"/>
      <c r="J174" s="122"/>
      <c r="K174" s="122"/>
      <c r="L174" s="122"/>
      <c r="M174" s="122"/>
      <c r="N174" s="122"/>
      <c r="O174" s="122"/>
    </row>
    <row r="175" spans="1:17" ht="30" customHeight="1">
      <c r="A175" s="114" t="s">
        <v>53</v>
      </c>
      <c r="B175" s="122"/>
      <c r="C175" s="122"/>
      <c r="D175" s="122"/>
      <c r="E175" s="122"/>
      <c r="F175" s="122"/>
      <c r="G175" s="122"/>
      <c r="H175" s="122"/>
      <c r="I175" s="122"/>
      <c r="J175" s="122"/>
      <c r="K175" s="122"/>
      <c r="L175" s="122"/>
      <c r="M175" s="122"/>
      <c r="N175" s="122"/>
      <c r="O175" s="122"/>
    </row>
    <row r="177" spans="3:4">
      <c r="C177" s="43"/>
      <c r="D177" s="43"/>
    </row>
    <row r="178" spans="3:4">
      <c r="C178" s="43"/>
      <c r="D178" s="43"/>
    </row>
    <row r="179" spans="3:4" ht="18.75" customHeight="1">
      <c r="C179" s="43"/>
      <c r="D179" s="43"/>
    </row>
    <row r="180" spans="3:4" ht="18.75" customHeight="1">
      <c r="C180" s="43"/>
      <c r="D180" s="43"/>
    </row>
    <row r="181" spans="3:4">
      <c r="C181" s="43"/>
      <c r="D181" s="43"/>
    </row>
    <row r="182" spans="3:4">
      <c r="C182" s="43"/>
      <c r="D182" s="43"/>
    </row>
    <row r="183" spans="3:4">
      <c r="C183" s="43"/>
      <c r="D183" s="43"/>
    </row>
    <row r="184" spans="3:4">
      <c r="C184" s="43"/>
      <c r="D184" s="43"/>
    </row>
    <row r="185" spans="3:4">
      <c r="C185" s="43"/>
      <c r="D185" s="43"/>
    </row>
    <row r="186" spans="3:4">
      <c r="C186" s="43"/>
      <c r="D186" s="43"/>
    </row>
    <row r="187" spans="3:4">
      <c r="C187" s="43"/>
      <c r="D187" s="43"/>
    </row>
    <row r="188" spans="3:4">
      <c r="C188" s="43"/>
      <c r="D188" s="43"/>
    </row>
    <row r="189" spans="3:4">
      <c r="C189" s="43"/>
      <c r="D189" s="43"/>
    </row>
    <row r="190" spans="3:4">
      <c r="C190" s="43"/>
      <c r="D190" s="43"/>
    </row>
    <row r="191" spans="3:4">
      <c r="C191" s="43"/>
      <c r="D191" s="43"/>
    </row>
    <row r="192" spans="3:4">
      <c r="C192" s="43"/>
      <c r="D192" s="43"/>
    </row>
    <row r="193" spans="3:4">
      <c r="C193" s="43"/>
      <c r="D193" s="43"/>
    </row>
  </sheetData>
  <mergeCells count="221">
    <mergeCell ref="B1:I1"/>
    <mergeCell ref="B9:H9"/>
    <mergeCell ref="L9:N9"/>
    <mergeCell ref="B10:E10"/>
    <mergeCell ref="L10:N10"/>
    <mergeCell ref="B11:E11"/>
    <mergeCell ref="L11:N11"/>
    <mergeCell ref="L12:N12"/>
    <mergeCell ref="B13:H13"/>
    <mergeCell ref="L13:N13"/>
    <mergeCell ref="L14:N14"/>
    <mergeCell ref="L15:N15"/>
    <mergeCell ref="B16:H16"/>
    <mergeCell ref="L16:N16"/>
    <mergeCell ref="B17:H17"/>
    <mergeCell ref="L17:N17"/>
    <mergeCell ref="L18:N18"/>
    <mergeCell ref="B19:H19"/>
    <mergeCell ref="L19:N19"/>
    <mergeCell ref="L20:N20"/>
    <mergeCell ref="L21:N21"/>
    <mergeCell ref="B22:H22"/>
    <mergeCell ref="L22:N22"/>
    <mergeCell ref="B23:H23"/>
    <mergeCell ref="L23:N23"/>
    <mergeCell ref="L24:N24"/>
    <mergeCell ref="B25:H25"/>
    <mergeCell ref="L25:N25"/>
    <mergeCell ref="L26:N26"/>
    <mergeCell ref="L27:N27"/>
    <mergeCell ref="B28:H28"/>
    <mergeCell ref="L28:N28"/>
    <mergeCell ref="B29:H29"/>
    <mergeCell ref="L29:N29"/>
    <mergeCell ref="L30:N30"/>
    <mergeCell ref="B31:H31"/>
    <mergeCell ref="L31:N31"/>
    <mergeCell ref="L32:N32"/>
    <mergeCell ref="L33:N33"/>
    <mergeCell ref="B34:H34"/>
    <mergeCell ref="L34:N34"/>
    <mergeCell ref="B35:H35"/>
    <mergeCell ref="L35:N35"/>
    <mergeCell ref="L36:N36"/>
    <mergeCell ref="B37:H37"/>
    <mergeCell ref="L37:N37"/>
    <mergeCell ref="L38:N38"/>
    <mergeCell ref="L39:N39"/>
    <mergeCell ref="B40:H40"/>
    <mergeCell ref="L40:N40"/>
    <mergeCell ref="B41:H41"/>
    <mergeCell ref="L41:N41"/>
    <mergeCell ref="L42:N42"/>
    <mergeCell ref="L43:N43"/>
    <mergeCell ref="L44:N44"/>
    <mergeCell ref="L45:N45"/>
    <mergeCell ref="L46:N46"/>
    <mergeCell ref="L47:N47"/>
    <mergeCell ref="L48:N48"/>
    <mergeCell ref="L49:N49"/>
    <mergeCell ref="L50:N50"/>
    <mergeCell ref="L51:N51"/>
    <mergeCell ref="L52:N52"/>
    <mergeCell ref="L53:N53"/>
    <mergeCell ref="B54:I54"/>
    <mergeCell ref="L58:N58"/>
    <mergeCell ref="L59:N59"/>
    <mergeCell ref="L60:N60"/>
    <mergeCell ref="L61:N61"/>
    <mergeCell ref="L62:N62"/>
    <mergeCell ref="L63:N63"/>
    <mergeCell ref="L64:N64"/>
    <mergeCell ref="L65:N65"/>
    <mergeCell ref="L66:N66"/>
    <mergeCell ref="L67:N67"/>
    <mergeCell ref="L68:N68"/>
    <mergeCell ref="L69:N69"/>
    <mergeCell ref="L70:N70"/>
    <mergeCell ref="L71:N71"/>
    <mergeCell ref="L72:N72"/>
    <mergeCell ref="L73:N73"/>
    <mergeCell ref="L74:N74"/>
    <mergeCell ref="L75:N75"/>
    <mergeCell ref="L76:N76"/>
    <mergeCell ref="L77:N77"/>
    <mergeCell ref="L78:N78"/>
    <mergeCell ref="L79:N79"/>
    <mergeCell ref="L80:N80"/>
    <mergeCell ref="L81:N81"/>
    <mergeCell ref="L82:N82"/>
    <mergeCell ref="L83:N83"/>
    <mergeCell ref="L84:N84"/>
    <mergeCell ref="L85:N85"/>
    <mergeCell ref="L86:N86"/>
    <mergeCell ref="L87:N87"/>
    <mergeCell ref="L88:N88"/>
    <mergeCell ref="L89:N89"/>
    <mergeCell ref="L90:N90"/>
    <mergeCell ref="L91:N91"/>
    <mergeCell ref="L92:N92"/>
    <mergeCell ref="L93:N93"/>
    <mergeCell ref="L94:N94"/>
    <mergeCell ref="L95:N95"/>
    <mergeCell ref="L96:N96"/>
    <mergeCell ref="L97:N97"/>
    <mergeCell ref="L98:N98"/>
    <mergeCell ref="L99:N99"/>
    <mergeCell ref="B100:I100"/>
    <mergeCell ref="L104:N104"/>
    <mergeCell ref="L105:N105"/>
    <mergeCell ref="L106:N106"/>
    <mergeCell ref="L107:N107"/>
    <mergeCell ref="L108:N108"/>
    <mergeCell ref="L109:N109"/>
    <mergeCell ref="L110:N110"/>
    <mergeCell ref="L111:N111"/>
    <mergeCell ref="L112:N112"/>
    <mergeCell ref="L113:N113"/>
    <mergeCell ref="L114:N114"/>
    <mergeCell ref="L115:N115"/>
    <mergeCell ref="L116:N116"/>
    <mergeCell ref="L117:N117"/>
    <mergeCell ref="L118:N118"/>
    <mergeCell ref="L119:N119"/>
    <mergeCell ref="L120:N120"/>
    <mergeCell ref="L121:N121"/>
    <mergeCell ref="B123:F123"/>
    <mergeCell ref="I123:K123"/>
    <mergeCell ref="B124:F124"/>
    <mergeCell ref="I124:K124"/>
    <mergeCell ref="B125:F125"/>
    <mergeCell ref="I125:K125"/>
    <mergeCell ref="B126:F126"/>
    <mergeCell ref="B127:F127"/>
    <mergeCell ref="B133:O133"/>
    <mergeCell ref="C134:K134"/>
    <mergeCell ref="L136:O136"/>
    <mergeCell ref="L138:O138"/>
    <mergeCell ref="A144:O144"/>
    <mergeCell ref="A148:O148"/>
    <mergeCell ref="E151:J151"/>
    <mergeCell ref="A157:G157"/>
    <mergeCell ref="G159:O159"/>
    <mergeCell ref="B160:F160"/>
    <mergeCell ref="G160:K160"/>
    <mergeCell ref="L160:O160"/>
    <mergeCell ref="C161:F161"/>
    <mergeCell ref="G161:H161"/>
    <mergeCell ref="I161:K161"/>
    <mergeCell ref="N161:O161"/>
    <mergeCell ref="C162:F162"/>
    <mergeCell ref="G162:H162"/>
    <mergeCell ref="I162:K162"/>
    <mergeCell ref="N162:O162"/>
    <mergeCell ref="C163:F163"/>
    <mergeCell ref="G163:H163"/>
    <mergeCell ref="I163:K163"/>
    <mergeCell ref="N163:O163"/>
    <mergeCell ref="C164:F164"/>
    <mergeCell ref="G164:H164"/>
    <mergeCell ref="I164:K164"/>
    <mergeCell ref="N164:O164"/>
    <mergeCell ref="C165:F165"/>
    <mergeCell ref="G165:H165"/>
    <mergeCell ref="I165:K165"/>
    <mergeCell ref="N165:O165"/>
    <mergeCell ref="C166:F166"/>
    <mergeCell ref="G166:H166"/>
    <mergeCell ref="I166:K166"/>
    <mergeCell ref="N166:O166"/>
    <mergeCell ref="C167:F167"/>
    <mergeCell ref="G167:H167"/>
    <mergeCell ref="I167:K167"/>
    <mergeCell ref="N167:O167"/>
    <mergeCell ref="C168:F168"/>
    <mergeCell ref="G168:H168"/>
    <mergeCell ref="I168:K168"/>
    <mergeCell ref="N168:O168"/>
    <mergeCell ref="C169:F169"/>
    <mergeCell ref="G169:H169"/>
    <mergeCell ref="I169:K169"/>
    <mergeCell ref="N169:O169"/>
    <mergeCell ref="A170:O170"/>
    <mergeCell ref="B171:F171"/>
    <mergeCell ref="G171:I171"/>
    <mergeCell ref="J171:O171"/>
    <mergeCell ref="B172:F172"/>
    <mergeCell ref="G172:I172"/>
    <mergeCell ref="J172:O172"/>
    <mergeCell ref="B173:F173"/>
    <mergeCell ref="G173:I173"/>
    <mergeCell ref="J173:O173"/>
    <mergeCell ref="B174:O174"/>
    <mergeCell ref="B175:O175"/>
    <mergeCell ref="C177:D177"/>
    <mergeCell ref="C178:D178"/>
    <mergeCell ref="C179:D179"/>
    <mergeCell ref="C180:D180"/>
    <mergeCell ref="C181:D181"/>
    <mergeCell ref="C182:D182"/>
    <mergeCell ref="C183:D183"/>
    <mergeCell ref="C184:D184"/>
    <mergeCell ref="C185:D185"/>
    <mergeCell ref="C186:D186"/>
    <mergeCell ref="C187:D187"/>
    <mergeCell ref="C188:D188"/>
    <mergeCell ref="C189:D189"/>
    <mergeCell ref="C190:D190"/>
    <mergeCell ref="C191:D191"/>
    <mergeCell ref="C192:D192"/>
    <mergeCell ref="C193:D193"/>
    <mergeCell ref="I6:J7"/>
    <mergeCell ref="K6:K7"/>
    <mergeCell ref="L6:N7"/>
    <mergeCell ref="I56:J57"/>
    <mergeCell ref="K56:K57"/>
    <mergeCell ref="L56:N57"/>
    <mergeCell ref="I102:J103"/>
    <mergeCell ref="K102:K103"/>
    <mergeCell ref="L102:N103"/>
    <mergeCell ref="A130:O131"/>
  </mergeCells>
  <phoneticPr fontId="2"/>
  <pageMargins left="0.70866141732283472" right="0.70866141732283472" top="0.74803149606299213" bottom="0.74803149606299213" header="0.31496062992125984" footer="0.31496062992125984"/>
  <pageSetup paperSize="9" scale="37" fitToWidth="1" fitToHeight="0" orientation="portrait" usePrinterDefaults="1" r:id="rId1"/>
  <headerFooter>
    <oddHeader>&amp;L&amp;"ＭＳ Ｐ明朝,regular"&amp;18別記第１－２号様式（第５条関係）</oddHeader>
  </headerFooter>
  <rowBreaks count="1" manualBreakCount="1">
    <brk id="134" max="14"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別記第１－１号様式（診療所用）</vt:lpstr>
      <vt:lpstr>別記第１－２号様式（病院用）</vt:lpstr>
    </vt:vector>
  </TitlesOfParts>
  <Company>厚生労働省</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Z21312</cp:lastModifiedBy>
  <cp:lastPrinted>2021-07-05T02:52:14Z</cp:lastPrinted>
  <dcterms:created xsi:type="dcterms:W3CDTF">2021-05-25T06:48:22Z</dcterms:created>
  <dcterms:modified xsi:type="dcterms:W3CDTF">2022-10-05T00:58:02Z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2022-10-05T00:58:02Z</vt:filetime>
  </property>
</Properties>
</file>