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チェックリスト" sheetId="10" r:id="rId1"/>
  </sheets>
  <definedNames>
    <definedName name="_xlnm.Print_Area" localSheetId="0">チェックリスト!$A$1:$L$226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<sst xmlns="http://schemas.openxmlformats.org/spreadsheetml/2006/main" xmlns:r="http://schemas.openxmlformats.org/officeDocument/2006/relationships" count="207" uniqueCount="207">
  <si>
    <t>認証・証明に関するルール又は基準への適合(証明書、証明、認証マーク及び認証マークに関するシス テムの表示又は言及を含む。)(ある場合)</t>
  </si>
  <si>
    <r>
      <t xml:space="preserve">　4.4.6. </t>
    </r>
    <r>
      <rPr>
        <sz val="9"/>
        <color rgb="00000000"/>
        <rFont val="ＭＳ 明朝"/>
      </rPr>
      <t>作業員数に応じた十分な数の洗面台が設置
　　されている</t>
    </r>
  </si>
  <si>
    <r>
      <t xml:space="preserve">　4.5.1. </t>
    </r>
    <r>
      <rPr>
        <sz val="9"/>
        <color rgb="00000000"/>
        <rFont val="ＭＳ 明朝"/>
      </rPr>
      <t>石鹸又は消毒液及び手を乾燥させる設備が
　　備えられている</t>
    </r>
  </si>
  <si>
    <t xml:space="preserve">                                  </t>
  </si>
  <si>
    <r>
      <t>　1</t>
    </r>
    <r>
      <rPr>
        <sz val="9"/>
        <color rgb="00000000"/>
        <rFont val="ＭＳ 明朝"/>
      </rPr>
      <t>.1.6. 汚濁水がない</t>
    </r>
  </si>
  <si>
    <t>組織内における変更</t>
  </si>
  <si>
    <t>前回の検査において確認された欠陥についてとった対応(ある場合)</t>
  </si>
  <si>
    <r>
      <t>3</t>
    </r>
    <r>
      <rPr>
        <sz val="9"/>
        <color rgb="00000000"/>
        <rFont val="ＭＳ 明朝"/>
      </rPr>
      <t>.5. 製造に使用する水及び氷</t>
    </r>
  </si>
  <si>
    <r>
      <t>点</t>
    </r>
    <r>
      <rPr>
        <b/>
        <sz val="10"/>
        <color rgb="00000000"/>
        <rFont val="ＭＳ 明朝"/>
      </rPr>
      <t>数</t>
    </r>
  </si>
  <si>
    <r>
      <t>附</t>
    </r>
    <r>
      <rPr>
        <b/>
        <sz val="12"/>
        <color rgb="00000000"/>
        <rFont val="ＭＳ 明朝"/>
      </rPr>
      <t>属文書 3</t>
    </r>
  </si>
  <si>
    <r>
      <t xml:space="preserve">4.3. </t>
    </r>
    <r>
      <rPr>
        <sz val="9"/>
        <color rgb="00000000"/>
        <rFont val="ＭＳ 明朝"/>
      </rPr>
      <t>排水及び汚物処理を行う効果的で適切な手順が確立されている</t>
    </r>
  </si>
  <si>
    <r>
      <t>段</t>
    </r>
    <r>
      <rPr>
        <b/>
        <sz val="10"/>
        <color rgb="00000000"/>
        <rFont val="ＭＳ 明朝"/>
      </rPr>
      <t>階</t>
    </r>
  </si>
  <si>
    <r>
      <t>項</t>
    </r>
    <r>
      <rPr>
        <b/>
        <sz val="10"/>
        <color rgb="00000000"/>
        <rFont val="ＭＳ 明朝"/>
      </rPr>
      <t>目６の割当合計点 =</t>
    </r>
  </si>
  <si>
    <r>
      <t>4</t>
    </r>
    <r>
      <rPr>
        <sz val="11"/>
        <color rgb="00000000"/>
        <rFont val="ＭＳ 明朝"/>
      </rPr>
      <t>. 担当当局によりこの度行われた施設の検査において、申請者/許可取得者の財産が紛失したり、破損したりすることはありませんでした。本書類の内容については、読み上げ、正しいことが確認されたので、担当当局の前で本書類の末尾であるここに署名を行います。</t>
    </r>
  </si>
  <si>
    <t/>
  </si>
  <si>
    <t>4. トレーサビリティのための製造バッチ又は製造日の非表示(項目 3.6.1.)</t>
  </si>
  <si>
    <r>
      <t xml:space="preserve">5.1. </t>
    </r>
    <r>
      <rPr>
        <sz val="9"/>
        <color rgb="00000000"/>
        <rFont val="ＭＳ 明朝"/>
      </rPr>
      <t>施設、又は選別若しくは梱包のための場所の定期的な清掃手順又は手段がある</t>
    </r>
  </si>
  <si>
    <r>
      <t xml:space="preserve">　6.2.6. </t>
    </r>
    <r>
      <rPr>
        <sz val="9"/>
        <color rgb="00000000"/>
        <rFont val="ＭＳ 明朝"/>
      </rPr>
      <t>作業中はネット帽子又は頭髪用スカーフで
　　髪の毛を覆う</t>
    </r>
  </si>
  <si>
    <r>
      <t xml:space="preserve">2.3. </t>
    </r>
    <r>
      <rPr>
        <sz val="9"/>
        <color rgb="00000000"/>
        <rFont val="ＭＳ 明朝"/>
      </rPr>
      <t>生鮮野菜又は果物と接触するテーブル又は作業面は、錆びず、毒性がなく、耐腐食性がある素材で作られている。床に接することがないように置かれているか、汚染を防止するための措置がとられている</t>
    </r>
  </si>
  <si>
    <r>
      <t>2</t>
    </r>
    <r>
      <rPr>
        <sz val="9"/>
        <color rgb="00000000"/>
        <rFont val="ＭＳ 明朝"/>
      </rPr>
      <t>.1. 簡単でくまなく清掃ができるようになっている</t>
    </r>
  </si>
  <si>
    <r>
      <t>　6</t>
    </r>
    <r>
      <rPr>
        <sz val="9"/>
        <color rgb="00000000"/>
        <rFont val="ＭＳ 明朝"/>
      </rPr>
      <t>.2.3. アクセサリーや宝石を着けていない</t>
    </r>
  </si>
  <si>
    <t xml:space="preserve">                      </t>
  </si>
  <si>
    <t>(選択)       □ モニタリングのため</t>
  </si>
  <si>
    <t xml:space="preserve">において、食品法B.E. 2522 </t>
  </si>
  <si>
    <r>
      <t xml:space="preserve">　3.7.3. </t>
    </r>
    <r>
      <rPr>
        <sz val="9"/>
        <color rgb="00000000"/>
        <rFont val="ＭＳ 明朝"/>
      </rPr>
      <t>製造工程管理、食品添加物の使用、洗浄用　　　
　　の化学物質使用、選別及び梱包に係る記録</t>
    </r>
  </si>
  <si>
    <r>
      <t xml:space="preserve">3.3. </t>
    </r>
    <r>
      <rPr>
        <sz val="9"/>
        <color rgb="00000000"/>
        <rFont val="ＭＳ 明朝"/>
      </rPr>
      <t>洗浄、選別、トリミング、表面加工(場合による)及び梱包</t>
    </r>
  </si>
  <si>
    <t xml:space="preserve">　　　　　　　　　　　　　　　　　　　　　      </t>
  </si>
  <si>
    <r>
      <t>チ</t>
    </r>
    <r>
      <rPr>
        <sz val="10"/>
        <color rgb="00000000"/>
        <rFont val="ＭＳ 明朝"/>
      </rPr>
      <t>ェックポイント</t>
    </r>
  </si>
  <si>
    <t>検査回数</t>
  </si>
  <si>
    <r>
      <t xml:space="preserve">　6.2.2. </t>
    </r>
    <r>
      <rPr>
        <sz val="9"/>
        <color rgb="00000000"/>
        <rFont val="ＭＳ 明朝"/>
      </rPr>
      <t>製造現場における靴の管理方策が適切に実
　　行されている 例：靴を履き替える、又は消毒液 
　　に靴を浸す</t>
    </r>
  </si>
  <si>
    <r>
      <t xml:space="preserve">　3.7.7. </t>
    </r>
    <r>
      <rPr>
        <sz val="9"/>
        <color rgb="00000000"/>
        <rFont val="ＭＳ 明朝"/>
      </rPr>
      <t>入荷する生鮮野菜又は果物について、少な
　　くとも年に１回、標準的な分析機関が行った化学
　　物質の残留検査の結果</t>
    </r>
  </si>
  <si>
    <r>
      <t>□項目１　□項目２　</t>
    </r>
    <r>
      <rPr>
        <sz val="10"/>
        <color rgb="00000000"/>
        <rFont val="ＭＳ 明朝"/>
      </rPr>
      <t xml:space="preserve"> □項目３　 □項目４　 □項目５　 □項目６</t>
    </r>
  </si>
  <si>
    <r>
      <t>重</t>
    </r>
    <r>
      <rPr>
        <sz val="11"/>
        <color rgb="00000000"/>
        <rFont val="ＭＳ 明朝"/>
      </rPr>
      <t>大な欠陥の確認</t>
    </r>
  </si>
  <si>
    <r>
      <t>3</t>
    </r>
    <r>
      <rPr>
        <sz val="9"/>
        <color rgb="00000000"/>
        <rFont val="ＭＳ 明朝"/>
      </rPr>
      <t>.6. 製品</t>
    </r>
  </si>
  <si>
    <t>2．</t>
  </si>
  <si>
    <r>
      <t>　2</t>
    </r>
    <r>
      <rPr>
        <sz val="10"/>
        <color rgb="00000000"/>
        <rFont val="ＭＳ 明朝"/>
      </rPr>
      <t>.3 チェックリストの「備考」欄は、検査官が観察した情報や根拠を記録するためのものである。
　　特に「普通」又は「悪い」といった評価のもととなる情報や観察事項は、理由と一緒に記録する
　　こととする。全６項目の評価が終わった後も、備考欄は、検査を忘れないようにし、良い取組を
　　促し、次回の検査でフォローアップを行うためにも役に立てることができる。加えて、備考欄の
　　情報は、製造者に提案を行う際、又は製造者を称賛する際にも使用でき、担当官について、法的
　　行動のための検査官というよりも、メンターや相談相手というような印象を持たせることもでき
　　る。</t>
    </r>
  </si>
  <si>
    <r>
      <t xml:space="preserve">　1.2.5. </t>
    </r>
    <r>
      <rPr>
        <sz val="9"/>
        <color rgb="00000000"/>
        <rFont val="ＭＳ 明朝"/>
      </rPr>
      <t>公共排水路に廃水を流すための排水管又は
　　排水路が設けられている</t>
    </r>
  </si>
  <si>
    <r>
      <t>(</t>
    </r>
    <r>
      <rPr>
        <sz val="10"/>
        <color rgb="00000000"/>
        <rFont val="ＭＳ 明朝"/>
      </rPr>
      <t>署名)</t>
    </r>
  </si>
  <si>
    <r>
      <t>　6</t>
    </r>
    <r>
      <rPr>
        <sz val="9"/>
        <color rgb="00000000"/>
        <rFont val="ＭＳ 明朝"/>
      </rPr>
      <t>.2.5. 手を清潔にし、作業前には毎回手を洗う</t>
    </r>
  </si>
  <si>
    <r>
      <t>1</t>
    </r>
    <r>
      <rPr>
        <b/>
        <u/>
        <sz val="9"/>
        <color rgb="00000000"/>
        <rFont val="ＭＳ 明朝"/>
      </rPr>
      <t>.5(M)</t>
    </r>
  </si>
  <si>
    <r>
      <t>食</t>
    </r>
    <r>
      <rPr>
        <sz val="10"/>
        <color rgb="00000000"/>
        <rFont val="ＭＳ 明朝"/>
      </rPr>
      <t>品製造許可証／食品製造施設登録番号</t>
    </r>
  </si>
  <si>
    <t>許可を得る予定／許可された食品の種類</t>
  </si>
  <si>
    <r>
      <t xml:space="preserve">2.2. </t>
    </r>
    <r>
      <rPr>
        <sz val="9"/>
        <color rgb="00000000"/>
        <rFont val="ＭＳ 明朝"/>
      </rPr>
      <t>表面はなめらかで、錆がつかず、毒性がなく、耐腐食性があり、清潔な状態である素材でできている</t>
    </r>
  </si>
  <si>
    <t xml:space="preserve">   得点した得点（全項目）＝</t>
    <rPh sb="3" eb="5">
      <t>とくてん</t>
    </rPh>
    <rPh sb="7" eb="9">
      <t>とくてん</t>
    </rPh>
    <rPh sb="10" eb="13">
      <t>ぜんこうもく</t>
    </rPh>
    <phoneticPr fontId="1" type="Hiragana"/>
  </si>
  <si>
    <r>
      <t>項</t>
    </r>
    <r>
      <rPr>
        <b/>
        <sz val="10"/>
        <color rgb="00000000"/>
        <rFont val="ＭＳ 明朝"/>
      </rPr>
      <t>目３の割当合計点 =</t>
    </r>
  </si>
  <si>
    <t xml:space="preserve">             □ その他</t>
  </si>
  <si>
    <r>
      <t>項</t>
    </r>
    <r>
      <rPr>
        <b/>
        <sz val="10"/>
        <color rgb="00000000"/>
        <rFont val="ＭＳ 明朝"/>
      </rPr>
      <t>目 1. 施設の位置する場所及び施設</t>
    </r>
  </si>
  <si>
    <r>
      <t>1</t>
    </r>
    <r>
      <rPr>
        <sz val="9"/>
        <color rgb="00000000"/>
        <rFont val="ＭＳ 明朝"/>
      </rPr>
      <t>.1. 施設の位置する場所、施設及びその付近</t>
    </r>
  </si>
  <si>
    <t>(申請者/許可取得者/代表)</t>
  </si>
  <si>
    <r>
      <t xml:space="preserve">　3.6.3. </t>
    </r>
    <r>
      <rPr>
        <sz val="9"/>
        <color rgb="00000000"/>
        <rFont val="ＭＳ 明朝"/>
      </rPr>
      <t>汚染及び腐敗が起こらないよう適切な状態
　　で保存及び輸送が行われている</t>
    </r>
  </si>
  <si>
    <r>
      <t>　3</t>
    </r>
    <r>
      <rPr>
        <sz val="9"/>
        <color rgb="00000000"/>
        <rFont val="ＭＳ 明朝"/>
      </rPr>
      <t>.2.2. 衛生的に保管されている</t>
    </r>
  </si>
  <si>
    <r>
      <t>3</t>
    </r>
    <r>
      <rPr>
        <sz val="9"/>
        <color rgb="00000000"/>
        <rFont val="ＭＳ 明朝"/>
      </rPr>
      <t>.7. 記録及び報告は最低 1 年間保管すること</t>
    </r>
  </si>
  <si>
    <r>
      <t xml:space="preserve">悪い 
</t>
    </r>
    <r>
      <rPr>
        <sz val="10"/>
        <color rgb="00000000"/>
        <rFont val="ＭＳ 明朝"/>
      </rPr>
      <t>0</t>
    </r>
  </si>
  <si>
    <t>氏は、</t>
    <rPh sb="0" eb="1">
      <t>し</t>
    </rPh>
    <phoneticPr fontId="1" type="Hiragana"/>
  </si>
  <si>
    <r>
      <t>6</t>
    </r>
    <r>
      <rPr>
        <sz val="9"/>
        <color rgb="00000000"/>
        <rFont val="ＭＳ 明朝"/>
      </rPr>
      <t>.2. 食品に接する作業員は以下を順守している</t>
    </r>
  </si>
  <si>
    <t>　　　</t>
  </si>
  <si>
    <t>　3.4 生鮮野菜又は果物の消費を安全でなくす可能性があると検査官により認められた
　　その他の欠陥</t>
  </si>
  <si>
    <r>
      <t>各</t>
    </r>
    <r>
      <rPr>
        <sz val="10"/>
        <color rgb="00000000"/>
        <rFont val="ＭＳ 明朝"/>
      </rPr>
      <t xml:space="preserve">項目において取得した得点の割合 = </t>
    </r>
  </si>
  <si>
    <r>
      <t>2</t>
    </r>
    <r>
      <rPr>
        <sz val="9"/>
        <color rgb="00000000"/>
        <rFont val="ＭＳ 明朝"/>
      </rPr>
      <t>.5. 十分な数がある</t>
    </r>
  </si>
  <si>
    <r>
      <t xml:space="preserve">　3.2.1. </t>
    </r>
    <r>
      <rPr>
        <sz val="9"/>
        <color rgb="00000000"/>
        <rFont val="ＭＳ 明朝"/>
      </rPr>
      <t>清潔で毒性がなく食品を包含するのに適し
　　た素材で作られている</t>
    </r>
  </si>
  <si>
    <r>
      <t xml:space="preserve">　3.6.2. </t>
    </r>
    <r>
      <rPr>
        <sz val="9"/>
        <color rgb="00000000"/>
        <rFont val="ＭＳ 明朝"/>
      </rPr>
      <t>不適切なものは分けられているか、捨てら
　　れている</t>
    </r>
  </si>
  <si>
    <t>日付</t>
  </si>
  <si>
    <r>
      <t>　2</t>
    </r>
    <r>
      <rPr>
        <sz val="10"/>
        <color rgb="00000000"/>
        <rFont val="ＭＳ 明朝"/>
      </rPr>
      <t>.2 特定野菜又は果物の選別及び梱包施設が該当しない項目、作業が行われていない特定の小項目
　　がある場合は、当該小項目の得点は除外し、それに応じて項目に割り当てられた得点も減らすこ
　　ととする。例えば、水又は氷が洗浄に使われていなかったり、生鮮野菜や果物に触れることがな
　　かったりする場合である。</t>
    </r>
  </si>
  <si>
    <t>HP</t>
  </si>
  <si>
    <r>
      <t xml:space="preserve">　4.4.5. </t>
    </r>
    <r>
      <rPr>
        <sz val="9"/>
        <color rgb="00000000"/>
        <rFont val="ＭＳ 明朝"/>
      </rPr>
      <t>洗面台及び関連設備は使用できる状態であ
　　り清潔である</t>
    </r>
  </si>
  <si>
    <r>
      <t>□</t>
    </r>
    <r>
      <rPr>
        <sz val="10"/>
        <color rgb="00000000"/>
        <rFont val="ＭＳ 明朝"/>
      </rPr>
      <t xml:space="preserve"> その他(特定する)</t>
    </r>
  </si>
  <si>
    <t>馬力</t>
    <rPh sb="0" eb="2">
      <t>ばりき</t>
    </rPh>
    <phoneticPr fontId="1" type="Hiragana"/>
  </si>
  <si>
    <r>
      <t>2</t>
    </r>
    <r>
      <rPr>
        <sz val="10"/>
        <color rgb="00000000"/>
        <rFont val="ＭＳ 明朝"/>
      </rPr>
      <t>017年保健省告示第386号「特定生鮮野菜又は果物の製造方法、製造及び保管における設備及び用具、並びに表示の規程」添附に規定されている基準に適合していない。</t>
    </r>
  </si>
  <si>
    <r>
      <t>　3</t>
    </r>
    <r>
      <rPr>
        <sz val="9"/>
        <color rgb="00000000"/>
        <rFont val="ＭＳ 明朝"/>
      </rPr>
      <t>.2.3. 必要に応じて使用前にきれいにされている</t>
    </r>
  </si>
  <si>
    <r>
      <t xml:space="preserve">　3.1.4. </t>
    </r>
    <r>
      <rPr>
        <sz val="9"/>
        <color rgb="00000000"/>
        <rFont val="ＭＳ 明朝"/>
      </rPr>
      <t>簡易検査キットを使用し、分析機関によっ
　　て、定期的な化学物質の残留検査が行われている</t>
    </r>
  </si>
  <si>
    <t>　　3.1.1. Tor-Sor 13(60)の検査チェックリスト様式項目 3.1.1 通り、野菜及び果物
　　　は、栽培時の化学物質使用管理システムを備えた栽培地又は圃場から取得したも
　　　のであること。</t>
  </si>
  <si>
    <r>
      <t>検</t>
    </r>
    <r>
      <rPr>
        <sz val="10"/>
        <color rgb="00000000"/>
        <rFont val="ＭＳ 明朝"/>
      </rPr>
      <t>査人の意見</t>
    </r>
  </si>
  <si>
    <t>　　　　　　</t>
  </si>
  <si>
    <t>2. 出発原料として使用される生鮮野菜又は果物を供給する農業者のリストの整備(項目 3.1.2)</t>
  </si>
  <si>
    <r>
      <t xml:space="preserve">　3.1.1. </t>
    </r>
    <r>
      <rPr>
        <sz val="9"/>
        <color rgb="00000000"/>
        <rFont val="ＭＳ 明朝"/>
      </rPr>
      <t>栽培地は、栽培における化学物質の安全な
　　管理に係るシステムを導入していると証明できる
　　ものがある</t>
    </r>
  </si>
  <si>
    <t>検査結果の総まとめ</t>
  </si>
  <si>
    <r>
      <t>T</t>
    </r>
    <r>
      <rPr>
        <sz val="10"/>
        <color rgb="00000000"/>
        <rFont val="ＭＳ 明朝"/>
      </rPr>
      <t>or-Sor. 13(60)</t>
    </r>
  </si>
  <si>
    <r>
      <t>3</t>
    </r>
    <r>
      <rPr>
        <b/>
        <sz val="10"/>
        <color rgb="00000000"/>
        <rFont val="ＭＳ 明朝"/>
      </rPr>
      <t>.1 特定生鮮野菜又は果物を選別及び梱包するための施設の検査のためのチェックリスト</t>
    </r>
  </si>
  <si>
    <t>　3.2 Tor-Sor 13(60)の検査チェックリスト項目 3.3.3 通り、食品添加物、生鮮野菜又
　　は果物の洗浄用の化学物質を使用する場合は、保健省告示「食品添加物」に基づく
　　要件に従うこと。</t>
  </si>
  <si>
    <r>
      <t>良</t>
    </r>
    <r>
      <rPr>
        <sz val="10"/>
        <color rgb="00000000"/>
        <rFont val="ＭＳ 明朝"/>
      </rPr>
      <t>い</t>
    </r>
  </si>
  <si>
    <r>
      <t>重</t>
    </r>
    <r>
      <rPr>
        <sz val="10"/>
        <color rgb="00000000"/>
        <rFont val="ＭＳ 明朝"/>
      </rPr>
      <t>要度</t>
    </r>
  </si>
  <si>
    <r>
      <t xml:space="preserve">5.3. </t>
    </r>
    <r>
      <rPr>
        <sz val="9"/>
        <color rgb="00000000"/>
        <rFont val="ＭＳ 明朝"/>
      </rPr>
      <t>薬品保管所はきれいに分けられ、安全できちんと薬品容器に名前を表示すること</t>
    </r>
  </si>
  <si>
    <r>
      <t>3</t>
    </r>
    <r>
      <rPr>
        <b/>
        <sz val="10"/>
        <color rgb="00000000"/>
        <rFont val="ＭＳ 明朝"/>
      </rPr>
      <t>.2 特定生鮮野菜又は果物を選別及び梱包するための施設の検査の評価結果に係る基準</t>
    </r>
  </si>
  <si>
    <r>
      <t>項</t>
    </r>
    <r>
      <rPr>
        <b/>
        <sz val="10"/>
        <color rgb="00000000"/>
        <rFont val="ＭＳ 明朝"/>
      </rPr>
      <t>目 2. 製造における設備及び用具</t>
    </r>
  </si>
  <si>
    <t>　　　　　　　　　　　　　　　　　　　　　　　　　　　　　　　　　</t>
  </si>
  <si>
    <r>
      <t xml:space="preserve">良い 
</t>
    </r>
    <r>
      <rPr>
        <sz val="10"/>
        <color rgb="00000000"/>
        <rFont val="ＭＳ 明朝"/>
      </rPr>
      <t>2</t>
    </r>
  </si>
  <si>
    <r>
      <t xml:space="preserve">普通 
</t>
    </r>
    <r>
      <rPr>
        <sz val="10"/>
        <color rgb="00000000"/>
        <rFont val="ＭＳ 明朝"/>
      </rPr>
      <t>1</t>
    </r>
  </si>
  <si>
    <r>
      <t>得</t>
    </r>
    <r>
      <rPr>
        <sz val="10"/>
        <color rgb="00000000"/>
        <rFont val="ＭＳ 明朝"/>
      </rPr>
      <t>点</t>
    </r>
  </si>
  <si>
    <r>
      <t>備</t>
    </r>
    <r>
      <rPr>
        <sz val="10"/>
        <color rgb="00000000"/>
        <rFont val="ＭＳ 明朝"/>
      </rPr>
      <t>考</t>
    </r>
  </si>
  <si>
    <r>
      <t xml:space="preserve">　3.3.3. </t>
    </r>
    <r>
      <rPr>
        <sz val="9"/>
        <color rgb="00000000"/>
        <rFont val="ＭＳ 明朝"/>
      </rPr>
      <t>使用されている食品添加物は関連規制に　　　
　　従っているか、洗浄に化学物質が使われており残
　　留検査が定期的に行われている(訳注：「又は」
　　になっているが両方満たす必要があると考えられ
　　る)</t>
    </r>
  </si>
  <si>
    <r>
      <t>保健省告示(</t>
    </r>
    <r>
      <rPr>
        <sz val="9"/>
        <color rgb="00000000"/>
        <rFont val="ＭＳ 明朝"/>
      </rPr>
      <t>2017 年第 386 号) 
「特定生鮮野菜又は果物の製造方法、製造及び保管における設備及び用具、並びに表示の規程」附属</t>
    </r>
  </si>
  <si>
    <t>時刻</t>
    <rPh sb="0" eb="2">
      <t>じこく</t>
    </rPh>
    <phoneticPr fontId="1" type="Hiragana"/>
  </si>
  <si>
    <t>　　　　　　　　　　</t>
  </si>
  <si>
    <r>
      <t>改</t>
    </r>
    <r>
      <rPr>
        <sz val="11"/>
        <color rgb="00000000"/>
        <rFont val="ＭＳ 明朝"/>
      </rPr>
      <t>善に向けた観察点と機会</t>
    </r>
  </si>
  <si>
    <t>事業者名又は許可取得者名</t>
  </si>
  <si>
    <t>の</t>
  </si>
  <si>
    <t>という</t>
  </si>
  <si>
    <t>4. 検査結果の受理</t>
  </si>
  <si>
    <t>食品製造施設の検査を実施します。</t>
    <rPh sb="0" eb="2">
      <t>しょくひん</t>
    </rPh>
    <rPh sb="2" eb="4">
      <t>せいぞう</t>
    </rPh>
    <rPh sb="4" eb="6">
      <t>しせつ</t>
    </rPh>
    <rPh sb="7" eb="9">
      <t>けんさ</t>
    </rPh>
    <rPh sb="10" eb="12">
      <t>じっし</t>
    </rPh>
    <phoneticPr fontId="1" type="Hiragana"/>
  </si>
  <si>
    <r>
      <t>施</t>
    </r>
    <r>
      <rPr>
        <sz val="10"/>
        <color rgb="00000000"/>
        <rFont val="ＭＳ 明朝"/>
      </rPr>
      <t>設の住所</t>
    </r>
  </si>
  <si>
    <t>従業員</t>
    <rPh sb="0" eb="3">
      <t>じゅうぎょういん</t>
    </rPh>
    <phoneticPr fontId="1" type="Hiragana"/>
  </si>
  <si>
    <t>名</t>
    <rPh sb="0" eb="1">
      <t>めい</t>
    </rPh>
    <phoneticPr fontId="1" type="Hiragana"/>
  </si>
  <si>
    <r>
      <t>備</t>
    </r>
    <r>
      <rPr>
        <sz val="10"/>
        <color rgb="00000000"/>
        <rFont val="ＭＳ 明朝"/>
      </rPr>
      <t>考：修正(訳注：改善)については、日付</t>
    </r>
  </si>
  <si>
    <t>回目</t>
    <rPh sb="0" eb="2">
      <t>かいめ</t>
    </rPh>
    <phoneticPr fontId="1" type="Hiragana"/>
  </si>
  <si>
    <t>1．合計得点（全項目）</t>
    <rPh sb="2" eb="4">
      <t>ごうけい</t>
    </rPh>
    <rPh sb="4" eb="6">
      <t>とくてん</t>
    </rPh>
    <rPh sb="7" eb="10">
      <t>ぜんこうもく</t>
    </rPh>
    <phoneticPr fontId="1" type="Hiragana"/>
  </si>
  <si>
    <r>
      <t>1</t>
    </r>
    <r>
      <rPr>
        <sz val="9"/>
        <color rgb="00000000"/>
        <rFont val="ＭＳ 明朝"/>
      </rPr>
      <t>.2. 選別又は梱包のための施設又は場所</t>
    </r>
  </si>
  <si>
    <t>点</t>
  </si>
  <si>
    <r>
      <t>　3</t>
    </r>
    <r>
      <rPr>
        <sz val="9"/>
        <color rgb="00000000"/>
        <rFont val="ＭＳ 明朝"/>
      </rPr>
      <t>.6.1. 製品にバッチ又は製造日が記載されている</t>
    </r>
  </si>
  <si>
    <r>
      <t xml:space="preserve">6.1. </t>
    </r>
    <r>
      <rPr>
        <sz val="9"/>
        <color rgb="00000000"/>
        <rFont val="ＭＳ 明朝"/>
      </rPr>
      <t>製造場所で働く作業員は、傷口の開いた切り傷・怪我、又は疾病を負っておらず、省令で定める伝染病に罹患していない</t>
    </r>
  </si>
  <si>
    <r>
      <t>項</t>
    </r>
    <r>
      <rPr>
        <b/>
        <sz val="10"/>
        <color rgb="00000000"/>
        <rFont val="ＭＳ 明朝"/>
      </rPr>
      <t>目４の割当合計点 =</t>
    </r>
  </si>
  <si>
    <r>
      <t>普</t>
    </r>
    <r>
      <rPr>
        <sz val="10"/>
        <color rgb="00000000"/>
        <rFont val="ＭＳ 明朝"/>
      </rPr>
      <t>通</t>
    </r>
  </si>
  <si>
    <r>
      <t xml:space="preserve">2.4. </t>
    </r>
    <r>
      <rPr>
        <sz val="9"/>
        <color rgb="00000000"/>
        <rFont val="ＭＳ 明朝"/>
      </rPr>
      <t>簡単かつ全面的に掃除ができるような位置に配置されている</t>
    </r>
  </si>
  <si>
    <t>　3.3 Tor-Sor 13(60)の検査チェックリスト項目 3.6.1 通り、トレーサビリティのた
　　め、バッチ又は製造日を記載又は言及すること。</t>
  </si>
  <si>
    <r>
      <t xml:space="preserve">3.4. </t>
    </r>
    <r>
      <rPr>
        <sz val="9"/>
        <color rgb="00000000"/>
        <rFont val="ＭＳ 明朝"/>
      </rPr>
      <t>製造過程において、原料、梱包容器、製品の搬送は、汚染を引き起こしたり、食品を腐らせないように行われている</t>
    </r>
  </si>
  <si>
    <t>確認されたその他の欠陥例</t>
  </si>
  <si>
    <r>
      <t>4</t>
    </r>
    <r>
      <rPr>
        <sz val="9"/>
        <color rgb="00000000"/>
        <rFont val="ＭＳ 明朝"/>
      </rPr>
      <t>.1. 施設で使用する水は清浄水である</t>
    </r>
  </si>
  <si>
    <r>
      <t xml:space="preserve">4.2. </t>
    </r>
    <r>
      <rPr>
        <sz val="9"/>
        <color rgb="00000000"/>
        <rFont val="ＭＳ 明朝"/>
      </rPr>
      <t>蓋つきのごみ容器が十分に備えられており、適切なごみ処理システムがある</t>
    </r>
  </si>
  <si>
    <r>
      <t>「合格」</t>
    </r>
    <r>
      <rPr>
        <sz val="10"/>
        <color theme="1"/>
        <rFont val="ＭＳ 明朝"/>
      </rPr>
      <t xml:space="preserve">となる検査結果は、各項目及び全項目での取得得点の割合が </t>
    </r>
    <r>
      <rPr>
        <b/>
        <sz val="10"/>
        <color theme="1"/>
        <rFont val="ＭＳ 明朝"/>
      </rPr>
      <t>60%を超えており、</t>
    </r>
    <r>
      <rPr>
        <sz val="10"/>
        <color theme="1"/>
        <rFont val="ＭＳ 明朝"/>
      </rPr>
      <t>重大な欠陥がないものとする。</t>
    </r>
  </si>
  <si>
    <r>
      <t xml:space="preserve">　3.5.1. </t>
    </r>
    <r>
      <rPr>
        <sz val="9"/>
        <color rgb="00000000"/>
        <rFont val="ＭＳ 明朝"/>
      </rPr>
      <t>適切に処理されたものとなっており、品質
　　と安全性が使用目的に合致している</t>
    </r>
  </si>
  <si>
    <t>項目　3.　製造管理</t>
    <rPh sb="0" eb="2">
      <t>こうもく</t>
    </rPh>
    <rPh sb="6" eb="8">
      <t>せいぞう</t>
    </rPh>
    <rPh sb="8" eb="10">
      <t>かんり</t>
    </rPh>
    <phoneticPr fontId="1" type="Hiragana"/>
  </si>
  <si>
    <r>
      <t>項</t>
    </r>
    <r>
      <rPr>
        <b/>
        <sz val="10"/>
        <color rgb="00000000"/>
        <rFont val="MS Mincho"/>
      </rPr>
      <t>目 ４. 衛生設備</t>
    </r>
  </si>
  <si>
    <r>
      <t>項</t>
    </r>
    <r>
      <rPr>
        <b/>
        <sz val="10"/>
        <color rgb="00000000"/>
        <rFont val="ＭＳ 明朝"/>
      </rPr>
      <t>目 5. メンテナンス及び清掃</t>
    </r>
  </si>
  <si>
    <r>
      <t>項</t>
    </r>
    <r>
      <rPr>
        <b/>
        <sz val="10"/>
        <color rgb="00000000"/>
        <rFont val="ＭＳ 明朝"/>
      </rPr>
      <t>目 6. 作業員及びその衛生状態</t>
    </r>
  </si>
  <si>
    <r>
      <t xml:space="preserve">5.2. </t>
    </r>
    <r>
      <rPr>
        <sz val="9"/>
        <color rgb="00000000"/>
        <rFont val="ＭＳ 明朝"/>
      </rPr>
      <t>製造のための設備、機械及び用具は定期的に清掃され、使用できる状態である</t>
    </r>
  </si>
  <si>
    <t xml:space="preserve">                                                                 </t>
  </si>
  <si>
    <r>
      <t xml:space="preserve">6.3. </t>
    </r>
    <r>
      <rPr>
        <sz val="9"/>
        <color rgb="00000000"/>
        <rFont val="ＭＳ 明朝"/>
      </rPr>
      <t>食品製造施設において不適切な行動や振る舞いが禁じられていることを従業員及び作業員に伝える警 告文が示されている</t>
    </r>
  </si>
  <si>
    <r>
      <t xml:space="preserve">6.4. </t>
    </r>
    <r>
      <rPr>
        <sz val="9"/>
        <color rgb="00000000"/>
        <rFont val="ＭＳ 明朝"/>
      </rPr>
      <t>製造に無関係だが製造場所に入る必要がある者に関しての対策又は予防策が講じられている</t>
    </r>
  </si>
  <si>
    <t>検査結果</t>
    <rPh sb="0" eb="2">
      <t>けんさ</t>
    </rPh>
    <rPh sb="2" eb="4">
      <t>けっか</t>
    </rPh>
    <phoneticPr fontId="1" type="Hiragana"/>
  </si>
  <si>
    <t>＝</t>
  </si>
  <si>
    <t>点</t>
    <rPh sb="0" eb="1">
      <t>てん</t>
    </rPh>
    <phoneticPr fontId="1" type="Hiragana"/>
  </si>
  <si>
    <t>□</t>
  </si>
  <si>
    <r>
      <t xml:space="preserve">3. </t>
    </r>
    <r>
      <rPr>
        <sz val="11"/>
        <color rgb="00000000"/>
        <rFont val="ＭＳ 明朝"/>
      </rPr>
      <t>検査結果メモ</t>
    </r>
  </si>
  <si>
    <r>
      <t>良</t>
    </r>
    <r>
      <rPr>
        <sz val="11"/>
        <color rgb="00000000"/>
        <rFont val="ＭＳ 明朝"/>
      </rPr>
      <t>い点</t>
    </r>
  </si>
  <si>
    <r>
      <t>合</t>
    </r>
    <r>
      <rPr>
        <sz val="11"/>
        <color rgb="00000000"/>
        <rFont val="ＭＳ 明朝"/>
      </rPr>
      <t>格</t>
    </r>
  </si>
  <si>
    <r>
      <t>以</t>
    </r>
    <r>
      <rPr>
        <sz val="11"/>
        <color rgb="00000000"/>
        <rFont val="ＭＳ 明朝"/>
      </rPr>
      <t>下の理由で不合格</t>
    </r>
  </si>
  <si>
    <t>　　　　　　　　</t>
  </si>
  <si>
    <r>
      <t>□</t>
    </r>
    <r>
      <rPr>
        <sz val="11"/>
        <color rgb="00000000"/>
        <rFont val="ＭＳ 明朝"/>
      </rPr>
      <t xml:space="preserve"> </t>
    </r>
  </si>
  <si>
    <t>1. 入荷する生鮮野菜又は果物は、栽培における化学物質の安全な管理に係るシステムを有する栽培地から受け取っている(項目 3.1.1)</t>
  </si>
  <si>
    <t>3. 食品添加物に関する保健省告示に適合しない、生鮮野菜若しくは果物の洗浄のための化学物質の使用又は食品添加物の使用(項目 3.3.3.)</t>
  </si>
  <si>
    <r>
      <t>□</t>
    </r>
    <r>
      <rPr>
        <sz val="10"/>
        <color rgb="00000000"/>
        <rFont val="ＭＳ 明朝"/>
      </rPr>
      <t xml:space="preserve"> 承認(認定)/ 維持 / 許可書の更新(許可書)を提案することが妥当である</t>
    </r>
  </si>
  <si>
    <t xml:space="preserve">             </t>
  </si>
  <si>
    <t>までに担当当局に報告すること</t>
  </si>
  <si>
    <r>
      <t>項</t>
    </r>
    <r>
      <rPr>
        <b/>
        <sz val="10"/>
        <color rgb="00000000"/>
        <rFont val="ＭＳ 明朝"/>
      </rPr>
      <t>目５の割当合計点 =</t>
    </r>
  </si>
  <si>
    <t>を見込んでいます。</t>
  </si>
  <si>
    <r>
      <t>取</t>
    </r>
    <r>
      <rPr>
        <b/>
        <sz val="10"/>
        <color rgb="00000000"/>
        <rFont val="ＭＳ 明朝"/>
      </rPr>
      <t>得した得点の合計 =</t>
    </r>
  </si>
  <si>
    <t xml:space="preserve">                                       </t>
  </si>
  <si>
    <r>
      <t>　3</t>
    </r>
    <r>
      <rPr>
        <sz val="9"/>
        <color rgb="00000000"/>
        <rFont val="ＭＳ 明朝"/>
      </rPr>
      <t>.7.4. 販売情報を含む製造種類及び量を示す記録</t>
    </r>
  </si>
  <si>
    <t>(担当当局)</t>
  </si>
  <si>
    <r>
      <t xml:space="preserve">　6.2.1. </t>
    </r>
    <r>
      <rPr>
        <sz val="9"/>
        <color rgb="00000000"/>
        <rFont val="ＭＳ 明朝"/>
      </rPr>
      <t>長衣又はエプロンを含む清潔な服を着用す
　　る</t>
    </r>
  </si>
  <si>
    <r>
      <t xml:space="preserve">　1.2.2. </t>
    </r>
    <r>
      <rPr>
        <sz val="9"/>
        <color rgb="00000000"/>
        <rFont val="ＭＳ 明朝"/>
      </rPr>
      <t>選別及び梱包のための場所は居住場所と分
　　離されている</t>
    </r>
  </si>
  <si>
    <r>
      <t>T</t>
    </r>
    <r>
      <rPr>
        <sz val="10"/>
        <color rgb="00000000"/>
        <rFont val="ＭＳ 明朝"/>
      </rPr>
      <t>or-Sor. 14(60)</t>
    </r>
  </si>
  <si>
    <r>
      <t>１</t>
    </r>
    <r>
      <rPr>
        <b/>
        <sz val="10"/>
        <color rgb="00000000"/>
        <rFont val="ＭＳ 明朝"/>
      </rPr>
      <t>. 得点を決定するにあたり、以下のとおりの 3 段階がある。</t>
    </r>
  </si>
  <si>
    <r>
      <t>悪</t>
    </r>
    <r>
      <rPr>
        <sz val="10"/>
        <color rgb="00000000"/>
        <rFont val="ＭＳ 明朝"/>
      </rPr>
      <t>い</t>
    </r>
  </si>
  <si>
    <r>
      <t>3</t>
    </r>
    <r>
      <rPr>
        <sz val="9"/>
        <color rgb="00000000"/>
        <rFont val="ＭＳ 明朝"/>
      </rPr>
      <t>.1. 入荷する生鮮野菜又は果物</t>
    </r>
  </si>
  <si>
    <r>
      <t>2</t>
    </r>
    <r>
      <rPr>
        <b/>
        <sz val="10"/>
        <color rgb="00000000"/>
        <rFont val="ＭＳ 明朝"/>
      </rPr>
      <t>. 計算方法</t>
    </r>
  </si>
  <si>
    <r>
      <t>取</t>
    </r>
    <r>
      <rPr>
        <sz val="10"/>
        <color rgb="00000000"/>
        <rFont val="ＭＳ 明朝"/>
      </rPr>
      <t>得した得点の合計 = 各小項目の重要度 × 得点</t>
    </r>
  </si>
  <si>
    <r>
      <t>各</t>
    </r>
    <r>
      <rPr>
        <sz val="10"/>
        <color rgb="00000000"/>
        <rFont val="ＭＳ 明朝"/>
      </rPr>
      <t>項目の最大得点</t>
    </r>
  </si>
  <si>
    <r>
      <t>説</t>
    </r>
    <r>
      <rPr>
        <b/>
        <sz val="10"/>
        <color rgb="00000000"/>
        <rFont val="ＭＳ 明朝"/>
      </rPr>
      <t>明</t>
    </r>
  </si>
  <si>
    <r>
      <t>　2</t>
    </r>
    <r>
      <rPr>
        <sz val="10"/>
        <color rgb="00000000"/>
        <rFont val="ＭＳ 明朝"/>
      </rPr>
      <t>.1 各項目で取得した得点の計算は下記の式を使用して行う。</t>
    </r>
  </si>
  <si>
    <t>取得した得点の合計 × 100</t>
  </si>
  <si>
    <r>
      <t xml:space="preserve">　4.5.3. </t>
    </r>
    <r>
      <rPr>
        <sz val="9"/>
        <color rgb="00000000"/>
        <rFont val="ＭＳ 明朝"/>
      </rPr>
      <t>作業員数に応じた十分な数が設置されてい
　　る</t>
    </r>
  </si>
  <si>
    <r>
      <t>3</t>
    </r>
    <r>
      <rPr>
        <b/>
        <sz val="10"/>
        <color rgb="00000000"/>
        <rFont val="ＭＳ 明朝"/>
      </rPr>
      <t>. 重大な欠陥(Major Defect)</t>
    </r>
    <r>
      <rPr>
        <sz val="10"/>
        <color rgb="00000000"/>
        <rFont val="ＭＳ 明朝"/>
      </rPr>
      <t>とは、以下の通り、特定生鮮野菜又は果物について、消費するのに安全ではないような汚染を引き起こす可能性があるリスクにつながる欠陥をいう。</t>
    </r>
  </si>
  <si>
    <r>
      <t>　3</t>
    </r>
    <r>
      <rPr>
        <sz val="10"/>
        <color rgb="00000000"/>
        <rFont val="ＭＳ 明朝"/>
      </rPr>
      <t>.1 良質で安全な原料として使用される生鮮野菜又は果物を選択するため、下記の基準について
　　従うこと。</t>
    </r>
  </si>
  <si>
    <t>　　3.1.2. Tor-Sor 13(60)の検査チェックリスト様式項目 3.1.2 通り、原料を供給す
　　　る農業者のリストを作成すること。</t>
  </si>
  <si>
    <r>
      <t>(1979 年)第43</t>
    </r>
    <r>
      <rPr>
        <sz val="10"/>
        <color rgb="00000000"/>
        <rFont val="ＭＳ 明朝"/>
      </rPr>
      <t>条に基づき任命された担当当局として、</t>
    </r>
  </si>
  <si>
    <t xml:space="preserve">　　　　　　　　　　          </t>
  </si>
  <si>
    <t xml:space="preserve">      　　　　　　　　　　　　　　　　　　　　　</t>
  </si>
  <si>
    <t xml:space="preserve">検査の目的： □ 許可取得のため   </t>
  </si>
  <si>
    <t>　　　　　　　　　　　　　　　　　　　　　　　　　　　　　　　　　　　　　　</t>
  </si>
  <si>
    <r>
      <t>　1</t>
    </r>
    <r>
      <rPr>
        <sz val="9"/>
        <color rgb="00000000"/>
        <rFont val="ＭＳ 明朝"/>
      </rPr>
      <t>.1.1. 未使用品が置かれていない</t>
    </r>
  </si>
  <si>
    <r>
      <t>　1</t>
    </r>
    <r>
      <rPr>
        <sz val="9"/>
        <color rgb="00000000"/>
        <rFont val="ＭＳ 明朝"/>
      </rPr>
      <t>.1.2. 廃棄物が置かれていない</t>
    </r>
  </si>
  <si>
    <r>
      <t>　1</t>
    </r>
    <r>
      <rPr>
        <sz val="9"/>
        <color rgb="00000000"/>
        <rFont val="ＭＳ 明朝"/>
      </rPr>
      <t>.1.3. 濃い埃や煙がない</t>
    </r>
  </si>
  <si>
    <r>
      <t>　1</t>
    </r>
    <r>
      <rPr>
        <sz val="9"/>
        <color rgb="00000000"/>
        <rFont val="ＭＳ 明朝"/>
      </rPr>
      <t>.1.4. 危険物がない</t>
    </r>
  </si>
  <si>
    <r>
      <t>　1</t>
    </r>
    <r>
      <rPr>
        <sz val="9"/>
        <color rgb="00000000"/>
        <rFont val="ＭＳ 明朝"/>
      </rPr>
      <t>.1.5. 家畜の飼育小屋やペン、養畜場所がない</t>
    </r>
  </si>
  <si>
    <r>
      <t xml:space="preserve">　1.1.7. </t>
    </r>
    <r>
      <rPr>
        <sz val="9"/>
        <color rgb="00000000"/>
        <rFont val="ＭＳ 明朝"/>
      </rPr>
      <t>廃水を施設外へ排水する排水管や排水路が
　　設けられている</t>
    </r>
  </si>
  <si>
    <r>
      <t xml:space="preserve">　1.2.1. </t>
    </r>
    <r>
      <rPr>
        <sz val="9"/>
        <color rgb="00000000"/>
        <rFont val="ＭＳ 明朝"/>
      </rPr>
      <t>清潔で、衛生的かつ整頓されている状態と
　　なっており、不必要なものがない</t>
    </r>
  </si>
  <si>
    <r>
      <t>　1</t>
    </r>
    <r>
      <rPr>
        <sz val="9"/>
        <color rgb="00000000"/>
        <rFont val="ＭＳ 明朝"/>
      </rPr>
      <t>.2.3. 照明は作業を行うのに十分である</t>
    </r>
  </si>
  <si>
    <r>
      <t>　1</t>
    </r>
    <r>
      <rPr>
        <sz val="9"/>
        <color rgb="00000000"/>
        <rFont val="ＭＳ 明朝"/>
      </rPr>
      <t>.2.4. 換気は作業を行うのに適切である</t>
    </r>
  </si>
  <si>
    <r>
      <t>　3</t>
    </r>
    <r>
      <rPr>
        <sz val="9"/>
        <color rgb="00000000"/>
        <rFont val="ＭＳ 明朝"/>
      </rPr>
      <t>.1.2. 農業者のリストがある</t>
    </r>
  </si>
  <si>
    <r>
      <t xml:space="preserve">　1.2.6. </t>
    </r>
    <r>
      <rPr>
        <sz val="9"/>
        <color rgb="00000000"/>
        <rFont val="ＭＳ 明朝"/>
      </rPr>
      <t>施設又は製造場所への動物及び虫の侵入、
　　生鮮野菜又は果物との接触を防げるようになって
　　いる</t>
    </r>
  </si>
  <si>
    <r>
      <t>　3</t>
    </r>
    <r>
      <rPr>
        <sz val="9"/>
        <color rgb="00000000"/>
        <rFont val="ＭＳ 明朝"/>
      </rPr>
      <t>.1.3. 収集者又は調達者のリストがある(収集者 
　　又は調達者がいる場合)</t>
    </r>
  </si>
  <si>
    <r>
      <t xml:space="preserve">　3.1.5. </t>
    </r>
    <r>
      <rPr>
        <sz val="9"/>
        <color rgb="00000000"/>
        <rFont val="ＭＳ 明朝"/>
      </rPr>
      <t>衛生的に保管され、効率的なローテーショ
　　ンにより使用されている</t>
    </r>
  </si>
  <si>
    <r>
      <t xml:space="preserve">　3.3.1. </t>
    </r>
    <r>
      <rPr>
        <sz val="9"/>
        <color rgb="00000000"/>
        <rFont val="ＭＳ 明朝"/>
      </rPr>
      <t>選別及び洗浄(場合による)が行われている</t>
    </r>
  </si>
  <si>
    <r>
      <t>　3</t>
    </r>
    <r>
      <rPr>
        <sz val="9"/>
        <color rgb="00000000"/>
        <rFont val="ＭＳ 明朝"/>
      </rPr>
      <t>.3.2. 衛生的にトリミングが行われている</t>
    </r>
  </si>
  <si>
    <r>
      <t>　3</t>
    </r>
    <r>
      <rPr>
        <sz val="9"/>
        <color rgb="00000000"/>
        <rFont val="ＭＳ 明朝"/>
      </rPr>
      <t>.3.4. 衛生的な梱包の実施が管理されている</t>
    </r>
  </si>
  <si>
    <r>
      <t>　3</t>
    </r>
    <r>
      <rPr>
        <sz val="9"/>
        <color rgb="00000000"/>
        <rFont val="ＭＳ 明朝"/>
      </rPr>
      <t>.3.5. 梱包された製品は衛生的に保管されている</t>
    </r>
  </si>
  <si>
    <r>
      <t>3</t>
    </r>
    <r>
      <rPr>
        <sz val="9"/>
        <color rgb="00000000"/>
        <rFont val="ＭＳ 明朝"/>
      </rPr>
      <t>.2 梱包容器</t>
    </r>
  </si>
  <si>
    <r>
      <t xml:space="preserve">　3.5.2. </t>
    </r>
    <r>
      <rPr>
        <sz val="9"/>
        <color rgb="00000000"/>
        <rFont val="ＭＳ 明朝"/>
      </rPr>
      <t>衛生的に保管、配分及び使用のための取り
　　扱いがされている</t>
    </r>
  </si>
  <si>
    <r>
      <t xml:space="preserve">　3.7.1. </t>
    </r>
    <r>
      <rPr>
        <sz val="9"/>
        <color rgb="00000000"/>
        <rFont val="ＭＳ 明朝"/>
      </rPr>
      <t>生鮮野菜又は果物の農業者、収集者又は調
　　達者のリスト</t>
    </r>
  </si>
  <si>
    <r>
      <t xml:space="preserve">　4.4.3. </t>
    </r>
    <r>
      <rPr>
        <sz val="9"/>
        <color rgb="00000000"/>
        <rFont val="ＭＳ 明朝"/>
      </rPr>
      <t>作業員数に応じた十分な数のトイレが設置
　　されている</t>
    </r>
  </si>
  <si>
    <r>
      <t>　3</t>
    </r>
    <r>
      <rPr>
        <sz val="9"/>
        <color rgb="00000000"/>
        <rFont val="ＭＳ 明朝"/>
      </rPr>
      <t>.7.2. 生鮮野菜又は果物の受取記録</t>
    </r>
  </si>
  <si>
    <r>
      <t xml:space="preserve">　3.7.5. </t>
    </r>
    <r>
      <rPr>
        <sz val="9"/>
        <color rgb="00000000"/>
        <rFont val="ＭＳ 明朝"/>
      </rPr>
      <t>栽培時の化学物質使用管理システムに関す
　　る基準に適合していることを証する書類</t>
    </r>
  </si>
  <si>
    <r>
      <t xml:space="preserve">　3.7.6. </t>
    </r>
    <r>
      <rPr>
        <sz val="9"/>
        <color rgb="00000000"/>
        <rFont val="ＭＳ 明朝"/>
      </rPr>
      <t>入荷する生鮮野菜又は果物について、簡易
　　検査キットを使用した化学物質の残留検査の結果</t>
    </r>
  </si>
  <si>
    <r>
      <t>4</t>
    </r>
    <r>
      <rPr>
        <sz val="9"/>
        <color rgb="00000000"/>
        <rFont val="ＭＳ 明朝"/>
      </rPr>
      <t>.4. トイレ及びトイレ外の洗面台</t>
    </r>
  </si>
  <si>
    <r>
      <t xml:space="preserve">　4.4.1. </t>
    </r>
    <r>
      <rPr>
        <sz val="9"/>
        <color rgb="00000000"/>
        <rFont val="ＭＳ 明朝"/>
      </rPr>
      <t>トイレは製造場所からは分離されている
　　か、又は製造場所に直接開放されていない</t>
    </r>
  </si>
  <si>
    <r>
      <t>　4</t>
    </r>
    <r>
      <rPr>
        <sz val="9"/>
        <color rgb="00000000"/>
        <rFont val="ＭＳ 明朝"/>
      </rPr>
      <t>.4.2. トイレは使用できる状態であり清潔である</t>
    </r>
  </si>
  <si>
    <r>
      <t xml:space="preserve">　4.4.4. </t>
    </r>
    <r>
      <rPr>
        <sz val="9"/>
        <color rgb="00000000"/>
        <rFont val="ＭＳ 明朝"/>
      </rPr>
      <t>洗面台に石鹸又は消毒液及び手を乾燥させ
　　る設備が備えられている</t>
    </r>
  </si>
  <si>
    <r>
      <t>4</t>
    </r>
    <r>
      <rPr>
        <sz val="9"/>
        <color rgb="00000000"/>
        <rFont val="ＭＳ 明朝"/>
      </rPr>
      <t>.5. 製造場所における洗面台</t>
    </r>
  </si>
  <si>
    <r>
      <t>　4</t>
    </r>
    <r>
      <rPr>
        <sz val="9"/>
        <color rgb="00000000"/>
        <rFont val="ＭＳ 明朝"/>
      </rPr>
      <t>.5.2. 機能しており清潔である</t>
    </r>
  </si>
  <si>
    <r>
      <t>　4</t>
    </r>
    <r>
      <rPr>
        <sz val="9"/>
        <color rgb="00000000"/>
        <rFont val="ＭＳ 明朝"/>
      </rPr>
      <t>.5.4. 適当な場所に設置されている</t>
    </r>
  </si>
  <si>
    <r>
      <t>　6</t>
    </r>
    <r>
      <rPr>
        <sz val="9"/>
        <color rgb="00000000"/>
        <rFont val="ＭＳ 明朝"/>
      </rPr>
      <t>.2.4. 爪は短く清潔である</t>
    </r>
  </si>
  <si>
    <r>
      <t>項</t>
    </r>
    <r>
      <rPr>
        <b/>
        <sz val="10"/>
        <color rgb="00000000"/>
        <rFont val="ＭＳ 明朝"/>
      </rPr>
      <t>目１の割当合計点 =</t>
    </r>
  </si>
  <si>
    <r>
      <t>項</t>
    </r>
    <r>
      <rPr>
        <b/>
        <sz val="10"/>
        <color rgb="00000000"/>
        <rFont val="ＭＳ 明朝"/>
      </rPr>
      <t>目２の割当合計点 =</t>
    </r>
  </si>
  <si>
    <r>
      <t>2</t>
    </r>
    <r>
      <rPr>
        <sz val="10"/>
        <color rgb="00000000"/>
        <rFont val="ＭＳ 明朝"/>
      </rPr>
      <t>017年保健省告示第386号「特定生鮮野菜又は果物の製造方法、製造及び保管における設備及び用具、並びに表示の規程」添附に規定されている基準に適合している。</t>
    </r>
  </si>
  <si>
    <r>
      <t>2</t>
    </r>
    <r>
      <rPr>
        <sz val="10"/>
        <color rgb="00000000"/>
        <rFont val="ＭＳ 明朝"/>
      </rPr>
      <t>017年保健省告示第386号「特定生鮮野菜又は果物の製造方法、製造及び保管における設備及び用具、並びに表示の規程」添附に規定されている基準に適合しているが、許容できる欠陥がある。(訳注：これらの欠陥については、)食品汚染の予防策が講じられており、又は欠陥が特定野菜若しくは果物の安全性に直接影響を与えないようになっている。</t>
    </r>
  </si>
  <si>
    <t>配点(全項目の場合）</t>
    <rPh sb="0" eb="2">
      <t>はいてん</t>
    </rPh>
    <rPh sb="3" eb="6">
      <t>ぜんこうもく</t>
    </rPh>
    <rPh sb="7" eb="9">
      <t>ばあい</t>
    </rPh>
    <phoneticPr fontId="1" type="Hiragana"/>
  </si>
  <si>
    <r>
      <t>2</t>
    </r>
    <r>
      <rPr>
        <b/>
        <u/>
        <sz val="9"/>
        <color rgb="00000000"/>
        <rFont val="ＭＳ 明朝"/>
      </rPr>
      <t>.0(M)</t>
    </r>
  </si>
</sst>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quot;（&quot;0.0%&quot;）&quot;"/>
    <numFmt numFmtId="178" formatCode="\(0.0%\)"/>
  </numFmts>
  <fonts count="21">
    <font>
      <sz val="11"/>
      <color theme="1"/>
      <name val="游ゴシック"/>
      <family val="3"/>
      <scheme val="minor"/>
    </font>
    <font>
      <sz val="6"/>
      <color auto="1"/>
      <name val="游ゴシック"/>
      <family val="3"/>
    </font>
    <font>
      <b/>
      <sz val="12"/>
      <color rgb="00000000"/>
      <name val="ＭＳ 明朝"/>
      <family val="1"/>
    </font>
    <font>
      <sz val="9"/>
      <color rgb="00000000"/>
      <name val="ＭＳ 明朝"/>
      <family val="1"/>
    </font>
    <font>
      <sz val="10"/>
      <color rgb="00000000"/>
      <name val="ＭＳ 明朝"/>
      <family val="1"/>
    </font>
    <font>
      <sz val="11"/>
      <color theme="1"/>
      <name val="ＭＳ 明朝"/>
      <family val="1"/>
    </font>
    <font>
      <b/>
      <sz val="10"/>
      <color rgb="00000000"/>
      <name val="ＭＳ 明朝"/>
      <family val="1"/>
    </font>
    <font>
      <sz val="10"/>
      <color auto="1"/>
      <name val="ＭＳ 明朝"/>
      <family val="1"/>
    </font>
    <font>
      <sz val="9"/>
      <color auto="1"/>
      <name val="ＭＳ 明朝"/>
      <family val="1"/>
    </font>
    <font>
      <b/>
      <u/>
      <sz val="9"/>
      <color rgb="00000000"/>
      <name val="ＭＳ 明朝"/>
      <family val="1"/>
    </font>
    <font>
      <sz val="10"/>
      <color auto="1"/>
      <name val="Arial"/>
      <family val="2"/>
    </font>
    <font>
      <b/>
      <sz val="9"/>
      <color auto="1"/>
      <name val="ＭＳ 明朝"/>
      <family val="1"/>
    </font>
    <font>
      <b/>
      <sz val="12"/>
      <color theme="1"/>
      <name val="ＭＳ 明朝"/>
      <family val="1"/>
    </font>
    <font>
      <sz val="11"/>
      <color auto="1"/>
      <name val="ＭＳ 明朝"/>
      <family val="1"/>
    </font>
    <font>
      <b/>
      <sz val="10"/>
      <color theme="1"/>
      <name val="ＭＳ 明朝"/>
      <family val="1"/>
    </font>
    <font>
      <u/>
      <sz val="10"/>
      <color rgb="00000000"/>
      <name val="ＭＳ 明朝"/>
      <family val="1"/>
    </font>
    <font>
      <b/>
      <sz val="10"/>
      <color rgb="00000000"/>
      <name val="MS Mincho"/>
      <family val="1"/>
    </font>
    <font>
      <sz val="11"/>
      <color rgb="00000000"/>
      <name val="ＭＳ 明朝"/>
      <family val="1"/>
    </font>
    <font>
      <sz val="10"/>
      <color theme="1"/>
      <name val="ＭＳ 明朝"/>
      <family val="1"/>
    </font>
    <font>
      <u/>
      <sz val="11"/>
      <color theme="1"/>
      <name val="ＭＳ 明朝"/>
      <family val="1"/>
    </font>
    <font>
      <sz val="10"/>
      <color rgb="FFFF0000"/>
      <name val="ＭＳ 明朝"/>
      <family val="1"/>
    </font>
  </fonts>
  <fills count="3">
    <fill>
      <patternFill patternType="none"/>
    </fill>
    <fill>
      <patternFill patternType="gray125"/>
    </fill>
    <fill>
      <patternFill patternType="solid">
        <fgColor theme="0" tint="-0.14000000000000001"/>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bottom/>
      <diagonal/>
    </border>
    <border>
      <left style="thin">
        <color indexed="64"/>
      </left>
      <right/>
      <top style="thin">
        <color indexed="64"/>
      </top>
      <bottom style="thin">
        <color indexed="64"/>
      </bottom>
      <diagonal/>
    </border>
    <border>
      <left/>
      <right/>
      <top style="thin">
        <color theme="0" tint="-0.25"/>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theme="0" tint="-0.25"/>
      </right>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vertical="top"/>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right" vertical="center"/>
    </xf>
    <xf numFmtId="0" fontId="5" fillId="0" borderId="0" xfId="0" applyFont="1">
      <alignment vertical="center"/>
    </xf>
    <xf numFmtId="0" fontId="6"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4" fillId="2" borderId="3" xfId="0" applyFont="1" applyFill="1" applyBorder="1" applyAlignment="1">
      <alignment vertical="center"/>
    </xf>
    <xf numFmtId="0" fontId="7" fillId="2" borderId="3" xfId="0" applyFont="1" applyFill="1" applyBorder="1" applyAlignment="1">
      <alignment horizontal="center" vertical="center"/>
    </xf>
    <xf numFmtId="0" fontId="3" fillId="0" borderId="3" xfId="0" applyFont="1" applyBorder="1" applyAlignment="1">
      <alignment horizontal="center" vertical="center"/>
    </xf>
    <xf numFmtId="0" fontId="8" fillId="2" borderId="3" xfId="0" applyFont="1" applyFill="1" applyBorder="1" applyAlignment="1">
      <alignment horizontal="center" vertical="center"/>
    </xf>
    <xf numFmtId="176" fontId="3" fillId="0" borderId="3" xfId="0" applyNumberFormat="1" applyFont="1" applyBorder="1" applyAlignment="1">
      <alignment horizontal="center"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8" fillId="2" borderId="3" xfId="0" applyFont="1" applyFill="1" applyBorder="1" applyAlignment="1">
      <alignment horizontal="left" vertical="top"/>
    </xf>
    <xf numFmtId="0" fontId="6" fillId="0" borderId="5" xfId="0" applyFont="1" applyBorder="1" applyAlignment="1">
      <alignment horizontal="right" vertical="center"/>
    </xf>
    <xf numFmtId="0" fontId="9" fillId="0" borderId="3" xfId="0" applyFont="1" applyBorder="1" applyAlignment="1">
      <alignment horizontal="center" vertical="center"/>
    </xf>
    <xf numFmtId="0" fontId="10" fillId="2" borderId="3" xfId="0" applyFont="1" applyFill="1" applyBorder="1" applyAlignment="1">
      <alignment horizontal="left" vertical="top"/>
    </xf>
    <xf numFmtId="0" fontId="11" fillId="2" borderId="3" xfId="0" applyFont="1" applyFill="1" applyBorder="1" applyAlignment="1">
      <alignment horizontal="center" vertical="center"/>
    </xf>
    <xf numFmtId="0" fontId="7" fillId="2" borderId="3" xfId="0" applyFont="1" applyFill="1" applyBorder="1" applyAlignment="1">
      <alignment horizontal="left" vertical="top"/>
    </xf>
    <xf numFmtId="0" fontId="12" fillId="0" borderId="0" xfId="0" applyFo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5" fillId="0" borderId="0" xfId="0" applyFont="1" applyBorder="1" applyAlignment="1">
      <alignment horizontal="left" vertical="center"/>
    </xf>
    <xf numFmtId="0" fontId="0" fillId="0" borderId="0" xfId="0" applyFont="1" applyBorder="1" applyAlignment="1">
      <alignment horizontal="left" vertical="center"/>
    </xf>
    <xf numFmtId="0" fontId="5" fillId="0" borderId="6" xfId="0" applyFont="1" applyBorder="1" applyAlignment="1">
      <alignment horizontal="left" vertical="center"/>
    </xf>
    <xf numFmtId="0" fontId="0" fillId="0" borderId="6" xfId="0" applyFont="1" applyBorder="1" applyAlignment="1">
      <alignment horizontal="left" vertical="center"/>
    </xf>
    <xf numFmtId="0" fontId="5" fillId="0" borderId="0" xfId="0" applyFont="1" applyAlignment="1">
      <alignment vertical="center"/>
    </xf>
    <xf numFmtId="0" fontId="4" fillId="0" borderId="0" xfId="0" applyFont="1" applyAlignment="1">
      <alignment horizontal="center" vertical="center" wrapText="1"/>
    </xf>
    <xf numFmtId="0" fontId="6" fillId="0" borderId="3" xfId="0" applyFont="1" applyBorder="1" applyAlignment="1">
      <alignment horizontal="left" vertical="center"/>
    </xf>
    <xf numFmtId="0" fontId="6" fillId="0" borderId="0" xfId="0" applyFont="1" applyAlignment="1">
      <alignment horizontal="left" vertical="center"/>
    </xf>
    <xf numFmtId="0" fontId="4" fillId="0" borderId="3" xfId="0" applyFont="1" applyBorder="1" applyAlignment="1">
      <alignment horizontal="left" vertical="top"/>
    </xf>
    <xf numFmtId="0" fontId="4" fillId="0" borderId="0" xfId="0" applyFont="1" applyBorder="1" applyAlignment="1">
      <alignment horizontal="left" vertical="center" wrapText="1"/>
    </xf>
    <xf numFmtId="0" fontId="6"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14" fillId="0" borderId="0" xfId="0" applyFont="1">
      <alignment vertical="center"/>
    </xf>
    <xf numFmtId="0" fontId="14" fillId="0" borderId="0" xfId="0" applyFont="1" applyBorder="1" applyAlignment="1">
      <alignment horizontal="left" vertical="center" wrapText="1"/>
    </xf>
    <xf numFmtId="0" fontId="15" fillId="0" borderId="0" xfId="0" applyFont="1" applyBorder="1" applyAlignment="1">
      <alignment horizontal="left" vertical="center"/>
    </xf>
    <xf numFmtId="0" fontId="4" fillId="2" borderId="3" xfId="0" applyFont="1" applyFill="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16" fillId="0" borderId="7"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vertical="center" wrapText="1"/>
    </xf>
    <xf numFmtId="0" fontId="6" fillId="0" borderId="7" xfId="0" applyFont="1" applyBorder="1" applyAlignment="1">
      <alignment horizontal="left" vertical="center"/>
    </xf>
    <xf numFmtId="0" fontId="3" fillId="0" borderId="7" xfId="0" applyFont="1" applyBorder="1" applyAlignment="1">
      <alignment vertical="center" wrapText="1"/>
    </xf>
    <xf numFmtId="0" fontId="3" fillId="0" borderId="7" xfId="0" applyFont="1" applyBorder="1" applyAlignment="1">
      <alignment vertical="center"/>
    </xf>
    <xf numFmtId="49" fontId="17" fillId="0" borderId="0" xfId="0" applyNumberFormat="1"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5" fillId="0" borderId="3" xfId="0" applyFont="1" applyBorder="1" applyAlignment="1">
      <alignment horizontal="left" vertical="center"/>
    </xf>
    <xf numFmtId="0" fontId="17" fillId="0" borderId="8" xfId="0" applyFont="1" applyBorder="1" applyAlignment="1">
      <alignment horizontal="left" vertical="center"/>
    </xf>
    <xf numFmtId="0" fontId="5" fillId="0" borderId="9" xfId="0" applyFont="1" applyBorder="1" applyAlignment="1">
      <alignment horizontal="left" vertical="center"/>
    </xf>
    <xf numFmtId="0" fontId="17" fillId="0" borderId="0" xfId="0" applyFont="1" applyBorder="1" applyAlignment="1">
      <alignment horizontal="left" vertical="center" wrapText="1"/>
    </xf>
    <xf numFmtId="0" fontId="17" fillId="0" borderId="9" xfId="0" applyFont="1" applyBorder="1" applyAlignment="1">
      <alignment horizontal="left" vertical="center" wrapText="1"/>
    </xf>
    <xf numFmtId="0" fontId="17" fillId="0" borderId="9"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4" fillId="0" borderId="0" xfId="0" applyFont="1" applyAlignment="1">
      <alignment vertical="top"/>
    </xf>
    <xf numFmtId="0" fontId="18" fillId="0" borderId="0" xfId="0" applyFont="1">
      <alignment vertical="center"/>
    </xf>
    <xf numFmtId="0" fontId="4" fillId="0" borderId="0" xfId="0" applyFont="1" applyAlignment="1">
      <alignment horizontal="center" vertical="center"/>
    </xf>
    <xf numFmtId="0" fontId="15" fillId="0" borderId="0" xfId="0" applyFont="1" applyBorder="1" applyAlignment="1">
      <alignment horizontal="center" vertical="center"/>
    </xf>
    <xf numFmtId="0" fontId="6" fillId="0" borderId="0" xfId="0" applyFont="1" applyAlignment="1">
      <alignment vertical="top"/>
    </xf>
    <xf numFmtId="0" fontId="3" fillId="0" borderId="12" xfId="0" applyFont="1" applyBorder="1" applyAlignment="1">
      <alignment horizontal="left" vertical="center" wrapText="1"/>
    </xf>
    <xf numFmtId="0" fontId="16" fillId="0" borderId="12" xfId="0" applyFont="1" applyBorder="1" applyAlignment="1">
      <alignment horizontal="left" vertical="center"/>
    </xf>
    <xf numFmtId="0" fontId="3" fillId="0" borderId="12" xfId="0" applyFont="1" applyBorder="1" applyAlignment="1">
      <alignment horizontal="left" vertical="center"/>
    </xf>
    <xf numFmtId="0" fontId="6" fillId="0" borderId="12" xfId="0" applyFont="1" applyBorder="1" applyAlignment="1">
      <alignment horizontal="left" vertical="center"/>
    </xf>
    <xf numFmtId="0" fontId="3" fillId="0" borderId="12" xfId="0" applyFont="1" applyBorder="1" applyAlignment="1">
      <alignment vertical="center" wrapText="1"/>
    </xf>
    <xf numFmtId="0" fontId="3" fillId="0" borderId="12" xfId="0" applyFont="1" applyBorder="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3" xfId="0" applyFont="1" applyBorder="1" applyAlignment="1">
      <alignment horizontal="left" vertical="center" wrapText="1"/>
    </xf>
    <xf numFmtId="0" fontId="0" fillId="0" borderId="2" xfId="0" applyFont="1" applyBorder="1" applyAlignment="1">
      <alignment horizontal="left" vertical="center"/>
    </xf>
    <xf numFmtId="0" fontId="0" fillId="0" borderId="1" xfId="0" applyFont="1" applyBorder="1" applyAlignment="1">
      <alignment horizontal="left" vertical="center"/>
    </xf>
    <xf numFmtId="0" fontId="19" fillId="0" borderId="0" xfId="0" applyFont="1" applyBorder="1" applyAlignment="1">
      <alignment horizontal="left" vertical="center"/>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18" fillId="0" borderId="0" xfId="0" applyFont="1" applyBorder="1" applyAlignment="1">
      <alignment horizontal="left" vertical="top" wrapText="1"/>
    </xf>
    <xf numFmtId="0" fontId="18" fillId="0" borderId="10" xfId="0" applyFont="1" applyBorder="1" applyAlignment="1">
      <alignment horizontal="left" vertical="top"/>
    </xf>
    <xf numFmtId="0" fontId="18" fillId="0" borderId="0" xfId="0" applyFont="1" applyAlignment="1">
      <alignment horizontal="left" vertical="top"/>
    </xf>
    <xf numFmtId="0" fontId="18" fillId="0" borderId="11" xfId="0" applyFont="1" applyBorder="1" applyAlignment="1">
      <alignment horizontal="left" vertical="top"/>
    </xf>
    <xf numFmtId="0" fontId="3" fillId="0" borderId="9" xfId="0" applyFont="1" applyBorder="1" applyAlignment="1">
      <alignment horizontal="left" vertical="center" wrapText="1"/>
    </xf>
    <xf numFmtId="0" fontId="16" fillId="0" borderId="9" xfId="0" applyFont="1" applyBorder="1" applyAlignment="1">
      <alignment horizontal="left" vertical="center"/>
    </xf>
    <xf numFmtId="0" fontId="3" fillId="0" borderId="9" xfId="0" applyFont="1" applyBorder="1" applyAlignment="1">
      <alignment horizontal="left" vertical="center"/>
    </xf>
    <xf numFmtId="0" fontId="6" fillId="0" borderId="9" xfId="0" applyFont="1" applyBorder="1" applyAlignment="1">
      <alignment horizontal="left" vertical="center"/>
    </xf>
    <xf numFmtId="0" fontId="3" fillId="0" borderId="9" xfId="0" applyFont="1" applyBorder="1" applyAlignment="1">
      <alignment vertical="center" wrapText="1"/>
    </xf>
    <xf numFmtId="0" fontId="3" fillId="0" borderId="9" xfId="0" applyFont="1" applyBorder="1" applyAlignment="1">
      <alignment vertical="center"/>
    </xf>
    <xf numFmtId="0" fontId="5" fillId="0" borderId="0" xfId="0" applyNumberFormat="1" applyFont="1" applyAlignment="1">
      <alignment horizontal="center" vertical="center"/>
    </xf>
    <xf numFmtId="0" fontId="19" fillId="0" borderId="0" xfId="0" applyFont="1">
      <alignment vertical="center"/>
    </xf>
    <xf numFmtId="0" fontId="17" fillId="0" borderId="0" xfId="0" applyFont="1" applyAlignment="1">
      <alignment horizontal="left" vertical="top"/>
    </xf>
    <xf numFmtId="0" fontId="18" fillId="0" borderId="2" xfId="0" applyFont="1" applyBorder="1" applyAlignment="1">
      <alignment horizontal="left" vertical="top"/>
    </xf>
    <xf numFmtId="0" fontId="18" fillId="0" borderId="1" xfId="0" applyFont="1" applyBorder="1" applyAlignment="1">
      <alignment horizontal="left" vertical="top"/>
    </xf>
    <xf numFmtId="0" fontId="4" fillId="2" borderId="3" xfId="0" applyFont="1" applyFill="1" applyBorder="1" applyAlignment="1">
      <alignment horizontal="center" vertical="center" wrapText="1"/>
    </xf>
    <xf numFmtId="0" fontId="20" fillId="2" borderId="3" xfId="0" applyFont="1" applyFill="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0" fillId="0" borderId="3" xfId="0" applyFont="1" applyBorder="1" applyAlignment="1">
      <alignment horizontal="center" vertical="center"/>
    </xf>
    <xf numFmtId="0" fontId="0" fillId="2" borderId="3" xfId="0" applyFont="1" applyFill="1" applyBorder="1" applyAlignment="1">
      <alignment horizontal="center" vertical="center"/>
    </xf>
    <xf numFmtId="0" fontId="8" fillId="0" borderId="3" xfId="0" applyFont="1" applyBorder="1" applyAlignment="1">
      <alignment horizontal="center" vertical="top"/>
    </xf>
    <xf numFmtId="0" fontId="10"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Border="1" applyAlignment="1">
      <alignment horizontal="center" vertical="center"/>
    </xf>
    <xf numFmtId="177" fontId="19" fillId="0" borderId="0" xfId="0" applyNumberFormat="1" applyFont="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left" vertical="top"/>
    </xf>
    <xf numFmtId="0" fontId="15" fillId="0" borderId="0" xfId="0" applyFont="1" applyBorder="1" applyAlignment="1">
      <alignment vertical="center"/>
    </xf>
    <xf numFmtId="0" fontId="6" fillId="0" borderId="3" xfId="0" applyFont="1" applyBorder="1" applyAlignment="1">
      <alignment horizontal="center" vertical="center"/>
    </xf>
    <xf numFmtId="0" fontId="7" fillId="2" borderId="9" xfId="0" applyFont="1" applyFill="1" applyBorder="1" applyAlignment="1">
      <alignment horizontal="center" vertical="center"/>
    </xf>
    <xf numFmtId="0" fontId="7" fillId="0" borderId="9" xfId="0" applyFont="1" applyBorder="1" applyAlignment="1">
      <alignment horizontal="center" vertical="center"/>
    </xf>
    <xf numFmtId="0" fontId="6" fillId="0" borderId="9" xfId="0" applyFont="1" applyBorder="1" applyAlignment="1">
      <alignment horizontal="center" vertical="center"/>
    </xf>
    <xf numFmtId="0" fontId="4" fillId="0" borderId="0" xfId="0" applyFont="1" applyBorder="1" applyAlignment="1">
      <alignment horizontal="right" vertical="center"/>
    </xf>
    <xf numFmtId="0" fontId="7" fillId="0" borderId="3" xfId="0" applyFont="1" applyBorder="1" applyAlignment="1">
      <alignment horizontal="left" vertical="center"/>
    </xf>
    <xf numFmtId="0" fontId="7" fillId="2" borderId="3" xfId="0" applyFont="1" applyFill="1" applyBorder="1" applyAlignment="1">
      <alignment horizontal="left" vertical="center"/>
    </xf>
    <xf numFmtId="0" fontId="0" fillId="2" borderId="7" xfId="0" applyFont="1" applyFill="1" applyBorder="1" applyAlignment="1">
      <alignment horizontal="center" vertical="top"/>
    </xf>
    <xf numFmtId="0" fontId="0" fillId="0" borderId="7" xfId="0" applyFont="1" applyBorder="1" applyAlignment="1">
      <alignment horizontal="center" vertical="center"/>
    </xf>
    <xf numFmtId="0" fontId="0" fillId="2" borderId="7"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7" xfId="0" applyFont="1" applyBorder="1" applyAlignment="1">
      <alignment horizontal="center" vertical="center"/>
    </xf>
    <xf numFmtId="0" fontId="6" fillId="0" borderId="4" xfId="0" applyFont="1" applyBorder="1" applyAlignment="1">
      <alignment horizontal="left" vertical="center"/>
    </xf>
    <xf numFmtId="178" fontId="6" fillId="0" borderId="5" xfId="0" applyNumberFormat="1" applyFont="1" applyBorder="1" applyAlignment="1">
      <alignment horizontal="justify" vertical="center" wrapText="1"/>
    </xf>
    <xf numFmtId="0" fontId="0" fillId="2" borderId="9" xfId="0" applyFont="1" applyFill="1" applyBorder="1" applyAlignment="1">
      <alignment horizontal="center" vertical="top"/>
    </xf>
    <xf numFmtId="0" fontId="0" fillId="0" borderId="9" xfId="0" applyFont="1" applyBorder="1" applyAlignment="1">
      <alignment horizontal="center" vertical="center"/>
    </xf>
    <xf numFmtId="0" fontId="0" fillId="2" borderId="9"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9" xfId="0" applyFont="1" applyBorder="1" applyAlignment="1">
      <alignment horizontal="center" vertical="center"/>
    </xf>
    <xf numFmtId="178" fontId="6" fillId="0" borderId="3" xfId="0" applyNumberFormat="1" applyFont="1" applyBorder="1" applyAlignment="1">
      <alignment horizontal="justify" vertical="center" wrapText="1"/>
    </xf>
    <xf numFmtId="0" fontId="18" fillId="0" borderId="14" xfId="0" applyFont="1" applyBorder="1" applyAlignment="1">
      <alignment horizontal="left" vertical="top"/>
    </xf>
    <xf numFmtId="0" fontId="18" fillId="0" borderId="15" xfId="0" applyFont="1" applyBorder="1" applyAlignment="1">
      <alignment horizontal="left" vertical="top"/>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0" xfId="0">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225"/>
  <sheetViews>
    <sheetView tabSelected="1" view="pageBreakPreview" zoomScaleSheetLayoutView="100" workbookViewId="0">
      <selection activeCell="Q25" sqref="Q25"/>
    </sheetView>
  </sheetViews>
  <sheetFormatPr defaultRowHeight="18.75"/>
  <cols>
    <col min="1" max="1" width="6" customWidth="1"/>
    <col min="2" max="2" width="7.25" customWidth="1"/>
    <col min="3" max="3" width="8.125" customWidth="1"/>
    <col min="4" max="6" width="7.25" customWidth="1"/>
    <col min="7" max="11" width="6.25" customWidth="1"/>
    <col min="12" max="12" width="7.625" customWidth="1"/>
    <col min="13" max="26" width="6.25" customWidth="1"/>
  </cols>
  <sheetData>
    <row r="1" spans="1:12">
      <c r="A1" s="4" t="s">
        <v>9</v>
      </c>
      <c r="B1" s="4"/>
      <c r="C1" s="4"/>
      <c r="D1" s="4"/>
      <c r="E1" s="4"/>
      <c r="F1" s="4"/>
      <c r="G1" s="4"/>
      <c r="H1" s="4"/>
      <c r="I1" s="4"/>
      <c r="J1" s="4"/>
      <c r="K1" s="4"/>
      <c r="L1" s="4"/>
    </row>
    <row r="2" spans="1:12">
      <c r="A2" s="5" t="s">
        <v>90</v>
      </c>
      <c r="B2" s="5"/>
      <c r="C2" s="5"/>
      <c r="D2" s="5"/>
      <c r="E2" s="5"/>
      <c r="F2" s="5"/>
      <c r="G2" s="5"/>
      <c r="H2" s="5"/>
      <c r="I2" s="5"/>
      <c r="J2" s="5"/>
      <c r="K2" s="5"/>
      <c r="L2" s="5"/>
    </row>
    <row r="3" spans="1:12">
      <c r="A3" s="6"/>
      <c r="B3" s="6"/>
      <c r="C3" s="6"/>
      <c r="D3" s="6"/>
      <c r="E3" s="6"/>
      <c r="F3" s="6"/>
      <c r="G3" s="6"/>
      <c r="H3" s="6"/>
      <c r="I3" s="6"/>
      <c r="J3" s="6"/>
      <c r="K3" s="6"/>
      <c r="L3" s="6"/>
    </row>
    <row r="4" spans="1:12">
      <c r="A4" s="7" t="s">
        <v>76</v>
      </c>
      <c r="B4" s="7"/>
      <c r="C4" s="7"/>
      <c r="D4" s="7"/>
      <c r="E4" s="7"/>
      <c r="F4" s="7"/>
      <c r="G4" s="7"/>
      <c r="H4" s="7"/>
      <c r="I4" s="7"/>
      <c r="J4" s="7"/>
      <c r="K4" s="7"/>
      <c r="L4" s="7"/>
    </row>
    <row r="5" spans="1:12">
      <c r="A5" s="8"/>
      <c r="B5" s="8"/>
      <c r="C5" s="8"/>
      <c r="D5" s="8"/>
      <c r="E5" s="8"/>
      <c r="F5" s="8"/>
      <c r="G5" s="8"/>
      <c r="H5" s="8"/>
      <c r="I5" s="8"/>
      <c r="J5" s="8"/>
      <c r="K5" s="8"/>
    </row>
    <row r="6" spans="1:12">
      <c r="A6" s="9" t="s">
        <v>77</v>
      </c>
      <c r="B6" s="9"/>
      <c r="C6" s="9"/>
      <c r="D6" s="9"/>
      <c r="E6" s="9"/>
      <c r="F6" s="9"/>
      <c r="G6" s="9"/>
      <c r="H6" s="9"/>
      <c r="I6" s="9"/>
      <c r="J6" s="9"/>
      <c r="K6" s="9"/>
      <c r="L6" s="9"/>
    </row>
    <row r="7" spans="1:12" s="1" customFormat="1">
      <c r="A7" s="10" t="s">
        <v>61</v>
      </c>
      <c r="B7" s="46" t="s">
        <v>92</v>
      </c>
      <c r="C7" s="46"/>
      <c r="D7" s="46"/>
      <c r="E7" s="10" t="s">
        <v>91</v>
      </c>
      <c r="F7" s="46" t="s">
        <v>92</v>
      </c>
      <c r="G7" s="46"/>
      <c r="H7" s="46"/>
      <c r="I7" s="10" t="s">
        <v>23</v>
      </c>
      <c r="J7" s="10"/>
      <c r="K7" s="10"/>
    </row>
    <row r="8" spans="1:12" s="1" customFormat="1">
      <c r="A8" s="11" t="s">
        <v>164</v>
      </c>
      <c r="B8" s="11"/>
      <c r="C8" s="11"/>
      <c r="D8" s="11"/>
      <c r="E8" s="11"/>
      <c r="F8" s="11"/>
      <c r="G8" s="73" t="s">
        <v>3</v>
      </c>
      <c r="H8" s="73"/>
      <c r="I8" s="73"/>
      <c r="J8" s="73"/>
      <c r="K8" s="73"/>
      <c r="L8" s="1" t="s">
        <v>53</v>
      </c>
    </row>
    <row r="9" spans="1:12" s="1" customFormat="1">
      <c r="A9" s="11" t="s">
        <v>94</v>
      </c>
      <c r="B9" s="11"/>
      <c r="C9" s="11"/>
      <c r="D9" s="73" t="s">
        <v>165</v>
      </c>
      <c r="E9" s="73"/>
      <c r="F9" s="73"/>
      <c r="G9" s="73"/>
      <c r="H9" s="72" t="s">
        <v>95</v>
      </c>
      <c r="I9" s="46" t="s">
        <v>92</v>
      </c>
      <c r="J9" s="46"/>
      <c r="K9" s="46"/>
      <c r="L9" s="1" t="s">
        <v>96</v>
      </c>
    </row>
    <row r="10" spans="1:12" s="1" customFormat="1">
      <c r="A10" s="12" t="s">
        <v>98</v>
      </c>
      <c r="B10" s="12"/>
      <c r="C10" s="12"/>
      <c r="D10" s="12"/>
      <c r="E10" s="12"/>
      <c r="F10" s="12"/>
      <c r="G10" s="12"/>
      <c r="H10" s="12"/>
      <c r="I10" s="12"/>
      <c r="J10" s="12"/>
      <c r="K10" s="12"/>
    </row>
    <row r="11" spans="1:12" s="1" customFormat="1">
      <c r="A11" s="13"/>
      <c r="B11" s="13"/>
      <c r="C11" s="13"/>
      <c r="D11" s="13"/>
      <c r="E11" s="13"/>
      <c r="F11" s="13"/>
      <c r="G11" s="13"/>
      <c r="H11" s="13"/>
      <c r="I11" s="13"/>
      <c r="J11" s="13"/>
      <c r="K11" s="13"/>
      <c r="L11" s="13"/>
    </row>
    <row r="12" spans="1:12" s="1" customFormat="1">
      <c r="A12" s="14" t="s">
        <v>99</v>
      </c>
      <c r="B12" s="14"/>
      <c r="C12" s="46" t="s">
        <v>168</v>
      </c>
      <c r="D12" s="46"/>
      <c r="E12" s="46"/>
      <c r="F12" s="46"/>
      <c r="G12" s="46"/>
      <c r="H12" s="46"/>
      <c r="I12" s="46"/>
      <c r="J12" s="46"/>
      <c r="K12" s="46"/>
      <c r="L12" s="46"/>
    </row>
    <row r="13" spans="1:12" s="1" customFormat="1">
      <c r="A13" s="11" t="s">
        <v>40</v>
      </c>
      <c r="B13" s="11"/>
      <c r="C13" s="11"/>
      <c r="D13" s="11"/>
      <c r="E13" s="11"/>
      <c r="F13" s="73" t="s">
        <v>26</v>
      </c>
      <c r="G13" s="73"/>
      <c r="H13" s="73"/>
      <c r="I13" s="73"/>
      <c r="J13" s="73"/>
      <c r="K13" s="73"/>
      <c r="L13" s="73"/>
    </row>
    <row r="14" spans="1:12" s="1" customFormat="1">
      <c r="A14" s="11" t="s">
        <v>41</v>
      </c>
      <c r="B14" s="11"/>
      <c r="C14" s="11"/>
      <c r="D14" s="11"/>
      <c r="E14" s="11"/>
      <c r="F14" s="73" t="s">
        <v>166</v>
      </c>
      <c r="G14" s="73"/>
      <c r="H14" s="73"/>
      <c r="I14" s="73"/>
      <c r="J14" s="73"/>
      <c r="K14" s="73"/>
      <c r="L14" s="73"/>
    </row>
    <row r="15" spans="1:12" s="1" customFormat="1">
      <c r="A15" s="11" t="s">
        <v>167</v>
      </c>
      <c r="B15" s="11"/>
      <c r="C15" s="11"/>
      <c r="D15" s="11"/>
      <c r="E15" s="72" t="s">
        <v>66</v>
      </c>
      <c r="F15" s="46" t="s">
        <v>72</v>
      </c>
      <c r="G15" s="46"/>
      <c r="H15" s="11" t="s">
        <v>63</v>
      </c>
      <c r="I15" s="11" t="s">
        <v>100</v>
      </c>
      <c r="J15" s="119" t="s">
        <v>72</v>
      </c>
      <c r="K15" s="119"/>
      <c r="L15" s="1" t="s">
        <v>101</v>
      </c>
    </row>
    <row r="16" spans="1:12" s="1" customFormat="1">
      <c r="A16" s="11" t="s">
        <v>22</v>
      </c>
      <c r="B16" s="11"/>
      <c r="C16" s="11"/>
      <c r="D16" s="11"/>
      <c r="E16" s="11"/>
      <c r="F16" s="11"/>
      <c r="G16" s="11"/>
      <c r="H16" s="11"/>
      <c r="I16" s="11"/>
      <c r="J16" s="11"/>
      <c r="K16" s="35"/>
    </row>
    <row r="17" spans="1:13" s="1" customFormat="1">
      <c r="A17" s="11" t="s">
        <v>45</v>
      </c>
      <c r="B17" s="11"/>
      <c r="C17" s="11"/>
      <c r="D17" s="46" t="s">
        <v>84</v>
      </c>
      <c r="E17" s="46"/>
      <c r="F17" s="46"/>
      <c r="G17" s="46"/>
      <c r="H17" s="46"/>
      <c r="I17" s="46"/>
      <c r="J17" s="46"/>
      <c r="K17" s="46"/>
      <c r="L17" s="46"/>
    </row>
    <row r="18" spans="1:13" s="1" customFormat="1">
      <c r="A18" s="11" t="s">
        <v>28</v>
      </c>
      <c r="B18" s="11"/>
      <c r="C18" s="46" t="s">
        <v>135</v>
      </c>
      <c r="D18" s="46"/>
      <c r="E18" s="11" t="s">
        <v>103</v>
      </c>
      <c r="F18" s="11"/>
      <c r="G18" s="11"/>
      <c r="H18" s="11"/>
      <c r="I18" s="11"/>
      <c r="J18" s="11"/>
      <c r="K18" s="12"/>
    </row>
    <row r="20" spans="1:13" s="2" customFormat="1" ht="33.75" customHeight="1">
      <c r="A20" s="15" t="s">
        <v>80</v>
      </c>
      <c r="B20" s="47" t="s">
        <v>27</v>
      </c>
      <c r="C20" s="47"/>
      <c r="D20" s="47"/>
      <c r="E20" s="47"/>
      <c r="F20" s="47"/>
      <c r="G20" s="104" t="s">
        <v>85</v>
      </c>
      <c r="H20" s="104" t="s">
        <v>86</v>
      </c>
      <c r="I20" s="104" t="s">
        <v>52</v>
      </c>
      <c r="J20" s="47" t="s">
        <v>87</v>
      </c>
      <c r="K20" s="47" t="s">
        <v>88</v>
      </c>
      <c r="L20" s="47"/>
      <c r="M20" s="2" t="s">
        <v>205</v>
      </c>
    </row>
    <row r="21" spans="1:13" ht="22.5" customHeight="1">
      <c r="A21" s="16" t="s">
        <v>14</v>
      </c>
      <c r="B21" s="37" t="s">
        <v>46</v>
      </c>
      <c r="C21" s="37"/>
      <c r="D21" s="37"/>
      <c r="E21" s="37"/>
      <c r="F21" s="37"/>
      <c r="G21" s="105" t="s">
        <v>14</v>
      </c>
      <c r="H21" s="105" t="s">
        <v>14</v>
      </c>
      <c r="I21" s="105" t="s">
        <v>14</v>
      </c>
      <c r="J21" s="105"/>
      <c r="K21" s="16" t="s">
        <v>14</v>
      </c>
      <c r="L21" s="16"/>
    </row>
    <row r="22" spans="1:13" ht="22.5" customHeight="1">
      <c r="A22" s="16" t="s">
        <v>14</v>
      </c>
      <c r="B22" s="48" t="s">
        <v>47</v>
      </c>
      <c r="C22" s="48"/>
      <c r="D22" s="48"/>
      <c r="E22" s="48"/>
      <c r="F22" s="48"/>
      <c r="G22" s="16" t="s">
        <v>14</v>
      </c>
      <c r="H22" s="16" t="s">
        <v>14</v>
      </c>
      <c r="I22" s="16" t="s">
        <v>14</v>
      </c>
      <c r="J22" s="16"/>
      <c r="K22" s="16" t="s">
        <v>14</v>
      </c>
      <c r="L22" s="16"/>
    </row>
    <row r="23" spans="1:13" ht="22.5" customHeight="1">
      <c r="A23" s="17">
        <v>0.25</v>
      </c>
      <c r="B23" s="48" t="s">
        <v>169</v>
      </c>
      <c r="C23" s="48"/>
      <c r="D23" s="48"/>
      <c r="E23" s="48"/>
      <c r="F23" s="48"/>
      <c r="G23" s="106"/>
      <c r="H23" s="106"/>
      <c r="I23" s="106"/>
      <c r="J23" s="106">
        <f t="shared" ref="J23:J29" si="0">A23*SUM(G23:I23)</f>
        <v>0</v>
      </c>
      <c r="K23" s="106" t="s">
        <v>14</v>
      </c>
      <c r="L23" s="106"/>
      <c r="M23">
        <f t="shared" ref="M23:M29" si="1">A23*2</f>
        <v>0.5</v>
      </c>
    </row>
    <row r="24" spans="1:13" ht="22.5" customHeight="1">
      <c r="A24" s="17">
        <v>0.25</v>
      </c>
      <c r="B24" s="48" t="s">
        <v>170</v>
      </c>
      <c r="C24" s="48"/>
      <c r="D24" s="48"/>
      <c r="E24" s="48"/>
      <c r="F24" s="48"/>
      <c r="G24" s="106"/>
      <c r="H24" s="106"/>
      <c r="I24" s="106"/>
      <c r="J24" s="106">
        <f t="shared" si="0"/>
        <v>0</v>
      </c>
      <c r="K24" s="106" t="s">
        <v>14</v>
      </c>
      <c r="L24" s="106"/>
      <c r="M24">
        <f t="shared" si="1"/>
        <v>0.5</v>
      </c>
    </row>
    <row r="25" spans="1:13" ht="22.5" customHeight="1">
      <c r="A25" s="17">
        <v>0.25</v>
      </c>
      <c r="B25" s="48" t="s">
        <v>171</v>
      </c>
      <c r="C25" s="48"/>
      <c r="D25" s="48"/>
      <c r="E25" s="48"/>
      <c r="F25" s="48"/>
      <c r="G25" s="106"/>
      <c r="H25" s="106"/>
      <c r="I25" s="106"/>
      <c r="J25" s="106">
        <f t="shared" si="0"/>
        <v>0</v>
      </c>
      <c r="K25" s="106" t="s">
        <v>14</v>
      </c>
      <c r="L25" s="106"/>
      <c r="M25">
        <f t="shared" si="1"/>
        <v>0.5</v>
      </c>
    </row>
    <row r="26" spans="1:13" ht="22.5" customHeight="1">
      <c r="A26" s="17">
        <v>0.25</v>
      </c>
      <c r="B26" s="48" t="s">
        <v>172</v>
      </c>
      <c r="C26" s="48"/>
      <c r="D26" s="48"/>
      <c r="E26" s="48"/>
      <c r="F26" s="48"/>
      <c r="G26" s="106"/>
      <c r="H26" s="106"/>
      <c r="I26" s="106"/>
      <c r="J26" s="106">
        <f t="shared" si="0"/>
        <v>0</v>
      </c>
      <c r="K26" s="106" t="s">
        <v>14</v>
      </c>
      <c r="L26" s="106"/>
      <c r="M26">
        <f t="shared" si="1"/>
        <v>0.5</v>
      </c>
    </row>
    <row r="27" spans="1:13" ht="22.5" customHeight="1">
      <c r="A27" s="17">
        <v>0.25</v>
      </c>
      <c r="B27" s="48" t="s">
        <v>173</v>
      </c>
      <c r="C27" s="48"/>
      <c r="D27" s="48"/>
      <c r="E27" s="48"/>
      <c r="F27" s="48"/>
      <c r="G27" s="106"/>
      <c r="H27" s="106"/>
      <c r="I27" s="106"/>
      <c r="J27" s="106">
        <f t="shared" si="0"/>
        <v>0</v>
      </c>
      <c r="K27" s="106" t="s">
        <v>14</v>
      </c>
      <c r="L27" s="106"/>
      <c r="M27">
        <f t="shared" si="1"/>
        <v>0.5</v>
      </c>
    </row>
    <row r="28" spans="1:13" ht="22.5" customHeight="1">
      <c r="A28" s="17">
        <v>0.25</v>
      </c>
      <c r="B28" s="48" t="s">
        <v>4</v>
      </c>
      <c r="C28" s="48"/>
      <c r="D28" s="48"/>
      <c r="E28" s="48"/>
      <c r="F28" s="48"/>
      <c r="G28" s="106"/>
      <c r="H28" s="106"/>
      <c r="I28" s="106"/>
      <c r="J28" s="106">
        <f t="shared" si="0"/>
        <v>0</v>
      </c>
      <c r="K28" s="106" t="s">
        <v>14</v>
      </c>
      <c r="L28" s="106"/>
      <c r="M28">
        <f t="shared" si="1"/>
        <v>0.5</v>
      </c>
    </row>
    <row r="29" spans="1:13" ht="37.5" customHeight="1">
      <c r="A29" s="17">
        <v>0.25</v>
      </c>
      <c r="B29" s="49" t="s">
        <v>174</v>
      </c>
      <c r="C29" s="49"/>
      <c r="D29" s="49"/>
      <c r="E29" s="49"/>
      <c r="F29" s="49"/>
      <c r="G29" s="106"/>
      <c r="H29" s="106"/>
      <c r="I29" s="106"/>
      <c r="J29" s="106">
        <f t="shared" si="0"/>
        <v>0</v>
      </c>
      <c r="K29" s="106" t="s">
        <v>14</v>
      </c>
      <c r="L29" s="106"/>
      <c r="M29">
        <f t="shared" si="1"/>
        <v>0.5</v>
      </c>
    </row>
    <row r="30" spans="1:13" ht="22.5" customHeight="1">
      <c r="A30" s="18" t="s">
        <v>14</v>
      </c>
      <c r="B30" s="48" t="s">
        <v>105</v>
      </c>
      <c r="C30" s="48"/>
      <c r="D30" s="48"/>
      <c r="E30" s="48"/>
      <c r="F30" s="48"/>
      <c r="G30" s="16" t="s">
        <v>14</v>
      </c>
      <c r="H30" s="16" t="s">
        <v>14</v>
      </c>
      <c r="I30" s="16" t="s">
        <v>14</v>
      </c>
      <c r="J30" s="16"/>
      <c r="K30" s="16" t="s">
        <v>14</v>
      </c>
      <c r="L30" s="16"/>
    </row>
    <row r="31" spans="1:13" ht="37.5" customHeight="1">
      <c r="A31" s="19">
        <v>1</v>
      </c>
      <c r="B31" s="49" t="s">
        <v>175</v>
      </c>
      <c r="C31" s="49"/>
      <c r="D31" s="49"/>
      <c r="E31" s="49"/>
      <c r="F31" s="49"/>
      <c r="G31" s="106" t="s">
        <v>14</v>
      </c>
      <c r="H31" s="106" t="s">
        <v>14</v>
      </c>
      <c r="I31" s="106" t="s">
        <v>14</v>
      </c>
      <c r="J31" s="106">
        <f>A31*SUM(G31:I31)</f>
        <v>0</v>
      </c>
      <c r="K31" s="106" t="s">
        <v>14</v>
      </c>
      <c r="L31" s="106"/>
      <c r="M31">
        <f>A31*2</f>
        <v>2</v>
      </c>
    </row>
    <row r="32" spans="1:13" ht="37.5" customHeight="1">
      <c r="A32" s="19">
        <v>1</v>
      </c>
      <c r="B32" s="49" t="s">
        <v>149</v>
      </c>
      <c r="C32" s="49"/>
      <c r="D32" s="49"/>
      <c r="E32" s="49"/>
      <c r="F32" s="49"/>
      <c r="G32" s="106" t="s">
        <v>14</v>
      </c>
      <c r="H32" s="106" t="s">
        <v>14</v>
      </c>
      <c r="I32" s="106" t="s">
        <v>14</v>
      </c>
      <c r="J32" s="106">
        <f>A32*SUM(G32:I32)</f>
        <v>0</v>
      </c>
      <c r="K32" s="106" t="s">
        <v>14</v>
      </c>
      <c r="L32" s="106"/>
      <c r="M32">
        <f>A32*2</f>
        <v>2</v>
      </c>
    </row>
    <row r="33" spans="1:13" ht="22.5" customHeight="1">
      <c r="A33" s="17">
        <v>0.25</v>
      </c>
      <c r="B33" s="48" t="s">
        <v>176</v>
      </c>
      <c r="C33" s="48"/>
      <c r="D33" s="48"/>
      <c r="E33" s="48"/>
      <c r="F33" s="48"/>
      <c r="G33" s="106" t="s">
        <v>14</v>
      </c>
      <c r="H33" s="106" t="s">
        <v>14</v>
      </c>
      <c r="I33" s="106" t="s">
        <v>14</v>
      </c>
      <c r="J33" s="106">
        <f>A33*SUM(G33:I33)</f>
        <v>0</v>
      </c>
      <c r="K33" s="106" t="s">
        <v>14</v>
      </c>
      <c r="L33" s="106"/>
      <c r="M33">
        <f>A33*2</f>
        <v>0.5</v>
      </c>
    </row>
    <row r="34" spans="1:13" ht="22.5" customHeight="1">
      <c r="A34" s="17">
        <v>0.25</v>
      </c>
      <c r="B34" s="48" t="s">
        <v>177</v>
      </c>
      <c r="C34" s="48"/>
      <c r="D34" s="48"/>
      <c r="E34" s="48"/>
      <c r="F34" s="48"/>
      <c r="G34" s="106" t="s">
        <v>14</v>
      </c>
      <c r="H34" s="106" t="s">
        <v>14</v>
      </c>
      <c r="I34" s="106" t="s">
        <v>14</v>
      </c>
      <c r="J34" s="106">
        <f>A34*SUM(G34:I34)</f>
        <v>0</v>
      </c>
      <c r="K34" s="106" t="s">
        <v>14</v>
      </c>
      <c r="L34" s="106"/>
      <c r="M34">
        <f>A34*2</f>
        <v>0.5</v>
      </c>
    </row>
    <row r="35" spans="1:13" ht="37.5" customHeight="1">
      <c r="A35" s="17">
        <v>0.25</v>
      </c>
      <c r="B35" s="49" t="s">
        <v>36</v>
      </c>
      <c r="C35" s="49"/>
      <c r="D35" s="49"/>
      <c r="E35" s="49"/>
      <c r="F35" s="49"/>
      <c r="G35" s="106" t="s">
        <v>14</v>
      </c>
      <c r="H35" s="106" t="s">
        <v>14</v>
      </c>
      <c r="I35" s="106" t="s">
        <v>14</v>
      </c>
      <c r="J35" s="106">
        <f>A35*SUM(G35:I35)</f>
        <v>0</v>
      </c>
      <c r="K35" s="106" t="s">
        <v>14</v>
      </c>
      <c r="L35" s="106"/>
      <c r="M35">
        <f>A35*2</f>
        <v>0.5</v>
      </c>
    </row>
    <row r="36" spans="1:13" s="2" customFormat="1" ht="33.75" customHeight="1">
      <c r="A36" s="15" t="s">
        <v>80</v>
      </c>
      <c r="B36" s="47" t="s">
        <v>27</v>
      </c>
      <c r="C36" s="47"/>
      <c r="D36" s="47"/>
      <c r="E36" s="47"/>
      <c r="F36" s="47"/>
      <c r="G36" s="104" t="s">
        <v>85</v>
      </c>
      <c r="H36" s="104" t="s">
        <v>86</v>
      </c>
      <c r="I36" s="104" t="s">
        <v>52</v>
      </c>
      <c r="J36" s="47" t="s">
        <v>87</v>
      </c>
      <c r="K36" s="47" t="s">
        <v>88</v>
      </c>
      <c r="L36" s="47"/>
      <c r="M36" s="144"/>
    </row>
    <row r="37" spans="1:13" ht="37.5" customHeight="1">
      <c r="A37" s="19">
        <v>1</v>
      </c>
      <c r="B37" s="49" t="s">
        <v>179</v>
      </c>
      <c r="C37" s="49"/>
      <c r="D37" s="49"/>
      <c r="E37" s="49"/>
      <c r="F37" s="49"/>
      <c r="G37" s="107" t="s">
        <v>14</v>
      </c>
      <c r="H37" s="107" t="s">
        <v>14</v>
      </c>
      <c r="I37" s="107" t="s">
        <v>14</v>
      </c>
      <c r="J37" s="107">
        <f>A37*SUM(G37:I37)</f>
        <v>0</v>
      </c>
      <c r="K37" s="107" t="s">
        <v>14</v>
      </c>
      <c r="L37" s="107"/>
      <c r="M37">
        <f>A37*2</f>
        <v>2</v>
      </c>
    </row>
    <row r="38" spans="1:13">
      <c r="A38" s="20" t="s">
        <v>201</v>
      </c>
      <c r="B38" s="20"/>
      <c r="C38" s="20"/>
      <c r="D38" s="20"/>
      <c r="E38" s="20"/>
      <c r="F38" s="20"/>
      <c r="G38" s="20"/>
      <c r="H38" s="20"/>
      <c r="I38" s="20"/>
      <c r="J38" s="120">
        <v>11</v>
      </c>
      <c r="K38" s="120"/>
      <c r="L38" s="37" t="s">
        <v>106</v>
      </c>
      <c r="M38">
        <f>SUM(M23:M37)</f>
        <v>11</v>
      </c>
    </row>
    <row r="39" spans="1:13">
      <c r="A39" s="20" t="s">
        <v>144</v>
      </c>
      <c r="B39" s="20"/>
      <c r="C39" s="20"/>
      <c r="D39" s="20"/>
      <c r="E39" s="20"/>
      <c r="F39" s="20"/>
      <c r="G39" s="20"/>
      <c r="H39" s="20"/>
      <c r="I39" s="20"/>
      <c r="J39" s="120">
        <f>SUM(J23:J29,J31:J35,J37)</f>
        <v>0</v>
      </c>
      <c r="K39" s="120"/>
      <c r="L39" s="132" t="s">
        <v>106</v>
      </c>
    </row>
    <row r="40" spans="1:13">
      <c r="A40" s="21"/>
      <c r="B40" s="21"/>
      <c r="C40" s="21"/>
      <c r="D40" s="21"/>
      <c r="E40" s="21"/>
      <c r="F40" s="21"/>
      <c r="G40" s="21"/>
      <c r="H40" s="21"/>
      <c r="I40" s="21"/>
      <c r="J40" s="120"/>
      <c r="K40" s="120"/>
      <c r="L40" s="133">
        <f>J39/J38</f>
        <v>0</v>
      </c>
    </row>
    <row r="41" spans="1:13" ht="22.5" customHeight="1">
      <c r="A41" s="22"/>
      <c r="B41" s="37" t="s">
        <v>83</v>
      </c>
      <c r="C41" s="37"/>
      <c r="D41" s="37"/>
      <c r="E41" s="37"/>
      <c r="F41" s="37"/>
      <c r="G41" s="16" t="s">
        <v>14</v>
      </c>
      <c r="H41" s="16" t="s">
        <v>14</v>
      </c>
      <c r="I41" s="16" t="s">
        <v>14</v>
      </c>
      <c r="J41" s="121"/>
      <c r="K41" s="16" t="s">
        <v>14</v>
      </c>
      <c r="L41" s="16"/>
    </row>
    <row r="42" spans="1:13" ht="22.5" customHeight="1">
      <c r="A42" s="19">
        <v>1</v>
      </c>
      <c r="B42" s="48" t="s">
        <v>19</v>
      </c>
      <c r="C42" s="48"/>
      <c r="D42" s="48"/>
      <c r="E42" s="48"/>
      <c r="F42" s="48"/>
      <c r="G42" s="106" t="s">
        <v>14</v>
      </c>
      <c r="H42" s="106" t="s">
        <v>14</v>
      </c>
      <c r="I42" s="106" t="s">
        <v>14</v>
      </c>
      <c r="J42" s="122">
        <f>A42*SUM(G42:I42)</f>
        <v>0</v>
      </c>
      <c r="K42" s="106" t="s">
        <v>14</v>
      </c>
      <c r="L42" s="106"/>
      <c r="M42">
        <f>A42*2</f>
        <v>2</v>
      </c>
    </row>
    <row r="43" spans="1:13" ht="45.75" customHeight="1">
      <c r="A43" s="19">
        <v>1</v>
      </c>
      <c r="B43" s="49" t="s">
        <v>42</v>
      </c>
      <c r="C43" s="49"/>
      <c r="D43" s="49"/>
      <c r="E43" s="49"/>
      <c r="F43" s="49"/>
      <c r="G43" s="106" t="s">
        <v>14</v>
      </c>
      <c r="H43" s="106" t="s">
        <v>14</v>
      </c>
      <c r="I43" s="106" t="s">
        <v>14</v>
      </c>
      <c r="J43" s="122">
        <f>A43*SUM(G43:I43)</f>
        <v>0</v>
      </c>
      <c r="K43" s="106" t="s">
        <v>14</v>
      </c>
      <c r="L43" s="106"/>
      <c r="M43">
        <f>A43*2</f>
        <v>2</v>
      </c>
    </row>
    <row r="44" spans="1:13" ht="60" customHeight="1">
      <c r="A44" s="19">
        <v>1</v>
      </c>
      <c r="B44" s="49" t="s">
        <v>18</v>
      </c>
      <c r="C44" s="49"/>
      <c r="D44" s="49"/>
      <c r="E44" s="49"/>
      <c r="F44" s="49"/>
      <c r="G44" s="106" t="s">
        <v>14</v>
      </c>
      <c r="H44" s="106" t="s">
        <v>14</v>
      </c>
      <c r="I44" s="106" t="s">
        <v>14</v>
      </c>
      <c r="J44" s="122">
        <f>A44*SUM(G44:I44)</f>
        <v>0</v>
      </c>
      <c r="K44" s="106" t="s">
        <v>14</v>
      </c>
      <c r="L44" s="106"/>
      <c r="M44">
        <f>A44*2</f>
        <v>2</v>
      </c>
    </row>
    <row r="45" spans="1:13" ht="37.5" customHeight="1">
      <c r="A45" s="19">
        <v>1</v>
      </c>
      <c r="B45" s="49" t="s">
        <v>111</v>
      </c>
      <c r="C45" s="49"/>
      <c r="D45" s="49"/>
      <c r="E45" s="49"/>
      <c r="F45" s="49"/>
      <c r="G45" s="106" t="s">
        <v>14</v>
      </c>
      <c r="H45" s="106" t="s">
        <v>14</v>
      </c>
      <c r="I45" s="106" t="s">
        <v>14</v>
      </c>
      <c r="J45" s="122">
        <f>A45*SUM(G45:I45)</f>
        <v>0</v>
      </c>
      <c r="K45" s="106" t="s">
        <v>14</v>
      </c>
      <c r="L45" s="106"/>
      <c r="M45">
        <f>A45*2</f>
        <v>2</v>
      </c>
    </row>
    <row r="46" spans="1:13" ht="22.5" customHeight="1">
      <c r="A46" s="19">
        <v>1</v>
      </c>
      <c r="B46" s="48" t="s">
        <v>58</v>
      </c>
      <c r="C46" s="48"/>
      <c r="D46" s="48"/>
      <c r="E46" s="48"/>
      <c r="F46" s="48"/>
      <c r="G46" s="106" t="s">
        <v>14</v>
      </c>
      <c r="H46" s="106" t="s">
        <v>14</v>
      </c>
      <c r="I46" s="106" t="s">
        <v>14</v>
      </c>
      <c r="J46" s="122">
        <f>A46*SUM(G46:I46)</f>
        <v>0</v>
      </c>
      <c r="K46" s="106" t="s">
        <v>14</v>
      </c>
      <c r="L46" s="106"/>
      <c r="M46">
        <f>A46*2</f>
        <v>2</v>
      </c>
    </row>
    <row r="47" spans="1:13" ht="22.5" customHeight="1">
      <c r="A47" s="20" t="s">
        <v>202</v>
      </c>
      <c r="B47" s="20"/>
      <c r="C47" s="20"/>
      <c r="D47" s="20"/>
      <c r="E47" s="20"/>
      <c r="F47" s="20"/>
      <c r="G47" s="20"/>
      <c r="H47" s="20"/>
      <c r="I47" s="20"/>
      <c r="J47" s="123">
        <v>10</v>
      </c>
      <c r="K47" s="120"/>
      <c r="L47" s="37" t="s">
        <v>106</v>
      </c>
      <c r="M47">
        <f>SUM(M42:M46)</f>
        <v>10</v>
      </c>
    </row>
    <row r="48" spans="1:13" ht="22.5" customHeight="1">
      <c r="A48" s="23" t="s">
        <v>144</v>
      </c>
      <c r="B48" s="23"/>
      <c r="C48" s="23"/>
      <c r="D48" s="23"/>
      <c r="E48" s="23"/>
      <c r="F48" s="23"/>
      <c r="G48" s="23"/>
      <c r="H48" s="23"/>
      <c r="I48" s="23"/>
      <c r="J48" s="120">
        <f>SUM(J42:J46)</f>
        <v>0</v>
      </c>
      <c r="K48" s="120"/>
      <c r="L48" s="132" t="s">
        <v>106</v>
      </c>
    </row>
    <row r="49" spans="1:13" ht="22.5" customHeight="1">
      <c r="A49" s="20"/>
      <c r="B49" s="20"/>
      <c r="C49" s="20"/>
      <c r="D49" s="20"/>
      <c r="E49" s="20"/>
      <c r="F49" s="20"/>
      <c r="G49" s="20"/>
      <c r="H49" s="20"/>
      <c r="I49" s="20"/>
      <c r="J49" s="120"/>
      <c r="K49" s="120"/>
      <c r="L49" s="133">
        <f>J48/J47</f>
        <v>0</v>
      </c>
    </row>
    <row r="50" spans="1:13" ht="22.5" customHeight="1">
      <c r="A50" s="22" t="s">
        <v>14</v>
      </c>
      <c r="B50" s="37" t="s">
        <v>119</v>
      </c>
      <c r="C50" s="37"/>
      <c r="D50" s="37"/>
      <c r="E50" s="37"/>
      <c r="F50" s="37"/>
      <c r="G50" s="16" t="s">
        <v>14</v>
      </c>
      <c r="H50" s="16" t="s">
        <v>14</v>
      </c>
      <c r="I50" s="16" t="s">
        <v>14</v>
      </c>
      <c r="J50" s="16"/>
      <c r="K50" s="16" t="s">
        <v>14</v>
      </c>
      <c r="L50" s="16"/>
    </row>
    <row r="51" spans="1:13" ht="22.5" customHeight="1">
      <c r="A51" s="22" t="s">
        <v>14</v>
      </c>
      <c r="B51" s="48" t="s">
        <v>153</v>
      </c>
      <c r="C51" s="48"/>
      <c r="D51" s="48"/>
      <c r="E51" s="48"/>
      <c r="F51" s="48"/>
      <c r="G51" s="16" t="s">
        <v>14</v>
      </c>
      <c r="H51" s="16" t="s">
        <v>14</v>
      </c>
      <c r="I51" s="16" t="s">
        <v>14</v>
      </c>
      <c r="J51" s="16"/>
      <c r="K51" s="16" t="s">
        <v>14</v>
      </c>
      <c r="L51" s="16"/>
    </row>
    <row r="52" spans="1:13" ht="45" customHeight="1">
      <c r="A52" s="24" t="s">
        <v>206</v>
      </c>
      <c r="B52" s="49" t="s">
        <v>74</v>
      </c>
      <c r="C52" s="49"/>
      <c r="D52" s="49"/>
      <c r="E52" s="49"/>
      <c r="F52" s="49"/>
      <c r="G52" s="106"/>
      <c r="H52" s="106"/>
      <c r="I52" s="106"/>
      <c r="J52" s="106">
        <f>2*SUM(G52:I52)</f>
        <v>0</v>
      </c>
      <c r="K52" s="106" t="s">
        <v>14</v>
      </c>
      <c r="L52" s="106"/>
      <c r="M52">
        <f>2*2</f>
        <v>4</v>
      </c>
    </row>
    <row r="53" spans="1:13" ht="22.5" customHeight="1">
      <c r="A53" s="24" t="s">
        <v>39</v>
      </c>
      <c r="B53" s="48" t="s">
        <v>178</v>
      </c>
      <c r="C53" s="48"/>
      <c r="D53" s="48"/>
      <c r="E53" s="48"/>
      <c r="F53" s="48"/>
      <c r="G53" s="106"/>
      <c r="H53" s="106"/>
      <c r="I53" s="106"/>
      <c r="J53" s="106">
        <f>1.5*SUM(G53:I53)</f>
        <v>0</v>
      </c>
      <c r="K53" s="106" t="s">
        <v>14</v>
      </c>
      <c r="L53" s="106"/>
      <c r="M53">
        <f>1.5*2</f>
        <v>3</v>
      </c>
    </row>
    <row r="54" spans="1:13" ht="38.25" customHeight="1">
      <c r="A54" s="17">
        <v>0.5</v>
      </c>
      <c r="B54" s="49" t="s">
        <v>180</v>
      </c>
      <c r="C54" s="49"/>
      <c r="D54" s="49"/>
      <c r="E54" s="49"/>
      <c r="F54" s="49"/>
      <c r="G54" s="106"/>
      <c r="H54" s="106"/>
      <c r="I54" s="106"/>
      <c r="J54" s="106">
        <f>A54*SUM(G54:I54)</f>
        <v>0</v>
      </c>
      <c r="K54" s="106" t="s">
        <v>14</v>
      </c>
      <c r="L54" s="106"/>
      <c r="M54">
        <f>A54*2</f>
        <v>1</v>
      </c>
    </row>
    <row r="55" spans="1:13" ht="38.25" customHeight="1">
      <c r="A55" s="17">
        <v>0.75</v>
      </c>
      <c r="B55" s="49" t="s">
        <v>69</v>
      </c>
      <c r="C55" s="49"/>
      <c r="D55" s="49"/>
      <c r="E55" s="49"/>
      <c r="F55" s="49"/>
      <c r="G55" s="106"/>
      <c r="H55" s="106"/>
      <c r="I55" s="106"/>
      <c r="J55" s="106">
        <f>A55*SUM(G55:I55)</f>
        <v>0</v>
      </c>
      <c r="K55" s="106" t="s">
        <v>14</v>
      </c>
      <c r="L55" s="106"/>
      <c r="M55">
        <f>A55*2</f>
        <v>1.5</v>
      </c>
    </row>
    <row r="56" spans="1:13" ht="38.25" customHeight="1">
      <c r="A56" s="17">
        <v>0.5</v>
      </c>
      <c r="B56" s="49" t="s">
        <v>181</v>
      </c>
      <c r="C56" s="49"/>
      <c r="D56" s="49"/>
      <c r="E56" s="49"/>
      <c r="F56" s="49"/>
      <c r="G56" s="106"/>
      <c r="H56" s="106"/>
      <c r="I56" s="106"/>
      <c r="J56" s="106">
        <f>A56*SUM(G56:I56)</f>
        <v>0</v>
      </c>
      <c r="K56" s="106" t="s">
        <v>14</v>
      </c>
      <c r="L56" s="106"/>
      <c r="M56">
        <f>A56*2</f>
        <v>1</v>
      </c>
    </row>
    <row r="57" spans="1:13" s="2" customFormat="1" ht="33.75" customHeight="1">
      <c r="A57" s="15" t="s">
        <v>80</v>
      </c>
      <c r="B57" s="47" t="s">
        <v>27</v>
      </c>
      <c r="C57" s="47"/>
      <c r="D57" s="47"/>
      <c r="E57" s="47"/>
      <c r="F57" s="47"/>
      <c r="G57" s="104" t="s">
        <v>85</v>
      </c>
      <c r="H57" s="104" t="s">
        <v>86</v>
      </c>
      <c r="I57" s="104" t="s">
        <v>52</v>
      </c>
      <c r="J57" s="47" t="s">
        <v>87</v>
      </c>
      <c r="K57" s="47" t="s">
        <v>88</v>
      </c>
      <c r="L57" s="47"/>
      <c r="M57" s="144"/>
    </row>
    <row r="58" spans="1:13" ht="23.25" customHeight="1">
      <c r="A58" s="22" t="s">
        <v>14</v>
      </c>
      <c r="B58" s="48" t="s">
        <v>186</v>
      </c>
      <c r="C58" s="48"/>
      <c r="D58" s="48"/>
      <c r="E58" s="48"/>
      <c r="F58" s="48"/>
      <c r="G58" s="16"/>
      <c r="H58" s="16"/>
      <c r="I58" s="16"/>
      <c r="J58" s="16"/>
      <c r="K58" s="16" t="s">
        <v>14</v>
      </c>
      <c r="L58" s="16"/>
    </row>
    <row r="59" spans="1:13" s="1" customFormat="1" ht="37.5" customHeight="1">
      <c r="A59" s="17">
        <v>0.5</v>
      </c>
      <c r="B59" s="49" t="s">
        <v>59</v>
      </c>
      <c r="C59" s="49"/>
      <c r="D59" s="49"/>
      <c r="E59" s="49"/>
      <c r="F59" s="49"/>
      <c r="G59" s="106"/>
      <c r="H59" s="106"/>
      <c r="I59" s="106"/>
      <c r="J59" s="106">
        <f>A59*SUM(G59:I59)</f>
        <v>0</v>
      </c>
      <c r="K59" s="125" t="s">
        <v>14</v>
      </c>
      <c r="L59" s="125"/>
      <c r="M59" s="144">
        <f>A59*2</f>
        <v>1</v>
      </c>
    </row>
    <row r="60" spans="1:13" s="1" customFormat="1" ht="22.5" customHeight="1">
      <c r="A60" s="17">
        <v>0.5</v>
      </c>
      <c r="B60" s="48" t="s">
        <v>50</v>
      </c>
      <c r="C60" s="48"/>
      <c r="D60" s="48"/>
      <c r="E60" s="48"/>
      <c r="F60" s="48"/>
      <c r="G60" s="108"/>
      <c r="H60" s="108"/>
      <c r="I60" s="108"/>
      <c r="J60" s="106">
        <f>A60*SUM(G60:I60)</f>
        <v>0</v>
      </c>
      <c r="K60" s="125" t="s">
        <v>14</v>
      </c>
      <c r="L60" s="125"/>
      <c r="M60" s="144">
        <f>A60*2</f>
        <v>1</v>
      </c>
    </row>
    <row r="61" spans="1:13" s="1" customFormat="1" ht="22.5" customHeight="1">
      <c r="A61" s="17">
        <v>0.5</v>
      </c>
      <c r="B61" s="48" t="s">
        <v>68</v>
      </c>
      <c r="C61" s="48"/>
      <c r="D61" s="48"/>
      <c r="E61" s="48"/>
      <c r="F61" s="48"/>
      <c r="G61" s="108"/>
      <c r="H61" s="108"/>
      <c r="I61" s="108"/>
      <c r="J61" s="106">
        <f>A61*SUM(G61:I61)</f>
        <v>0</v>
      </c>
      <c r="K61" s="125" t="s">
        <v>14</v>
      </c>
      <c r="L61" s="125"/>
      <c r="M61" s="144">
        <f>A61*2</f>
        <v>1</v>
      </c>
    </row>
    <row r="62" spans="1:13" s="1" customFormat="1" ht="37.5" customHeight="1">
      <c r="A62" s="18" t="s">
        <v>14</v>
      </c>
      <c r="B62" s="49" t="s">
        <v>25</v>
      </c>
      <c r="C62" s="49"/>
      <c r="D62" s="49"/>
      <c r="E62" s="49"/>
      <c r="F62" s="49"/>
      <c r="G62" s="109"/>
      <c r="H62" s="109"/>
      <c r="I62" s="109"/>
      <c r="J62" s="109"/>
      <c r="K62" s="126" t="s">
        <v>14</v>
      </c>
      <c r="L62" s="126"/>
      <c r="M62" s="144"/>
    </row>
    <row r="63" spans="1:13" s="1" customFormat="1" ht="22.5" customHeight="1">
      <c r="A63" s="17">
        <v>0.5</v>
      </c>
      <c r="B63" s="49" t="s">
        <v>182</v>
      </c>
      <c r="C63" s="49"/>
      <c r="D63" s="49"/>
      <c r="E63" s="49"/>
      <c r="F63" s="49"/>
      <c r="G63" s="108"/>
      <c r="H63" s="108"/>
      <c r="I63" s="108"/>
      <c r="J63" s="108">
        <f>A63*SUM(G63:I63)</f>
        <v>0</v>
      </c>
      <c r="K63" s="125" t="s">
        <v>14</v>
      </c>
      <c r="L63" s="125"/>
      <c r="M63" s="144">
        <f>A63*2</f>
        <v>1</v>
      </c>
    </row>
    <row r="64" spans="1:13" s="1" customFormat="1" ht="22.5" customHeight="1">
      <c r="A64" s="17">
        <v>0.5</v>
      </c>
      <c r="B64" s="48" t="s">
        <v>183</v>
      </c>
      <c r="C64" s="48"/>
      <c r="D64" s="48"/>
      <c r="E64" s="48"/>
      <c r="F64" s="48"/>
      <c r="G64" s="108"/>
      <c r="H64" s="108"/>
      <c r="I64" s="108"/>
      <c r="J64" s="108">
        <f>A64*SUM(G64:I64)</f>
        <v>0</v>
      </c>
      <c r="K64" s="125" t="s">
        <v>14</v>
      </c>
      <c r="L64" s="125"/>
      <c r="M64" s="144">
        <f>A64*2</f>
        <v>1</v>
      </c>
    </row>
    <row r="65" spans="1:13" s="1" customFormat="1" ht="67.5" customHeight="1">
      <c r="A65" s="24" t="s">
        <v>39</v>
      </c>
      <c r="B65" s="49" t="s">
        <v>89</v>
      </c>
      <c r="C65" s="49"/>
      <c r="D65" s="49"/>
      <c r="E65" s="49"/>
      <c r="F65" s="49"/>
      <c r="G65" s="108"/>
      <c r="H65" s="108"/>
      <c r="I65" s="108"/>
      <c r="J65" s="108">
        <f>1.5*SUM(G65:I65)</f>
        <v>0</v>
      </c>
      <c r="K65" s="125" t="s">
        <v>14</v>
      </c>
      <c r="L65" s="125"/>
      <c r="M65" s="144">
        <f>1.5*2</f>
        <v>3</v>
      </c>
    </row>
    <row r="66" spans="1:13" s="1" customFormat="1" ht="22.5" customHeight="1">
      <c r="A66" s="17">
        <v>0.5</v>
      </c>
      <c r="B66" s="48" t="s">
        <v>184</v>
      </c>
      <c r="C66" s="48"/>
      <c r="D66" s="48"/>
      <c r="E66" s="48"/>
      <c r="F66" s="48"/>
      <c r="G66" s="108"/>
      <c r="H66" s="108"/>
      <c r="I66" s="108"/>
      <c r="J66" s="108">
        <f>A66*SUM(G66:I66)</f>
        <v>0</v>
      </c>
      <c r="K66" s="125" t="s">
        <v>14</v>
      </c>
      <c r="L66" s="125"/>
      <c r="M66" s="144">
        <f>A66*2</f>
        <v>1</v>
      </c>
    </row>
    <row r="67" spans="1:13" s="1" customFormat="1" ht="22.5" customHeight="1">
      <c r="A67" s="17">
        <v>0.5</v>
      </c>
      <c r="B67" s="48" t="s">
        <v>185</v>
      </c>
      <c r="C67" s="48"/>
      <c r="D67" s="48"/>
      <c r="E67" s="48"/>
      <c r="F67" s="48"/>
      <c r="G67" s="108"/>
      <c r="H67" s="108"/>
      <c r="I67" s="108"/>
      <c r="J67" s="108">
        <f>A67*SUM(G67:I67)</f>
        <v>0</v>
      </c>
      <c r="K67" s="125" t="s">
        <v>14</v>
      </c>
      <c r="L67" s="125"/>
      <c r="M67" s="144">
        <f>A67*2</f>
        <v>1</v>
      </c>
    </row>
    <row r="68" spans="1:13" s="1" customFormat="1" ht="45" customHeight="1">
      <c r="A68" s="17">
        <v>0.5</v>
      </c>
      <c r="B68" s="49" t="s">
        <v>113</v>
      </c>
      <c r="C68" s="49"/>
      <c r="D68" s="49"/>
      <c r="E68" s="49"/>
      <c r="F68" s="49"/>
      <c r="G68" s="108"/>
      <c r="H68" s="108"/>
      <c r="I68" s="108"/>
      <c r="J68" s="108">
        <f>A68*SUM(G68:I68)</f>
        <v>0</v>
      </c>
      <c r="K68" s="125" t="s">
        <v>14</v>
      </c>
      <c r="L68" s="125"/>
      <c r="M68" s="144">
        <f>A68*2</f>
        <v>1</v>
      </c>
    </row>
    <row r="69" spans="1:13" s="1" customFormat="1" ht="22.5" customHeight="1">
      <c r="A69" s="18" t="s">
        <v>14</v>
      </c>
      <c r="B69" s="48" t="s">
        <v>7</v>
      </c>
      <c r="C69" s="48"/>
      <c r="D69" s="48"/>
      <c r="E69" s="48"/>
      <c r="F69" s="48"/>
      <c r="G69" s="109"/>
      <c r="H69" s="109"/>
      <c r="I69" s="109"/>
      <c r="J69" s="109"/>
      <c r="K69" s="126" t="s">
        <v>14</v>
      </c>
      <c r="L69" s="126"/>
      <c r="M69" s="144"/>
    </row>
    <row r="70" spans="1:13" s="1" customFormat="1" ht="37.5" customHeight="1">
      <c r="A70" s="17">
        <v>0.5</v>
      </c>
      <c r="B70" s="49" t="s">
        <v>118</v>
      </c>
      <c r="C70" s="49"/>
      <c r="D70" s="49"/>
      <c r="E70" s="49"/>
      <c r="F70" s="49"/>
      <c r="G70" s="108"/>
      <c r="H70" s="108"/>
      <c r="I70" s="108"/>
      <c r="J70" s="108">
        <f>A70*SUM(G70:I70)</f>
        <v>0</v>
      </c>
      <c r="K70" s="125" t="s">
        <v>14</v>
      </c>
      <c r="L70" s="125"/>
      <c r="M70" s="144">
        <f>A70*2</f>
        <v>1</v>
      </c>
    </row>
    <row r="71" spans="1:13" s="1" customFormat="1" ht="37.5" customHeight="1">
      <c r="A71" s="17">
        <v>0.5</v>
      </c>
      <c r="B71" s="49" t="s">
        <v>187</v>
      </c>
      <c r="C71" s="49"/>
      <c r="D71" s="49"/>
      <c r="E71" s="49"/>
      <c r="F71" s="49"/>
      <c r="G71" s="108"/>
      <c r="H71" s="108"/>
      <c r="I71" s="108"/>
      <c r="J71" s="108">
        <f>A71*SUM(G71:I71)</f>
        <v>0</v>
      </c>
      <c r="K71" s="125" t="s">
        <v>14</v>
      </c>
      <c r="L71" s="125"/>
      <c r="M71" s="144">
        <f>A71*2</f>
        <v>1</v>
      </c>
    </row>
    <row r="72" spans="1:13" s="1" customFormat="1" ht="22.5" customHeight="1">
      <c r="A72" s="18" t="s">
        <v>14</v>
      </c>
      <c r="B72" s="48" t="s">
        <v>33</v>
      </c>
      <c r="C72" s="48"/>
      <c r="D72" s="48"/>
      <c r="E72" s="48"/>
      <c r="F72" s="48"/>
      <c r="G72" s="109"/>
      <c r="H72" s="109"/>
      <c r="I72" s="109"/>
      <c r="J72" s="109"/>
      <c r="K72" s="126" t="s">
        <v>14</v>
      </c>
      <c r="L72" s="126"/>
      <c r="M72" s="144"/>
    </row>
    <row r="73" spans="1:13" s="1" customFormat="1" ht="22.5" customHeight="1">
      <c r="A73" s="24" t="s">
        <v>39</v>
      </c>
      <c r="B73" s="48" t="s">
        <v>107</v>
      </c>
      <c r="C73" s="48"/>
      <c r="D73" s="48"/>
      <c r="E73" s="48"/>
      <c r="F73" s="48"/>
      <c r="G73" s="108"/>
      <c r="H73" s="108"/>
      <c r="I73" s="108"/>
      <c r="J73" s="108">
        <f>1.5*SUM(G73:I73)</f>
        <v>0</v>
      </c>
      <c r="K73" s="125" t="s">
        <v>14</v>
      </c>
      <c r="L73" s="125"/>
      <c r="M73" s="144">
        <f>1.5*2</f>
        <v>3</v>
      </c>
    </row>
    <row r="74" spans="1:13" s="1" customFormat="1" ht="37.5" customHeight="1">
      <c r="A74" s="17">
        <v>0.5</v>
      </c>
      <c r="B74" s="49" t="s">
        <v>60</v>
      </c>
      <c r="C74" s="49"/>
      <c r="D74" s="49"/>
      <c r="E74" s="49"/>
      <c r="F74" s="49"/>
      <c r="G74" s="108"/>
      <c r="H74" s="108"/>
      <c r="I74" s="108"/>
      <c r="J74" s="108">
        <f>A74*SUM(G74:I74)</f>
        <v>0</v>
      </c>
      <c r="K74" s="125" t="s">
        <v>14</v>
      </c>
      <c r="L74" s="125"/>
      <c r="M74" s="144">
        <f>A74*2</f>
        <v>1</v>
      </c>
    </row>
    <row r="75" spans="1:13" s="1" customFormat="1" ht="37.5" customHeight="1">
      <c r="A75" s="17">
        <v>0.5</v>
      </c>
      <c r="B75" s="49" t="s">
        <v>49</v>
      </c>
      <c r="C75" s="49"/>
      <c r="D75" s="49"/>
      <c r="E75" s="49"/>
      <c r="F75" s="49"/>
      <c r="G75" s="108"/>
      <c r="H75" s="108"/>
      <c r="I75" s="108"/>
      <c r="J75" s="108">
        <f>A75*SUM(G75:I75)</f>
        <v>0</v>
      </c>
      <c r="K75" s="125" t="s">
        <v>14</v>
      </c>
      <c r="L75" s="125"/>
      <c r="M75" s="144">
        <f>A75*2</f>
        <v>1</v>
      </c>
    </row>
    <row r="76" spans="1:13" s="1" customFormat="1" ht="22.5" customHeight="1">
      <c r="A76" s="18" t="s">
        <v>14</v>
      </c>
      <c r="B76" s="48" t="s">
        <v>51</v>
      </c>
      <c r="C76" s="48"/>
      <c r="D76" s="48"/>
      <c r="E76" s="48"/>
      <c r="F76" s="48"/>
      <c r="G76" s="109"/>
      <c r="H76" s="109"/>
      <c r="I76" s="109"/>
      <c r="J76" s="109"/>
      <c r="K76" s="126" t="s">
        <v>14</v>
      </c>
      <c r="L76" s="126"/>
      <c r="M76" s="144"/>
    </row>
    <row r="77" spans="1:13" s="1" customFormat="1" ht="37.5" customHeight="1">
      <c r="A77" s="17">
        <v>0.15</v>
      </c>
      <c r="B77" s="49" t="s">
        <v>188</v>
      </c>
      <c r="C77" s="49"/>
      <c r="D77" s="49"/>
      <c r="E77" s="49"/>
      <c r="F77" s="49"/>
      <c r="G77" s="108"/>
      <c r="H77" s="108"/>
      <c r="I77" s="108"/>
      <c r="J77" s="108">
        <f>A77*SUM(G77:I77)</f>
        <v>0</v>
      </c>
      <c r="K77" s="125" t="s">
        <v>14</v>
      </c>
      <c r="L77" s="125"/>
      <c r="M77" s="144">
        <f>A77*2</f>
        <v>0.3</v>
      </c>
    </row>
    <row r="78" spans="1:13" s="1" customFormat="1" ht="22.5" customHeight="1">
      <c r="A78" s="17">
        <v>0.1</v>
      </c>
      <c r="B78" s="48" t="s">
        <v>190</v>
      </c>
      <c r="C78" s="48"/>
      <c r="D78" s="48"/>
      <c r="E78" s="48"/>
      <c r="F78" s="48"/>
      <c r="G78" s="108"/>
      <c r="H78" s="108"/>
      <c r="I78" s="108"/>
      <c r="J78" s="108">
        <f>A78*SUM(G78:I78)</f>
        <v>0</v>
      </c>
      <c r="K78" s="125" t="s">
        <v>14</v>
      </c>
      <c r="L78" s="125"/>
      <c r="M78" s="144">
        <f>A78*2</f>
        <v>0.2</v>
      </c>
    </row>
    <row r="79" spans="1:13" s="1" customFormat="1" ht="37.5" customHeight="1">
      <c r="A79" s="17">
        <v>0.1</v>
      </c>
      <c r="B79" s="49" t="s">
        <v>24</v>
      </c>
      <c r="C79" s="49"/>
      <c r="D79" s="49"/>
      <c r="E79" s="49"/>
      <c r="F79" s="49"/>
      <c r="G79" s="108"/>
      <c r="H79" s="108"/>
      <c r="I79" s="108"/>
      <c r="J79" s="108">
        <f>A79*SUM(G79:I79)</f>
        <v>0</v>
      </c>
      <c r="K79" s="125" t="s">
        <v>14</v>
      </c>
      <c r="L79" s="125"/>
      <c r="M79" s="144">
        <f>A79*2</f>
        <v>0.2</v>
      </c>
    </row>
    <row r="80" spans="1:13" s="1" customFormat="1" ht="22.5" customHeight="1">
      <c r="A80" s="17">
        <v>0.1</v>
      </c>
      <c r="B80" s="48" t="s">
        <v>146</v>
      </c>
      <c r="C80" s="48"/>
      <c r="D80" s="48"/>
      <c r="E80" s="48"/>
      <c r="F80" s="48"/>
      <c r="G80" s="108"/>
      <c r="H80" s="108"/>
      <c r="I80" s="108"/>
      <c r="J80" s="108">
        <f>A80*SUM(G80:I80)</f>
        <v>0</v>
      </c>
      <c r="K80" s="125" t="s">
        <v>14</v>
      </c>
      <c r="L80" s="125"/>
      <c r="M80" s="144">
        <f>A80*2</f>
        <v>0.2</v>
      </c>
    </row>
    <row r="81" spans="1:13" s="1" customFormat="1" ht="37.5" customHeight="1">
      <c r="A81" s="17">
        <v>0.1</v>
      </c>
      <c r="B81" s="49" t="s">
        <v>191</v>
      </c>
      <c r="C81" s="49"/>
      <c r="D81" s="49"/>
      <c r="E81" s="49"/>
      <c r="F81" s="49"/>
      <c r="G81" s="108"/>
      <c r="H81" s="108"/>
      <c r="I81" s="108"/>
      <c r="J81" s="108">
        <f>A81*SUM(G81:I81)</f>
        <v>0</v>
      </c>
      <c r="K81" s="125" t="s">
        <v>14</v>
      </c>
      <c r="L81" s="125"/>
      <c r="M81" s="144">
        <f>A81*2</f>
        <v>0.2</v>
      </c>
    </row>
    <row r="82" spans="1:13" s="2" customFormat="1" ht="33.75" customHeight="1">
      <c r="A82" s="15" t="s">
        <v>80</v>
      </c>
      <c r="B82" s="47" t="s">
        <v>27</v>
      </c>
      <c r="C82" s="47"/>
      <c r="D82" s="47"/>
      <c r="E82" s="47"/>
      <c r="F82" s="47"/>
      <c r="G82" s="104" t="s">
        <v>85</v>
      </c>
      <c r="H82" s="104" t="s">
        <v>86</v>
      </c>
      <c r="I82" s="104" t="s">
        <v>52</v>
      </c>
      <c r="J82" s="47" t="s">
        <v>87</v>
      </c>
      <c r="K82" s="47" t="s">
        <v>88</v>
      </c>
      <c r="L82" s="47"/>
      <c r="M82" s="144"/>
    </row>
    <row r="83" spans="1:13" ht="37.5" customHeight="1">
      <c r="A83" s="17">
        <v>0.1</v>
      </c>
      <c r="B83" s="50" t="s">
        <v>192</v>
      </c>
      <c r="C83" s="75"/>
      <c r="D83" s="75"/>
      <c r="E83" s="75"/>
      <c r="F83" s="93"/>
      <c r="G83" s="110" t="s">
        <v>14</v>
      </c>
      <c r="H83" s="110"/>
      <c r="I83" s="110" t="s">
        <v>14</v>
      </c>
      <c r="J83" s="108">
        <f>A83*SUM(G83:I83)</f>
        <v>0</v>
      </c>
      <c r="K83" s="125" t="s">
        <v>14</v>
      </c>
      <c r="L83" s="125"/>
      <c r="M83">
        <f>A83*2</f>
        <v>0.2</v>
      </c>
    </row>
    <row r="84" spans="1:13" ht="45" customHeight="1">
      <c r="A84" s="17">
        <v>0.1</v>
      </c>
      <c r="B84" s="50" t="s">
        <v>30</v>
      </c>
      <c r="C84" s="75"/>
      <c r="D84" s="75"/>
      <c r="E84" s="75"/>
      <c r="F84" s="93"/>
      <c r="G84" s="110" t="s">
        <v>14</v>
      </c>
      <c r="H84" s="110"/>
      <c r="I84" s="110" t="s">
        <v>14</v>
      </c>
      <c r="J84" s="108">
        <f>A84*SUM(G84:I84)</f>
        <v>0</v>
      </c>
      <c r="K84" s="125" t="s">
        <v>14</v>
      </c>
      <c r="L84" s="125"/>
      <c r="M84">
        <f>A84*2</f>
        <v>0.2</v>
      </c>
    </row>
    <row r="85" spans="1:13" ht="22.5" customHeight="1">
      <c r="A85" s="20" t="s">
        <v>44</v>
      </c>
      <c r="B85" s="20"/>
      <c r="C85" s="20"/>
      <c r="D85" s="20"/>
      <c r="E85" s="20"/>
      <c r="F85" s="20"/>
      <c r="G85" s="20"/>
      <c r="H85" s="20"/>
      <c r="I85" s="20"/>
      <c r="J85" s="123">
        <v>30</v>
      </c>
      <c r="K85" s="120"/>
      <c r="L85" s="37" t="s">
        <v>106</v>
      </c>
      <c r="M85">
        <f>SUM(M52:M84)</f>
        <v>29.999999999999996</v>
      </c>
    </row>
    <row r="86" spans="1:13" ht="22.5" customHeight="1">
      <c r="A86" s="23" t="s">
        <v>144</v>
      </c>
      <c r="B86" s="23"/>
      <c r="C86" s="23"/>
      <c r="D86" s="23"/>
      <c r="E86" s="23"/>
      <c r="F86" s="23"/>
      <c r="G86" s="23"/>
      <c r="H86" s="23"/>
      <c r="I86" s="23"/>
      <c r="J86" s="120">
        <f>SUM(J52:J56,J59:J61,J63:J68,J70:J71,J73:J75,J77:J81,J83:J84)</f>
        <v>0</v>
      </c>
      <c r="K86" s="120"/>
      <c r="L86" s="132" t="s">
        <v>106</v>
      </c>
    </row>
    <row r="87" spans="1:13" ht="22.5" customHeight="1">
      <c r="A87" s="20"/>
      <c r="B87" s="20"/>
      <c r="C87" s="20"/>
      <c r="D87" s="20"/>
      <c r="E87" s="20"/>
      <c r="F87" s="20"/>
      <c r="G87" s="20"/>
      <c r="H87" s="20"/>
      <c r="I87" s="20"/>
      <c r="J87" s="120"/>
      <c r="K87" s="120"/>
      <c r="L87" s="133">
        <f>J86/J85</f>
        <v>0</v>
      </c>
    </row>
    <row r="88" spans="1:13" s="3" customFormat="1" ht="20" customHeight="1">
      <c r="A88" s="25" t="s">
        <v>14</v>
      </c>
      <c r="B88" s="51" t="s">
        <v>120</v>
      </c>
      <c r="C88" s="76"/>
      <c r="D88" s="76"/>
      <c r="E88" s="76"/>
      <c r="F88" s="94"/>
      <c r="G88" s="111" t="s">
        <v>14</v>
      </c>
      <c r="H88" s="111"/>
      <c r="I88" s="111" t="s">
        <v>14</v>
      </c>
      <c r="J88" s="109"/>
      <c r="K88" s="127"/>
      <c r="L88" s="134"/>
    </row>
    <row r="89" spans="1:13" ht="22.5" customHeight="1">
      <c r="A89" s="17">
        <v>1</v>
      </c>
      <c r="B89" s="52" t="s">
        <v>115</v>
      </c>
      <c r="C89" s="77"/>
      <c r="D89" s="77"/>
      <c r="E89" s="77"/>
      <c r="F89" s="95"/>
      <c r="G89" s="107" t="s">
        <v>14</v>
      </c>
      <c r="H89" s="107"/>
      <c r="I89" s="107" t="s">
        <v>14</v>
      </c>
      <c r="J89" s="108">
        <f>A89*SUM(G89:I89)</f>
        <v>0</v>
      </c>
      <c r="K89" s="128"/>
      <c r="L89" s="135"/>
      <c r="M89">
        <f>A89*2</f>
        <v>2</v>
      </c>
    </row>
    <row r="90" spans="1:13" ht="37.5" customHeight="1">
      <c r="A90" s="17">
        <v>0.5</v>
      </c>
      <c r="B90" s="50" t="s">
        <v>116</v>
      </c>
      <c r="C90" s="75"/>
      <c r="D90" s="75"/>
      <c r="E90" s="75"/>
      <c r="F90" s="93"/>
      <c r="G90" s="107" t="s">
        <v>14</v>
      </c>
      <c r="H90" s="107"/>
      <c r="I90" s="107" t="s">
        <v>14</v>
      </c>
      <c r="J90" s="108">
        <f>A90*SUM(G90:I90)</f>
        <v>0</v>
      </c>
      <c r="K90" s="128"/>
      <c r="L90" s="135"/>
      <c r="M90">
        <f>A90*2</f>
        <v>1</v>
      </c>
    </row>
    <row r="91" spans="1:13" ht="37.5" customHeight="1">
      <c r="A91" s="17">
        <v>0.5</v>
      </c>
      <c r="B91" s="50" t="s">
        <v>10</v>
      </c>
      <c r="C91" s="75"/>
      <c r="D91" s="75"/>
      <c r="E91" s="75"/>
      <c r="F91" s="93"/>
      <c r="G91" s="107" t="s">
        <v>14</v>
      </c>
      <c r="H91" s="107"/>
      <c r="I91" s="107" t="s">
        <v>14</v>
      </c>
      <c r="J91" s="108">
        <f>A91*SUM(G91:I91)</f>
        <v>0</v>
      </c>
      <c r="K91" s="128"/>
      <c r="L91" s="135"/>
      <c r="M91">
        <f>A91*2</f>
        <v>1</v>
      </c>
    </row>
    <row r="92" spans="1:13" ht="22.5" customHeight="1">
      <c r="A92" s="26" t="s">
        <v>14</v>
      </c>
      <c r="B92" s="52" t="s">
        <v>193</v>
      </c>
      <c r="C92" s="77"/>
      <c r="D92" s="77"/>
      <c r="E92" s="77"/>
      <c r="F92" s="95"/>
      <c r="G92" s="18" t="s">
        <v>14</v>
      </c>
      <c r="H92" s="18"/>
      <c r="I92" s="18" t="s">
        <v>14</v>
      </c>
      <c r="J92" s="109"/>
      <c r="K92" s="129"/>
      <c r="L92" s="136"/>
    </row>
    <row r="93" spans="1:13" ht="37.5" customHeight="1">
      <c r="A93" s="17">
        <v>0.5</v>
      </c>
      <c r="B93" s="50" t="s">
        <v>194</v>
      </c>
      <c r="C93" s="75"/>
      <c r="D93" s="75"/>
      <c r="E93" s="75"/>
      <c r="F93" s="93"/>
      <c r="G93" s="107" t="s">
        <v>14</v>
      </c>
      <c r="H93" s="107"/>
      <c r="I93" s="107" t="s">
        <v>14</v>
      </c>
      <c r="J93" s="108">
        <f t="shared" ref="J93:J98" si="2">A93*SUM(G93:I93)</f>
        <v>0</v>
      </c>
      <c r="K93" s="128"/>
      <c r="L93" s="135"/>
      <c r="M93">
        <f t="shared" ref="M93:M98" si="3">A93*2</f>
        <v>1</v>
      </c>
    </row>
    <row r="94" spans="1:13" ht="22.5" customHeight="1">
      <c r="A94" s="17">
        <v>0.5</v>
      </c>
      <c r="B94" s="52" t="s">
        <v>195</v>
      </c>
      <c r="C94" s="77"/>
      <c r="D94" s="77"/>
      <c r="E94" s="77"/>
      <c r="F94" s="95"/>
      <c r="G94" s="107" t="s">
        <v>14</v>
      </c>
      <c r="H94" s="107"/>
      <c r="I94" s="107" t="s">
        <v>14</v>
      </c>
      <c r="J94" s="108">
        <f t="shared" si="2"/>
        <v>0</v>
      </c>
      <c r="K94" s="128"/>
      <c r="L94" s="135"/>
      <c r="M94">
        <f t="shared" si="3"/>
        <v>1</v>
      </c>
    </row>
    <row r="95" spans="1:13" ht="37.5" customHeight="1">
      <c r="A95" s="17">
        <v>0.25</v>
      </c>
      <c r="B95" s="50" t="s">
        <v>189</v>
      </c>
      <c r="C95" s="75"/>
      <c r="D95" s="75"/>
      <c r="E95" s="75"/>
      <c r="F95" s="93"/>
      <c r="G95" s="107" t="s">
        <v>14</v>
      </c>
      <c r="H95" s="107"/>
      <c r="I95" s="107" t="s">
        <v>14</v>
      </c>
      <c r="J95" s="108">
        <f t="shared" si="2"/>
        <v>0</v>
      </c>
      <c r="K95" s="128"/>
      <c r="L95" s="135"/>
      <c r="M95">
        <f t="shared" si="3"/>
        <v>0.5</v>
      </c>
    </row>
    <row r="96" spans="1:13" ht="37.5" customHeight="1">
      <c r="A96" s="17">
        <v>0.5</v>
      </c>
      <c r="B96" s="50" t="s">
        <v>196</v>
      </c>
      <c r="C96" s="75"/>
      <c r="D96" s="75"/>
      <c r="E96" s="75"/>
      <c r="F96" s="93"/>
      <c r="G96" s="107" t="s">
        <v>14</v>
      </c>
      <c r="H96" s="107"/>
      <c r="I96" s="107" t="s">
        <v>14</v>
      </c>
      <c r="J96" s="108">
        <f t="shared" si="2"/>
        <v>0</v>
      </c>
      <c r="K96" s="128"/>
      <c r="L96" s="135"/>
      <c r="M96">
        <f t="shared" si="3"/>
        <v>1</v>
      </c>
    </row>
    <row r="97" spans="1:13" ht="37.5" customHeight="1">
      <c r="A97" s="17">
        <v>0.5</v>
      </c>
      <c r="B97" s="50" t="s">
        <v>64</v>
      </c>
      <c r="C97" s="75"/>
      <c r="D97" s="75"/>
      <c r="E97" s="75"/>
      <c r="F97" s="93"/>
      <c r="G97" s="107" t="s">
        <v>14</v>
      </c>
      <c r="H97" s="107"/>
      <c r="I97" s="107" t="s">
        <v>14</v>
      </c>
      <c r="J97" s="108">
        <f t="shared" si="2"/>
        <v>0</v>
      </c>
      <c r="K97" s="128"/>
      <c r="L97" s="135"/>
      <c r="M97">
        <f t="shared" si="3"/>
        <v>1</v>
      </c>
    </row>
    <row r="98" spans="1:13" ht="37.5" customHeight="1">
      <c r="A98" s="17">
        <v>0.25</v>
      </c>
      <c r="B98" s="50" t="s">
        <v>1</v>
      </c>
      <c r="C98" s="75"/>
      <c r="D98" s="75"/>
      <c r="E98" s="75"/>
      <c r="F98" s="93"/>
      <c r="G98" s="107" t="s">
        <v>14</v>
      </c>
      <c r="H98" s="107"/>
      <c r="I98" s="107" t="s">
        <v>14</v>
      </c>
      <c r="J98" s="108">
        <f t="shared" si="2"/>
        <v>0</v>
      </c>
      <c r="K98" s="128"/>
      <c r="L98" s="135"/>
      <c r="M98">
        <f t="shared" si="3"/>
        <v>0.5</v>
      </c>
    </row>
    <row r="99" spans="1:13" ht="22.5" customHeight="1">
      <c r="A99" s="18" t="s">
        <v>14</v>
      </c>
      <c r="B99" s="52" t="s">
        <v>197</v>
      </c>
      <c r="C99" s="77"/>
      <c r="D99" s="77"/>
      <c r="E99" s="77"/>
      <c r="F99" s="95"/>
      <c r="G99" s="18" t="s">
        <v>14</v>
      </c>
      <c r="H99" s="18"/>
      <c r="I99" s="18" t="s">
        <v>14</v>
      </c>
      <c r="J99" s="109"/>
      <c r="K99" s="129"/>
      <c r="L99" s="136"/>
    </row>
    <row r="100" spans="1:13" ht="37.5" customHeight="1">
      <c r="A100" s="17">
        <v>0.5</v>
      </c>
      <c r="B100" s="50" t="s">
        <v>2</v>
      </c>
      <c r="C100" s="75"/>
      <c r="D100" s="75"/>
      <c r="E100" s="75"/>
      <c r="F100" s="93"/>
      <c r="G100" s="107" t="s">
        <v>14</v>
      </c>
      <c r="H100" s="107"/>
      <c r="I100" s="107" t="s">
        <v>14</v>
      </c>
      <c r="J100" s="108">
        <f>A100*SUM(G100:I100)</f>
        <v>0</v>
      </c>
      <c r="K100" s="128"/>
      <c r="L100" s="135"/>
      <c r="M100">
        <f>A100*2</f>
        <v>1</v>
      </c>
    </row>
    <row r="101" spans="1:13" ht="22.5" customHeight="1">
      <c r="A101" s="17">
        <v>0.5</v>
      </c>
      <c r="B101" s="52" t="s">
        <v>198</v>
      </c>
      <c r="C101" s="77"/>
      <c r="D101" s="77"/>
      <c r="E101" s="77"/>
      <c r="F101" s="95"/>
      <c r="G101" s="107" t="s">
        <v>14</v>
      </c>
      <c r="H101" s="107"/>
      <c r="I101" s="107" t="s">
        <v>14</v>
      </c>
      <c r="J101" s="108">
        <f>A101*SUM(G101:I101)</f>
        <v>0</v>
      </c>
      <c r="K101" s="128"/>
      <c r="L101" s="135"/>
      <c r="M101">
        <f>A101*2</f>
        <v>1</v>
      </c>
    </row>
    <row r="102" spans="1:13" ht="36.75" customHeight="1">
      <c r="A102" s="17">
        <v>0.5</v>
      </c>
      <c r="B102" s="50" t="s">
        <v>160</v>
      </c>
      <c r="C102" s="75"/>
      <c r="D102" s="75"/>
      <c r="E102" s="75"/>
      <c r="F102" s="93"/>
      <c r="G102" s="107" t="s">
        <v>14</v>
      </c>
      <c r="H102" s="107"/>
      <c r="I102" s="107" t="s">
        <v>14</v>
      </c>
      <c r="J102" s="108">
        <f>A102*SUM(G102:I102)</f>
        <v>0</v>
      </c>
      <c r="K102" s="128"/>
      <c r="L102" s="135"/>
      <c r="M102">
        <f>A102*2</f>
        <v>1</v>
      </c>
    </row>
    <row r="103" spans="1:13" ht="22.5" customHeight="1">
      <c r="A103" s="17">
        <v>0.5</v>
      </c>
      <c r="B103" s="52" t="s">
        <v>199</v>
      </c>
      <c r="C103" s="77"/>
      <c r="D103" s="77"/>
      <c r="E103" s="77"/>
      <c r="F103" s="95"/>
      <c r="G103" s="107" t="s">
        <v>14</v>
      </c>
      <c r="H103" s="107"/>
      <c r="I103" s="107" t="s">
        <v>14</v>
      </c>
      <c r="J103" s="108">
        <f>A103*SUM(G103:I103)</f>
        <v>0</v>
      </c>
      <c r="K103" s="128"/>
      <c r="L103" s="135"/>
      <c r="M103">
        <f>A103*2</f>
        <v>1</v>
      </c>
    </row>
    <row r="104" spans="1:13" ht="22.5" customHeight="1">
      <c r="A104" s="20" t="s">
        <v>109</v>
      </c>
      <c r="B104" s="20"/>
      <c r="C104" s="20"/>
      <c r="D104" s="20"/>
      <c r="E104" s="20"/>
      <c r="F104" s="20"/>
      <c r="G104" s="20"/>
      <c r="H104" s="20"/>
      <c r="I104" s="20"/>
      <c r="J104" s="123">
        <v>13</v>
      </c>
      <c r="K104" s="120"/>
      <c r="L104" s="37" t="s">
        <v>106</v>
      </c>
      <c r="M104">
        <f>SUM(M89:M103)</f>
        <v>13</v>
      </c>
    </row>
    <row r="105" spans="1:13" ht="22.5" customHeight="1">
      <c r="A105" s="23" t="s">
        <v>144</v>
      </c>
      <c r="B105" s="23"/>
      <c r="C105" s="23"/>
      <c r="D105" s="23"/>
      <c r="E105" s="23"/>
      <c r="F105" s="23"/>
      <c r="G105" s="23"/>
      <c r="H105" s="23"/>
      <c r="I105" s="23"/>
      <c r="J105" s="120">
        <f>SUM(J89:J91,J93:J98,J100:J103)</f>
        <v>0</v>
      </c>
      <c r="K105" s="120"/>
      <c r="L105" s="132" t="s">
        <v>106</v>
      </c>
    </row>
    <row r="106" spans="1:13" ht="22.5" customHeight="1">
      <c r="A106" s="20"/>
      <c r="B106" s="20"/>
      <c r="C106" s="20"/>
      <c r="D106" s="20"/>
      <c r="E106" s="20"/>
      <c r="F106" s="20"/>
      <c r="G106" s="20"/>
      <c r="H106" s="20"/>
      <c r="I106" s="20"/>
      <c r="J106" s="120"/>
      <c r="K106" s="120"/>
      <c r="L106" s="133">
        <f>J105/J104</f>
        <v>0</v>
      </c>
    </row>
    <row r="107" spans="1:13" s="2" customFormat="1" ht="33.75" customHeight="1">
      <c r="A107" s="15" t="s">
        <v>80</v>
      </c>
      <c r="B107" s="47" t="s">
        <v>27</v>
      </c>
      <c r="C107" s="47"/>
      <c r="D107" s="47"/>
      <c r="E107" s="47"/>
      <c r="F107" s="47"/>
      <c r="G107" s="104" t="s">
        <v>85</v>
      </c>
      <c r="H107" s="104" t="s">
        <v>86</v>
      </c>
      <c r="I107" s="104" t="s">
        <v>52</v>
      </c>
      <c r="J107" s="47" t="s">
        <v>87</v>
      </c>
      <c r="K107" s="47" t="s">
        <v>88</v>
      </c>
      <c r="L107" s="47"/>
    </row>
    <row r="108" spans="1:13">
      <c r="A108" s="27" t="s">
        <v>14</v>
      </c>
      <c r="B108" s="37" t="s">
        <v>121</v>
      </c>
      <c r="C108" s="37"/>
      <c r="D108" s="37"/>
      <c r="E108" s="37"/>
      <c r="F108" s="37"/>
      <c r="G108" s="112"/>
      <c r="H108" s="112"/>
      <c r="I108" s="112"/>
      <c r="J108" s="112"/>
      <c r="K108" s="130"/>
      <c r="L108" s="137"/>
    </row>
    <row r="109" spans="1:13" ht="37.5" customHeight="1">
      <c r="A109" s="17">
        <v>1</v>
      </c>
      <c r="B109" s="53" t="s">
        <v>16</v>
      </c>
      <c r="C109" s="53"/>
      <c r="D109" s="53"/>
      <c r="E109" s="53"/>
      <c r="F109" s="53"/>
      <c r="G109" s="113"/>
      <c r="H109" s="113"/>
      <c r="I109" s="113"/>
      <c r="J109" s="113">
        <f>A109*SUM(G109:I109)</f>
        <v>0</v>
      </c>
      <c r="K109" s="131"/>
      <c r="L109" s="138"/>
      <c r="M109">
        <f>A109*2</f>
        <v>2</v>
      </c>
    </row>
    <row r="110" spans="1:13" ht="37.5" customHeight="1">
      <c r="A110" s="17">
        <v>1</v>
      </c>
      <c r="B110" s="53" t="s">
        <v>123</v>
      </c>
      <c r="C110" s="53"/>
      <c r="D110" s="53"/>
      <c r="E110" s="53"/>
      <c r="F110" s="53"/>
      <c r="G110" s="113"/>
      <c r="H110" s="113"/>
      <c r="I110" s="113"/>
      <c r="J110" s="113">
        <f>A110*SUM(G110:I110)</f>
        <v>0</v>
      </c>
      <c r="K110" s="131"/>
      <c r="L110" s="138"/>
      <c r="M110">
        <f>A110*2</f>
        <v>2</v>
      </c>
    </row>
    <row r="111" spans="1:13" ht="37.5" customHeight="1">
      <c r="A111" s="17">
        <v>1</v>
      </c>
      <c r="B111" s="53" t="s">
        <v>81</v>
      </c>
      <c r="C111" s="53"/>
      <c r="D111" s="53"/>
      <c r="E111" s="53"/>
      <c r="F111" s="53"/>
      <c r="G111" s="113"/>
      <c r="H111" s="113"/>
      <c r="I111" s="113"/>
      <c r="J111" s="113">
        <f>A111*SUM(G111:I111)</f>
        <v>0</v>
      </c>
      <c r="K111" s="131"/>
      <c r="L111" s="138"/>
      <c r="M111">
        <f>A111*2</f>
        <v>2</v>
      </c>
    </row>
    <row r="112" spans="1:13" ht="22.5" customHeight="1">
      <c r="A112" s="20" t="s">
        <v>142</v>
      </c>
      <c r="B112" s="20"/>
      <c r="C112" s="20"/>
      <c r="D112" s="20"/>
      <c r="E112" s="20"/>
      <c r="F112" s="20"/>
      <c r="G112" s="20"/>
      <c r="H112" s="20"/>
      <c r="I112" s="20"/>
      <c r="J112" s="120">
        <v>6</v>
      </c>
      <c r="K112" s="120"/>
      <c r="L112" s="37" t="s">
        <v>106</v>
      </c>
      <c r="M112">
        <f>SUM(M109:M111)</f>
        <v>6</v>
      </c>
    </row>
    <row r="113" spans="1:13" ht="22.5" customHeight="1">
      <c r="A113" s="20" t="s">
        <v>144</v>
      </c>
      <c r="B113" s="20"/>
      <c r="C113" s="20"/>
      <c r="D113" s="20"/>
      <c r="E113" s="20"/>
      <c r="F113" s="20"/>
      <c r="G113" s="20"/>
      <c r="H113" s="20"/>
      <c r="I113" s="20"/>
      <c r="J113" s="120">
        <f>SUM(J109:J111)</f>
        <v>0</v>
      </c>
      <c r="K113" s="120"/>
      <c r="L113" s="37" t="s">
        <v>106</v>
      </c>
    </row>
    <row r="114" spans="1:13" ht="22.5" customHeight="1">
      <c r="A114" s="20"/>
      <c r="B114" s="20"/>
      <c r="C114" s="20"/>
      <c r="D114" s="20"/>
      <c r="E114" s="20"/>
      <c r="F114" s="20"/>
      <c r="G114" s="20"/>
      <c r="H114" s="20"/>
      <c r="I114" s="20"/>
      <c r="J114" s="120"/>
      <c r="K114" s="120"/>
      <c r="L114" s="139">
        <f>J113/J112</f>
        <v>0</v>
      </c>
    </row>
    <row r="115" spans="1:13">
      <c r="A115" s="27" t="s">
        <v>14</v>
      </c>
      <c r="B115" s="54" t="s">
        <v>122</v>
      </c>
      <c r="C115" s="78"/>
      <c r="D115" s="78"/>
      <c r="E115" s="78"/>
      <c r="F115" s="96"/>
      <c r="G115" s="112"/>
      <c r="H115" s="112"/>
      <c r="I115" s="112"/>
      <c r="J115" s="112"/>
      <c r="K115" s="130"/>
      <c r="L115" s="137"/>
    </row>
    <row r="116" spans="1:13" ht="45" customHeight="1">
      <c r="A116" s="17">
        <v>1</v>
      </c>
      <c r="B116" s="55" t="s">
        <v>108</v>
      </c>
      <c r="C116" s="79"/>
      <c r="D116" s="79"/>
      <c r="E116" s="79"/>
      <c r="F116" s="97"/>
      <c r="G116" s="113"/>
      <c r="H116" s="113"/>
      <c r="I116" s="113"/>
      <c r="J116" s="113">
        <f>A116*SUM(G116:I116)</f>
        <v>0</v>
      </c>
      <c r="K116" s="131"/>
      <c r="L116" s="138"/>
      <c r="M116">
        <f>A116*2</f>
        <v>2</v>
      </c>
    </row>
    <row r="117" spans="1:13" ht="23.25" customHeight="1">
      <c r="A117" s="18" t="s">
        <v>14</v>
      </c>
      <c r="B117" s="55" t="s">
        <v>54</v>
      </c>
      <c r="C117" s="79"/>
      <c r="D117" s="79"/>
      <c r="E117" s="79"/>
      <c r="F117" s="97"/>
      <c r="G117" s="112"/>
      <c r="H117" s="112"/>
      <c r="I117" s="112"/>
      <c r="J117" s="112"/>
      <c r="K117" s="130"/>
      <c r="L117" s="137"/>
    </row>
    <row r="118" spans="1:13" ht="37.5" customHeight="1">
      <c r="A118" s="17">
        <v>0.5</v>
      </c>
      <c r="B118" s="55" t="s">
        <v>148</v>
      </c>
      <c r="C118" s="79"/>
      <c r="D118" s="79"/>
      <c r="E118" s="79"/>
      <c r="F118" s="97"/>
      <c r="G118" s="113"/>
      <c r="H118" s="113"/>
      <c r="I118" s="113"/>
      <c r="J118" s="113">
        <f t="shared" ref="J118:J125" si="4">A118*SUM(G118:I118)</f>
        <v>0</v>
      </c>
      <c r="K118" s="131"/>
      <c r="L118" s="138"/>
      <c r="M118">
        <f t="shared" ref="M118:M125" si="5">A118*2</f>
        <v>1</v>
      </c>
    </row>
    <row r="119" spans="1:13" ht="45" customHeight="1">
      <c r="A119" s="17">
        <v>0.5</v>
      </c>
      <c r="B119" s="55" t="s">
        <v>29</v>
      </c>
      <c r="C119" s="79"/>
      <c r="D119" s="79"/>
      <c r="E119" s="79"/>
      <c r="F119" s="97"/>
      <c r="G119" s="113"/>
      <c r="H119" s="113"/>
      <c r="I119" s="113"/>
      <c r="J119" s="113">
        <f t="shared" si="4"/>
        <v>0</v>
      </c>
      <c r="K119" s="131"/>
      <c r="L119" s="138"/>
      <c r="M119">
        <f t="shared" si="5"/>
        <v>1</v>
      </c>
    </row>
    <row r="120" spans="1:13" ht="22.5" customHeight="1">
      <c r="A120" s="17">
        <v>0.5</v>
      </c>
      <c r="B120" s="56" t="s">
        <v>20</v>
      </c>
      <c r="C120" s="80"/>
      <c r="D120" s="80"/>
      <c r="E120" s="80"/>
      <c r="F120" s="98"/>
      <c r="G120" s="113"/>
      <c r="H120" s="113"/>
      <c r="I120" s="113"/>
      <c r="J120" s="113">
        <f t="shared" si="4"/>
        <v>0</v>
      </c>
      <c r="K120" s="131"/>
      <c r="L120" s="138"/>
      <c r="M120">
        <f t="shared" si="5"/>
        <v>1</v>
      </c>
    </row>
    <row r="121" spans="1:13" ht="22.5" customHeight="1">
      <c r="A121" s="17">
        <v>0.5</v>
      </c>
      <c r="B121" s="56" t="s">
        <v>200</v>
      </c>
      <c r="C121" s="80"/>
      <c r="D121" s="80"/>
      <c r="E121" s="80"/>
      <c r="F121" s="98"/>
      <c r="G121" s="113"/>
      <c r="H121" s="113"/>
      <c r="I121" s="113"/>
      <c r="J121" s="113">
        <f t="shared" si="4"/>
        <v>0</v>
      </c>
      <c r="K121" s="131"/>
      <c r="L121" s="138"/>
      <c r="M121">
        <f t="shared" si="5"/>
        <v>1</v>
      </c>
    </row>
    <row r="122" spans="1:13" ht="22.5" customHeight="1">
      <c r="A122" s="17">
        <v>0.75</v>
      </c>
      <c r="B122" s="56" t="s">
        <v>38</v>
      </c>
      <c r="C122" s="80"/>
      <c r="D122" s="80"/>
      <c r="E122" s="80"/>
      <c r="F122" s="98"/>
      <c r="G122" s="113"/>
      <c r="H122" s="113"/>
      <c r="I122" s="113"/>
      <c r="J122" s="113">
        <f t="shared" si="4"/>
        <v>0</v>
      </c>
      <c r="K122" s="131"/>
      <c r="L122" s="138"/>
      <c r="M122">
        <f t="shared" si="5"/>
        <v>1.5</v>
      </c>
    </row>
    <row r="123" spans="1:13" ht="37.5" customHeight="1">
      <c r="A123" s="17">
        <v>0.5</v>
      </c>
      <c r="B123" s="55" t="s">
        <v>17</v>
      </c>
      <c r="C123" s="79"/>
      <c r="D123" s="79"/>
      <c r="E123" s="79"/>
      <c r="F123" s="97"/>
      <c r="G123" s="113"/>
      <c r="H123" s="113"/>
      <c r="I123" s="113"/>
      <c r="J123" s="113">
        <f t="shared" si="4"/>
        <v>0</v>
      </c>
      <c r="K123" s="131"/>
      <c r="L123" s="138"/>
      <c r="M123">
        <f t="shared" si="5"/>
        <v>1</v>
      </c>
    </row>
    <row r="124" spans="1:13" ht="45" customHeight="1">
      <c r="A124" s="17">
        <v>0.25</v>
      </c>
      <c r="B124" s="55" t="s">
        <v>125</v>
      </c>
      <c r="C124" s="79"/>
      <c r="D124" s="79"/>
      <c r="E124" s="79"/>
      <c r="F124" s="97"/>
      <c r="G124" s="113"/>
      <c r="H124" s="113"/>
      <c r="I124" s="113"/>
      <c r="J124" s="113">
        <f t="shared" si="4"/>
        <v>0</v>
      </c>
      <c r="K124" s="131"/>
      <c r="L124" s="138"/>
      <c r="M124">
        <f t="shared" si="5"/>
        <v>0.5</v>
      </c>
    </row>
    <row r="125" spans="1:13" ht="37.5" customHeight="1">
      <c r="A125" s="17">
        <v>0.5</v>
      </c>
      <c r="B125" s="55" t="s">
        <v>126</v>
      </c>
      <c r="C125" s="79"/>
      <c r="D125" s="79"/>
      <c r="E125" s="79"/>
      <c r="F125" s="97"/>
      <c r="G125" s="113"/>
      <c r="H125" s="113"/>
      <c r="I125" s="113"/>
      <c r="J125" s="113">
        <f t="shared" si="4"/>
        <v>0</v>
      </c>
      <c r="K125" s="131"/>
      <c r="L125" s="138"/>
      <c r="M125">
        <f t="shared" si="5"/>
        <v>1</v>
      </c>
    </row>
    <row r="126" spans="1:13" ht="22.5" customHeight="1">
      <c r="A126" s="20" t="s">
        <v>12</v>
      </c>
      <c r="B126" s="20"/>
      <c r="C126" s="20"/>
      <c r="D126" s="20"/>
      <c r="E126" s="20"/>
      <c r="F126" s="20"/>
      <c r="G126" s="20"/>
      <c r="H126" s="20"/>
      <c r="I126" s="20"/>
      <c r="J126" s="120">
        <v>10</v>
      </c>
      <c r="K126" s="120"/>
      <c r="L126" s="37" t="s">
        <v>106</v>
      </c>
      <c r="M126">
        <f>SUM(M116:M125)</f>
        <v>10</v>
      </c>
    </row>
    <row r="127" spans="1:13" ht="22.5" customHeight="1">
      <c r="A127" s="20" t="s">
        <v>144</v>
      </c>
      <c r="B127" s="20"/>
      <c r="C127" s="20"/>
      <c r="D127" s="20"/>
      <c r="E127" s="20"/>
      <c r="F127" s="20"/>
      <c r="G127" s="20"/>
      <c r="H127" s="20"/>
      <c r="I127" s="20"/>
      <c r="J127" s="120">
        <f>SUM(J116,J118:J125)</f>
        <v>0</v>
      </c>
      <c r="K127" s="120"/>
      <c r="L127" s="37" t="s">
        <v>106</v>
      </c>
    </row>
    <row r="128" spans="1:13" ht="22.5" customHeight="1">
      <c r="A128" s="20"/>
      <c r="B128" s="20"/>
      <c r="C128" s="20"/>
      <c r="D128" s="20"/>
      <c r="E128" s="20"/>
      <c r="F128" s="20"/>
      <c r="G128" s="20"/>
      <c r="H128" s="20"/>
      <c r="I128" s="20"/>
      <c r="J128" s="120"/>
      <c r="K128" s="120"/>
      <c r="L128" s="139">
        <f>J127/J126</f>
        <v>0</v>
      </c>
    </row>
    <row r="130" spans="1:12">
      <c r="A130" s="28" t="s">
        <v>127</v>
      </c>
    </row>
    <row r="131" spans="1:12">
      <c r="B131" s="8" t="s">
        <v>104</v>
      </c>
      <c r="C131" s="8"/>
      <c r="D131" s="8"/>
      <c r="E131" s="8" t="s">
        <v>128</v>
      </c>
      <c r="F131" s="99">
        <f>SUM(J126,J112,J85,J47,J38,J104)</f>
        <v>80</v>
      </c>
      <c r="G131" s="8" t="s">
        <v>129</v>
      </c>
      <c r="H131" s="8"/>
      <c r="I131" s="8"/>
    </row>
    <row r="132" spans="1:12">
      <c r="B132" s="12" t="s">
        <v>43</v>
      </c>
      <c r="C132" s="8"/>
      <c r="D132" s="8"/>
      <c r="E132" s="8"/>
      <c r="F132" s="100" t="s">
        <v>55</v>
      </c>
      <c r="G132" s="8" t="s">
        <v>129</v>
      </c>
      <c r="H132" s="116">
        <v>0</v>
      </c>
      <c r="I132" s="116"/>
    </row>
    <row r="134" spans="1:12" s="1" customFormat="1">
      <c r="A134" s="12"/>
      <c r="B134" s="57" t="s">
        <v>34</v>
      </c>
      <c r="C134" s="81" t="s">
        <v>130</v>
      </c>
      <c r="D134" s="59" t="s">
        <v>133</v>
      </c>
      <c r="E134" s="59"/>
      <c r="F134" s="59"/>
      <c r="G134" s="59"/>
      <c r="H134" s="59"/>
      <c r="I134" s="12"/>
      <c r="J134" s="12"/>
      <c r="K134" s="12"/>
      <c r="L134" s="12"/>
    </row>
    <row r="135" spans="1:12" s="1" customFormat="1">
      <c r="A135" s="29" t="s">
        <v>14</v>
      </c>
      <c r="B135" s="12"/>
      <c r="C135" s="81" t="s">
        <v>130</v>
      </c>
      <c r="D135" s="59" t="s">
        <v>134</v>
      </c>
      <c r="E135" s="12"/>
      <c r="F135" s="12"/>
      <c r="G135" s="12"/>
      <c r="H135" s="12"/>
      <c r="I135" s="12"/>
      <c r="J135" s="12"/>
      <c r="K135" s="12"/>
      <c r="L135" s="12"/>
    </row>
    <row r="136" spans="1:12" s="1" customFormat="1">
      <c r="A136" s="12"/>
      <c r="B136" s="58"/>
      <c r="C136" s="81"/>
      <c r="D136" s="14" t="s">
        <v>31</v>
      </c>
      <c r="E136" s="14"/>
      <c r="F136" s="14"/>
      <c r="G136" s="14"/>
      <c r="H136" s="14"/>
      <c r="I136" s="14"/>
      <c r="J136" s="14"/>
      <c r="K136" s="14"/>
      <c r="L136" s="14"/>
    </row>
    <row r="137" spans="1:12" s="1" customFormat="1">
      <c r="A137" s="12"/>
      <c r="B137" s="29" t="s">
        <v>14</v>
      </c>
      <c r="C137" s="82" t="s">
        <v>130</v>
      </c>
      <c r="D137" s="59" t="s">
        <v>32</v>
      </c>
      <c r="E137" s="12"/>
      <c r="F137" s="59"/>
      <c r="G137" s="59"/>
      <c r="H137" s="59"/>
      <c r="I137" s="12"/>
      <c r="J137" s="12"/>
      <c r="K137" s="12"/>
      <c r="L137" s="12"/>
    </row>
    <row r="138" spans="1:12" s="1" customFormat="1">
      <c r="A138" s="12"/>
      <c r="B138" s="12"/>
      <c r="C138" s="58"/>
      <c r="D138" s="82" t="s">
        <v>136</v>
      </c>
      <c r="E138" s="88" t="s">
        <v>137</v>
      </c>
      <c r="F138" s="88"/>
      <c r="G138" s="88"/>
      <c r="H138" s="88"/>
      <c r="I138" s="88"/>
      <c r="J138" s="88"/>
      <c r="K138" s="88"/>
      <c r="L138" s="88"/>
    </row>
    <row r="139" spans="1:12" s="1" customFormat="1">
      <c r="B139" s="59"/>
      <c r="C139" s="59"/>
      <c r="D139" s="82"/>
      <c r="E139" s="88"/>
      <c r="F139" s="88"/>
      <c r="G139" s="88"/>
      <c r="H139" s="88"/>
      <c r="I139" s="88"/>
      <c r="J139" s="88"/>
      <c r="K139" s="88"/>
      <c r="L139" s="88"/>
    </row>
    <row r="140" spans="1:12" s="1" customFormat="1">
      <c r="A140" s="30" t="s">
        <v>14</v>
      </c>
      <c r="B140" s="30"/>
      <c r="C140" s="30"/>
      <c r="D140" s="82" t="s">
        <v>136</v>
      </c>
      <c r="E140" s="89" t="s">
        <v>73</v>
      </c>
      <c r="F140" s="89"/>
      <c r="G140" s="89"/>
      <c r="H140" s="89"/>
      <c r="I140" s="89"/>
      <c r="J140" s="89"/>
      <c r="K140" s="89"/>
      <c r="L140" s="89"/>
    </row>
    <row r="141" spans="1:12" s="1" customFormat="1">
      <c r="A141" s="31"/>
      <c r="B141" s="31"/>
      <c r="C141" s="31"/>
      <c r="E141" s="89"/>
      <c r="F141" s="89"/>
      <c r="G141" s="89"/>
      <c r="H141" s="89"/>
      <c r="I141" s="89"/>
      <c r="J141" s="89"/>
      <c r="K141" s="89"/>
      <c r="L141" s="89"/>
    </row>
    <row r="142" spans="1:12" s="1" customFormat="1">
      <c r="A142" s="31"/>
      <c r="B142" s="31"/>
      <c r="C142" s="31"/>
      <c r="D142" s="82" t="s">
        <v>136</v>
      </c>
      <c r="E142" s="89" t="s">
        <v>138</v>
      </c>
      <c r="F142" s="89"/>
      <c r="G142" s="89"/>
      <c r="H142" s="89"/>
      <c r="I142" s="89"/>
      <c r="J142" s="89"/>
      <c r="K142" s="89"/>
      <c r="L142" s="89"/>
    </row>
    <row r="143" spans="1:12" s="1" customFormat="1">
      <c r="A143" s="31"/>
      <c r="B143" s="31"/>
      <c r="C143" s="31"/>
      <c r="E143" s="89"/>
      <c r="F143" s="89"/>
      <c r="G143" s="89"/>
      <c r="H143" s="89"/>
      <c r="I143" s="89"/>
      <c r="J143" s="89"/>
      <c r="K143" s="89"/>
      <c r="L143" s="89"/>
    </row>
    <row r="144" spans="1:12" s="1" customFormat="1" ht="37.5" customHeight="1">
      <c r="A144" s="31"/>
      <c r="B144" s="31"/>
      <c r="C144" s="31"/>
      <c r="D144" s="82" t="s">
        <v>136</v>
      </c>
      <c r="E144" s="89" t="s">
        <v>15</v>
      </c>
      <c r="F144" s="89"/>
      <c r="G144" s="89"/>
      <c r="H144" s="89"/>
      <c r="I144" s="89"/>
      <c r="J144" s="89"/>
      <c r="K144" s="89"/>
      <c r="L144" s="89"/>
    </row>
    <row r="145" spans="1:12" s="1" customFormat="1">
      <c r="A145" s="31"/>
      <c r="B145" s="31"/>
      <c r="C145" s="31"/>
      <c r="D145" s="82" t="s">
        <v>136</v>
      </c>
      <c r="E145" s="91" t="s">
        <v>114</v>
      </c>
      <c r="F145" s="101"/>
      <c r="G145" s="101"/>
      <c r="H145" s="101"/>
      <c r="I145" s="118"/>
      <c r="J145" s="118"/>
      <c r="K145" s="118"/>
      <c r="L145" s="118"/>
    </row>
    <row r="146" spans="1:12" s="1" customFormat="1">
      <c r="A146" s="12"/>
      <c r="B146" s="12"/>
      <c r="C146" s="12"/>
      <c r="D146" s="82"/>
      <c r="E146" s="90"/>
      <c r="F146" s="102"/>
      <c r="G146" s="102"/>
      <c r="H146" s="102"/>
      <c r="I146" s="102"/>
      <c r="J146" s="102"/>
      <c r="K146" s="102"/>
      <c r="L146" s="140"/>
    </row>
    <row r="147" spans="1:12" s="1" customFormat="1">
      <c r="A147" s="12"/>
      <c r="B147" s="12"/>
      <c r="C147" s="12"/>
      <c r="D147" s="82"/>
      <c r="E147" s="92"/>
      <c r="F147" s="103"/>
      <c r="G147" s="103"/>
      <c r="H147" s="103"/>
      <c r="I147" s="103"/>
      <c r="J147" s="103"/>
      <c r="K147" s="103"/>
      <c r="L147" s="141"/>
    </row>
    <row r="148" spans="1:12" s="1" customFormat="1">
      <c r="A148" s="12"/>
      <c r="B148" s="12"/>
      <c r="C148" s="12"/>
      <c r="D148" s="82"/>
      <c r="E148" s="91"/>
      <c r="F148" s="101"/>
      <c r="G148" s="101"/>
      <c r="H148" s="101"/>
      <c r="I148" s="118"/>
      <c r="J148" s="118"/>
      <c r="K148" s="118"/>
      <c r="L148" s="118"/>
    </row>
    <row r="149" spans="1:12" s="1" customFormat="1" ht="22.5" customHeight="1">
      <c r="A149" s="31"/>
      <c r="B149" s="59" t="s">
        <v>131</v>
      </c>
      <c r="C149" s="59"/>
      <c r="D149" s="59"/>
      <c r="F149" s="59"/>
      <c r="G149" s="59"/>
      <c r="H149" s="59"/>
      <c r="I149" s="12"/>
      <c r="J149" s="12"/>
      <c r="K149" s="12"/>
      <c r="L149" s="12"/>
    </row>
    <row r="150" spans="1:12" s="1" customFormat="1" ht="22.5" customHeight="1">
      <c r="A150" s="31"/>
      <c r="B150" s="59" t="s">
        <v>75</v>
      </c>
      <c r="C150" s="59"/>
      <c r="D150" s="59"/>
      <c r="F150" s="59"/>
      <c r="G150" s="59"/>
      <c r="H150" s="59"/>
      <c r="I150" s="12"/>
      <c r="J150" s="12"/>
      <c r="K150" s="12"/>
      <c r="L150" s="12"/>
    </row>
    <row r="151" spans="1:12" s="1" customFormat="1" ht="22.5" customHeight="1">
      <c r="A151" s="31"/>
      <c r="B151" s="60"/>
      <c r="C151" s="60"/>
      <c r="D151" s="60"/>
      <c r="E151" s="60"/>
      <c r="F151" s="60"/>
      <c r="G151" s="60"/>
      <c r="H151" s="60"/>
      <c r="I151" s="60"/>
      <c r="J151" s="60"/>
      <c r="K151" s="60"/>
      <c r="L151" s="60"/>
    </row>
    <row r="152" spans="1:12" s="1" customFormat="1" ht="22.5" customHeight="1">
      <c r="B152" s="60"/>
      <c r="C152" s="60"/>
      <c r="D152" s="60"/>
      <c r="E152" s="60"/>
      <c r="F152" s="60"/>
      <c r="G152" s="60"/>
      <c r="H152" s="60"/>
      <c r="I152" s="60"/>
      <c r="J152" s="60"/>
      <c r="K152" s="60"/>
      <c r="L152" s="60"/>
    </row>
    <row r="153" spans="1:12" s="1" customFormat="1" ht="22.5" customHeight="1">
      <c r="A153" s="32"/>
      <c r="B153" s="61" t="s">
        <v>5</v>
      </c>
      <c r="D153" s="59"/>
      <c r="E153" s="59"/>
      <c r="F153" s="59"/>
      <c r="G153" s="59"/>
      <c r="H153" s="12"/>
      <c r="I153" s="12"/>
      <c r="J153" s="12"/>
      <c r="K153" s="12"/>
      <c r="L153" s="12"/>
    </row>
    <row r="154" spans="1:12" s="1" customFormat="1" ht="22.5" customHeight="1">
      <c r="A154" s="33"/>
      <c r="B154" s="62"/>
      <c r="C154" s="60"/>
      <c r="D154" s="60"/>
      <c r="E154" s="60"/>
      <c r="F154" s="60"/>
      <c r="G154" s="60"/>
      <c r="H154" s="60"/>
      <c r="I154" s="60"/>
      <c r="J154" s="60"/>
      <c r="K154" s="60"/>
      <c r="L154" s="60"/>
    </row>
    <row r="155" spans="1:12" s="1" customFormat="1" ht="22.5" customHeight="1">
      <c r="A155" s="33"/>
      <c r="B155" s="62"/>
      <c r="C155" s="60"/>
      <c r="D155" s="60"/>
      <c r="E155" s="60"/>
      <c r="F155" s="60"/>
      <c r="G155" s="60"/>
      <c r="H155" s="60"/>
      <c r="I155" s="60"/>
      <c r="J155" s="60"/>
      <c r="K155" s="60"/>
      <c r="L155" s="60"/>
    </row>
    <row r="156" spans="1:12" s="1" customFormat="1" ht="37.5" customHeight="1">
      <c r="A156" s="32"/>
      <c r="B156" s="63" t="s">
        <v>0</v>
      </c>
      <c r="C156" s="63"/>
      <c r="D156" s="63"/>
      <c r="E156" s="63"/>
      <c r="F156" s="63"/>
      <c r="G156" s="63"/>
      <c r="H156" s="63"/>
      <c r="I156" s="63"/>
      <c r="J156" s="63"/>
      <c r="K156" s="63"/>
      <c r="L156" s="63"/>
    </row>
    <row r="157" spans="1:12" s="1" customFormat="1" ht="22.5" customHeight="1">
      <c r="A157" s="34"/>
      <c r="B157" s="64"/>
      <c r="C157" s="83"/>
      <c r="D157" s="83"/>
      <c r="E157" s="83"/>
      <c r="F157" s="83"/>
      <c r="G157" s="83"/>
      <c r="H157" s="83"/>
      <c r="I157" s="83"/>
      <c r="J157" s="83"/>
      <c r="K157" s="83"/>
      <c r="L157" s="83"/>
    </row>
    <row r="158" spans="1:12" s="1" customFormat="1" ht="22.5" customHeight="1">
      <c r="A158" s="34"/>
      <c r="B158" s="64"/>
      <c r="C158" s="83"/>
      <c r="D158" s="83"/>
      <c r="E158" s="83"/>
      <c r="F158" s="83"/>
      <c r="G158" s="83"/>
      <c r="H158" s="83"/>
      <c r="I158" s="83"/>
      <c r="J158" s="83"/>
      <c r="K158" s="83"/>
      <c r="L158" s="83"/>
    </row>
    <row r="159" spans="1:12" s="1" customFormat="1" ht="22.5" customHeight="1">
      <c r="A159" s="31"/>
      <c r="B159" s="61" t="s">
        <v>6</v>
      </c>
      <c r="C159" s="31"/>
      <c r="D159" s="31"/>
      <c r="E159" s="31"/>
      <c r="F159" s="31"/>
      <c r="G159" s="31"/>
      <c r="H159" s="117"/>
      <c r="I159" s="12"/>
      <c r="J159" s="12"/>
      <c r="K159" s="12"/>
      <c r="L159" s="12"/>
    </row>
    <row r="160" spans="1:12" s="1" customFormat="1" ht="22.5" customHeight="1">
      <c r="A160" s="34"/>
      <c r="B160" s="65"/>
      <c r="C160" s="66"/>
      <c r="D160" s="66"/>
      <c r="E160" s="66"/>
      <c r="F160" s="66"/>
      <c r="G160" s="66"/>
      <c r="H160" s="66"/>
      <c r="I160" s="66"/>
      <c r="J160" s="66"/>
      <c r="K160" s="66"/>
      <c r="L160" s="66"/>
    </row>
    <row r="161" spans="1:12" s="1" customFormat="1" ht="22.5" customHeight="1">
      <c r="B161" s="66"/>
      <c r="C161" s="66"/>
      <c r="D161" s="66"/>
      <c r="E161" s="66"/>
      <c r="F161" s="66"/>
      <c r="G161" s="66"/>
      <c r="H161" s="66"/>
      <c r="I161" s="66"/>
      <c r="J161" s="66"/>
      <c r="K161" s="66"/>
      <c r="L161" s="66"/>
    </row>
    <row r="162" spans="1:12" s="1" customFormat="1" ht="22.5" customHeight="1">
      <c r="A162" s="12"/>
      <c r="B162" s="67" t="s">
        <v>132</v>
      </c>
      <c r="C162" s="12"/>
      <c r="D162" s="12"/>
      <c r="E162" s="12"/>
      <c r="F162" s="12"/>
      <c r="G162" s="12"/>
      <c r="H162" s="12"/>
      <c r="I162" s="12"/>
      <c r="J162" s="12"/>
      <c r="K162" s="12"/>
      <c r="L162" s="12"/>
    </row>
    <row r="163" spans="1:12" s="1" customFormat="1" ht="22.5" customHeight="1">
      <c r="B163" s="66"/>
      <c r="C163" s="66"/>
      <c r="D163" s="66"/>
      <c r="E163" s="66"/>
      <c r="F163" s="66"/>
      <c r="G163" s="66"/>
      <c r="H163" s="66"/>
      <c r="I163" s="66"/>
      <c r="J163" s="66"/>
      <c r="K163" s="66"/>
      <c r="L163" s="66"/>
    </row>
    <row r="164" spans="1:12" ht="22.5" customHeight="1">
      <c r="B164" s="66"/>
      <c r="C164" s="66"/>
      <c r="D164" s="66"/>
      <c r="E164" s="66"/>
      <c r="F164" s="66"/>
      <c r="G164" s="66"/>
      <c r="H164" s="66"/>
      <c r="I164" s="66"/>
      <c r="J164" s="66"/>
      <c r="K164" s="66"/>
      <c r="L164" s="66"/>
    </row>
    <row r="165" spans="1:12" ht="22.5" customHeight="1">
      <c r="B165" s="67" t="s">
        <v>93</v>
      </c>
    </row>
    <row r="166" spans="1:12" ht="22.5" customHeight="1">
      <c r="B166" s="68"/>
      <c r="C166" s="84"/>
      <c r="D166" s="84"/>
      <c r="E166" s="84"/>
      <c r="F166" s="84"/>
      <c r="G166" s="84"/>
      <c r="H166" s="84"/>
      <c r="I166" s="84"/>
      <c r="J166" s="84"/>
      <c r="K166" s="84"/>
      <c r="L166" s="142"/>
    </row>
    <row r="167" spans="1:12" ht="22.5" customHeight="1">
      <c r="B167" s="69"/>
      <c r="C167" s="85"/>
      <c r="D167" s="85"/>
      <c r="E167" s="85"/>
      <c r="F167" s="85"/>
      <c r="G167" s="85"/>
      <c r="H167" s="85"/>
      <c r="I167" s="85"/>
      <c r="J167" s="85"/>
      <c r="K167" s="85"/>
      <c r="L167" s="143"/>
    </row>
    <row r="168" spans="1:12" ht="23.25" customHeight="1">
      <c r="A168" s="8"/>
      <c r="B168" s="11" t="s">
        <v>71</v>
      </c>
      <c r="C168" s="70"/>
      <c r="D168" s="70"/>
      <c r="E168" s="70"/>
      <c r="F168" s="70"/>
      <c r="G168" s="70"/>
      <c r="H168" s="70"/>
      <c r="I168" s="70"/>
      <c r="J168" s="8"/>
      <c r="K168" s="8"/>
      <c r="L168" s="8"/>
    </row>
    <row r="169" spans="1:12" ht="23.25" customHeight="1">
      <c r="A169" s="8"/>
      <c r="B169" s="8"/>
      <c r="C169" s="10" t="s">
        <v>139</v>
      </c>
      <c r="D169" s="10"/>
      <c r="E169" s="10"/>
      <c r="F169" s="10"/>
      <c r="G169" s="10"/>
      <c r="H169" s="10"/>
      <c r="I169" s="10"/>
      <c r="J169" s="12"/>
      <c r="K169" s="12"/>
      <c r="L169" s="12"/>
    </row>
    <row r="170" spans="1:12" ht="23.25" customHeight="1">
      <c r="A170" s="8"/>
      <c r="B170" s="8"/>
      <c r="C170" s="10" t="s">
        <v>65</v>
      </c>
      <c r="D170" s="10"/>
      <c r="E170" s="10"/>
      <c r="F170" s="10"/>
      <c r="G170" s="10"/>
      <c r="H170" s="10"/>
      <c r="I170" s="10"/>
      <c r="J170" s="8"/>
      <c r="K170" s="8"/>
      <c r="L170" s="8"/>
    </row>
    <row r="171" spans="1:12" ht="23.25" customHeight="1">
      <c r="A171" s="8"/>
      <c r="B171" s="8"/>
      <c r="C171" s="86" t="s">
        <v>124</v>
      </c>
      <c r="D171" s="86"/>
      <c r="E171" s="86"/>
      <c r="F171" s="86"/>
      <c r="G171" s="86"/>
      <c r="H171" s="86"/>
      <c r="I171" s="86"/>
      <c r="J171" s="86"/>
      <c r="K171" s="86"/>
      <c r="L171" s="86"/>
    </row>
    <row r="172" spans="1:12" ht="23.25" customHeight="1">
      <c r="A172" s="8"/>
      <c r="B172" s="8"/>
      <c r="C172" s="8"/>
      <c r="D172" s="8"/>
      <c r="E172" s="8"/>
      <c r="F172" s="8"/>
      <c r="G172" s="8"/>
      <c r="H172" s="8"/>
      <c r="I172" s="8"/>
      <c r="J172" s="8"/>
      <c r="K172" s="8"/>
      <c r="L172" s="8"/>
    </row>
    <row r="173" spans="1:12" ht="60" customHeight="1">
      <c r="B173" s="63" t="s">
        <v>13</v>
      </c>
      <c r="C173" s="63"/>
      <c r="D173" s="63"/>
      <c r="E173" s="63"/>
      <c r="F173" s="63"/>
      <c r="G173" s="63"/>
      <c r="H173" s="63"/>
      <c r="I173" s="63"/>
      <c r="J173" s="63"/>
      <c r="K173" s="63"/>
      <c r="L173" s="63"/>
    </row>
    <row r="174" spans="1:12" ht="22.5" customHeight="1">
      <c r="A174" s="35"/>
      <c r="B174" s="70"/>
      <c r="C174" s="70"/>
      <c r="D174" s="70"/>
      <c r="E174" s="70"/>
      <c r="F174" s="70"/>
      <c r="G174" s="70"/>
      <c r="H174" s="70"/>
      <c r="I174" s="70"/>
      <c r="J174" s="8"/>
      <c r="K174" s="8"/>
      <c r="L174" s="8"/>
    </row>
    <row r="175" spans="1:12" s="1" customFormat="1" ht="22.5" customHeight="1">
      <c r="A175" s="12"/>
      <c r="B175" s="10" t="s">
        <v>102</v>
      </c>
      <c r="C175" s="10"/>
      <c r="D175" s="10"/>
      <c r="E175" s="10"/>
      <c r="F175" s="10"/>
      <c r="G175" s="46" t="s">
        <v>140</v>
      </c>
      <c r="H175" s="46"/>
      <c r="I175" s="10" t="s">
        <v>141</v>
      </c>
      <c r="J175" s="12"/>
      <c r="K175" s="12"/>
      <c r="L175" s="12"/>
    </row>
    <row r="176" spans="1:12" ht="22.5" customHeight="1">
      <c r="A176" s="35"/>
      <c r="B176" s="71" t="s">
        <v>143</v>
      </c>
      <c r="C176" s="70"/>
      <c r="D176" s="70"/>
      <c r="E176" s="70"/>
      <c r="F176" s="70"/>
      <c r="G176" s="70"/>
      <c r="H176" s="70"/>
      <c r="I176" s="70"/>
      <c r="J176" s="8"/>
      <c r="K176" s="8"/>
      <c r="L176" s="8"/>
    </row>
    <row r="177" spans="1:12" ht="22.5" customHeight="1">
      <c r="A177" s="35"/>
      <c r="B177" s="71"/>
      <c r="C177" s="70"/>
      <c r="D177" s="70"/>
      <c r="E177" s="70"/>
      <c r="F177" s="70"/>
      <c r="G177" s="70"/>
      <c r="H177" s="70"/>
      <c r="I177" s="70"/>
      <c r="J177" s="8"/>
      <c r="K177" s="8"/>
      <c r="L177" s="8"/>
    </row>
    <row r="178" spans="1:12" ht="38.25" customHeight="1">
      <c r="A178" s="35"/>
      <c r="B178" s="72" t="s">
        <v>37</v>
      </c>
      <c r="C178" s="46" t="s">
        <v>145</v>
      </c>
      <c r="D178" s="46"/>
      <c r="E178" s="46"/>
      <c r="F178" s="46"/>
      <c r="G178" s="46"/>
      <c r="H178" s="10" t="s">
        <v>48</v>
      </c>
      <c r="I178" s="70"/>
      <c r="J178" s="8"/>
      <c r="K178" s="8"/>
      <c r="L178" s="8"/>
    </row>
    <row r="179" spans="1:12" ht="22.5" customHeight="1">
      <c r="A179" s="35"/>
      <c r="B179" s="70"/>
      <c r="C179" s="70"/>
      <c r="D179" s="70"/>
      <c r="E179" s="70"/>
      <c r="F179" s="70"/>
      <c r="G179" s="70"/>
      <c r="H179" s="70"/>
      <c r="I179" s="70"/>
      <c r="J179" s="8"/>
      <c r="K179" s="8"/>
      <c r="L179" s="8"/>
    </row>
    <row r="180" spans="1:12" ht="38.25" customHeight="1">
      <c r="A180" s="36" t="s">
        <v>37</v>
      </c>
      <c r="B180" s="73" t="s">
        <v>21</v>
      </c>
      <c r="C180" s="73"/>
      <c r="D180" s="73"/>
      <c r="E180" s="10" t="s">
        <v>147</v>
      </c>
      <c r="F180" s="8"/>
      <c r="G180" s="36" t="s">
        <v>37</v>
      </c>
      <c r="H180" s="73" t="s">
        <v>21</v>
      </c>
      <c r="I180" s="73"/>
      <c r="J180" s="73"/>
      <c r="K180" s="10" t="s">
        <v>147</v>
      </c>
      <c r="L180" s="8"/>
    </row>
    <row r="181" spans="1:12" ht="15" customHeight="1">
      <c r="A181" s="35"/>
      <c r="B181" s="35"/>
      <c r="C181" s="35"/>
      <c r="D181" s="35"/>
      <c r="E181" s="35"/>
      <c r="F181" s="35"/>
      <c r="G181" s="35"/>
      <c r="H181" s="35"/>
      <c r="I181" s="35"/>
      <c r="J181" s="8"/>
      <c r="K181" s="8"/>
      <c r="L181" s="8"/>
    </row>
    <row r="182" spans="1:12" ht="38.25" customHeight="1">
      <c r="A182" s="36" t="s">
        <v>37</v>
      </c>
      <c r="B182" s="73" t="s">
        <v>21</v>
      </c>
      <c r="C182" s="73"/>
      <c r="D182" s="73"/>
      <c r="E182" s="10" t="s">
        <v>147</v>
      </c>
      <c r="F182" s="8"/>
      <c r="G182" s="36" t="s">
        <v>37</v>
      </c>
      <c r="H182" s="73" t="s">
        <v>21</v>
      </c>
      <c r="I182" s="73"/>
      <c r="J182" s="73"/>
      <c r="K182" s="10" t="s">
        <v>147</v>
      </c>
      <c r="L182" s="8"/>
    </row>
    <row r="183" spans="1:12">
      <c r="A183" s="35"/>
      <c r="B183" s="35"/>
      <c r="C183" s="35"/>
      <c r="D183" s="35"/>
      <c r="E183" s="35"/>
      <c r="F183" s="35"/>
      <c r="G183" s="35"/>
      <c r="H183" s="35"/>
      <c r="I183" s="35"/>
      <c r="J183" s="8"/>
      <c r="K183" s="8"/>
      <c r="L183" s="8"/>
    </row>
    <row r="184" spans="1:12">
      <c r="B184" s="70"/>
      <c r="C184" s="70"/>
      <c r="D184" s="70"/>
      <c r="E184" s="8"/>
      <c r="F184" s="8"/>
      <c r="J184" s="124" t="s">
        <v>150</v>
      </c>
      <c r="K184" s="124"/>
      <c r="L184" s="124"/>
    </row>
    <row r="185" spans="1:12">
      <c r="A185" s="35"/>
      <c r="B185" s="35"/>
      <c r="C185" s="35"/>
      <c r="D185" s="35"/>
      <c r="E185" s="35"/>
      <c r="F185" s="8"/>
    </row>
    <row r="186" spans="1:12">
      <c r="A186" s="9" t="s">
        <v>82</v>
      </c>
      <c r="B186" s="9"/>
      <c r="C186" s="9"/>
      <c r="D186" s="9"/>
      <c r="E186" s="9"/>
      <c r="F186" s="9"/>
      <c r="G186" s="9"/>
      <c r="H186" s="9"/>
      <c r="I186" s="9"/>
      <c r="J186" s="9"/>
      <c r="K186" s="9"/>
      <c r="L186" s="9"/>
    </row>
    <row r="187" spans="1:12">
      <c r="A187" s="35"/>
      <c r="B187" s="35"/>
      <c r="C187" s="35"/>
      <c r="D187" s="35"/>
      <c r="E187" s="35"/>
      <c r="F187" s="8"/>
    </row>
    <row r="188" spans="1:12">
      <c r="A188" s="38" t="s">
        <v>151</v>
      </c>
      <c r="B188" s="74"/>
      <c r="C188" s="74"/>
      <c r="D188" s="74"/>
      <c r="E188" s="74"/>
      <c r="F188" s="8"/>
    </row>
    <row r="189" spans="1:12">
      <c r="A189" s="37" t="s">
        <v>11</v>
      </c>
      <c r="B189" s="37"/>
      <c r="C189" s="37" t="s">
        <v>157</v>
      </c>
      <c r="D189" s="37"/>
      <c r="E189" s="37"/>
      <c r="F189" s="37"/>
      <c r="G189" s="37"/>
      <c r="H189" s="37"/>
      <c r="I189" s="37"/>
      <c r="J189" s="37" t="s">
        <v>8</v>
      </c>
      <c r="K189" s="37"/>
      <c r="L189" s="37"/>
    </row>
    <row r="190" spans="1:12" ht="48" customHeight="1">
      <c r="A190" s="39" t="s">
        <v>79</v>
      </c>
      <c r="B190" s="39"/>
      <c r="C190" s="87" t="s">
        <v>203</v>
      </c>
      <c r="D190" s="87"/>
      <c r="E190" s="87"/>
      <c r="F190" s="87"/>
      <c r="G190" s="87"/>
      <c r="H190" s="87"/>
      <c r="I190" s="87"/>
      <c r="J190" s="39">
        <v>2</v>
      </c>
      <c r="K190" s="39"/>
      <c r="L190" s="39"/>
    </row>
    <row r="191" spans="1:12" ht="100.5" customHeight="1">
      <c r="A191" s="39" t="s">
        <v>110</v>
      </c>
      <c r="B191" s="39"/>
      <c r="C191" s="87" t="s">
        <v>204</v>
      </c>
      <c r="D191" s="87"/>
      <c r="E191" s="87"/>
      <c r="F191" s="87"/>
      <c r="G191" s="87"/>
      <c r="H191" s="87"/>
      <c r="I191" s="87"/>
      <c r="J191" s="39">
        <v>1</v>
      </c>
      <c r="K191" s="39"/>
      <c r="L191" s="39"/>
    </row>
    <row r="192" spans="1:12" ht="48.75" customHeight="1">
      <c r="A192" s="39" t="s">
        <v>152</v>
      </c>
      <c r="B192" s="39"/>
      <c r="C192" s="87" t="s">
        <v>67</v>
      </c>
      <c r="D192" s="87"/>
      <c r="E192" s="87"/>
      <c r="F192" s="87"/>
      <c r="G192" s="87"/>
      <c r="H192" s="87"/>
      <c r="I192" s="87"/>
      <c r="J192" s="39">
        <v>0</v>
      </c>
      <c r="K192" s="39"/>
      <c r="L192" s="39"/>
    </row>
    <row r="193" spans="1:12">
      <c r="A193" s="35"/>
      <c r="B193" s="35"/>
      <c r="C193" s="35"/>
      <c r="D193" s="35"/>
      <c r="E193" s="35"/>
      <c r="F193" s="8"/>
    </row>
    <row r="194" spans="1:12">
      <c r="A194" s="38" t="s">
        <v>154</v>
      </c>
      <c r="B194" s="38"/>
      <c r="C194" s="38"/>
      <c r="D194" s="38"/>
      <c r="E194" s="38"/>
      <c r="F194" s="12"/>
      <c r="G194" s="1"/>
      <c r="H194" s="1"/>
      <c r="I194" s="1"/>
      <c r="J194" s="1"/>
      <c r="K194" s="1"/>
      <c r="L194" s="1"/>
    </row>
    <row r="195" spans="1:12">
      <c r="A195" s="10" t="s">
        <v>158</v>
      </c>
      <c r="B195" s="10"/>
      <c r="C195" s="10"/>
      <c r="D195" s="10"/>
      <c r="E195" s="10"/>
      <c r="F195" s="12"/>
      <c r="G195" s="1"/>
      <c r="H195" s="1"/>
      <c r="I195" s="1"/>
      <c r="J195" s="1"/>
      <c r="K195" s="1"/>
      <c r="L195" s="1"/>
    </row>
    <row r="196" spans="1:12">
      <c r="B196" s="10" t="s">
        <v>155</v>
      </c>
      <c r="C196" s="10"/>
      <c r="D196" s="10"/>
      <c r="E196" s="10"/>
      <c r="F196" s="12"/>
      <c r="G196" s="1"/>
      <c r="H196" s="1"/>
      <c r="I196" s="1"/>
      <c r="J196" s="1"/>
      <c r="K196" s="1"/>
      <c r="L196" s="1"/>
    </row>
    <row r="197" spans="1:12">
      <c r="B197" s="10" t="s">
        <v>57</v>
      </c>
      <c r="C197" s="10"/>
      <c r="D197" s="10"/>
      <c r="E197" s="10"/>
      <c r="F197" s="12"/>
      <c r="G197" s="114" t="s">
        <v>159</v>
      </c>
      <c r="H197" s="114"/>
      <c r="I197" s="114"/>
      <c r="J197" s="114"/>
      <c r="K197" s="114"/>
      <c r="L197" s="1"/>
    </row>
    <row r="198" spans="1:12">
      <c r="C198" s="10"/>
      <c r="D198" s="10"/>
      <c r="E198" s="10"/>
      <c r="F198" s="12"/>
      <c r="G198" s="115" t="s">
        <v>156</v>
      </c>
      <c r="H198" s="115"/>
      <c r="I198" s="115"/>
      <c r="J198" s="115"/>
      <c r="K198" s="115"/>
      <c r="L198" s="1"/>
    </row>
    <row r="199" spans="1:12">
      <c r="A199" s="40" t="s">
        <v>62</v>
      </c>
      <c r="B199" s="40"/>
      <c r="C199" s="40"/>
      <c r="D199" s="40"/>
      <c r="E199" s="40"/>
      <c r="F199" s="40"/>
      <c r="G199" s="40"/>
      <c r="H199" s="40"/>
      <c r="I199" s="40"/>
      <c r="J199" s="40"/>
      <c r="K199" s="40"/>
      <c r="L199" s="40"/>
    </row>
    <row r="200" spans="1:12">
      <c r="A200" s="40"/>
      <c r="B200" s="40"/>
      <c r="C200" s="40"/>
      <c r="D200" s="40"/>
      <c r="E200" s="40"/>
      <c r="F200" s="40"/>
      <c r="G200" s="40"/>
      <c r="H200" s="40"/>
      <c r="I200" s="40"/>
      <c r="J200" s="40"/>
      <c r="K200" s="40"/>
      <c r="L200" s="40"/>
    </row>
    <row r="201" spans="1:12">
      <c r="A201" s="40"/>
      <c r="B201" s="40"/>
      <c r="C201" s="40"/>
      <c r="D201" s="40"/>
      <c r="E201" s="40"/>
      <c r="F201" s="40"/>
      <c r="G201" s="40"/>
      <c r="H201" s="40"/>
      <c r="I201" s="40"/>
      <c r="J201" s="40"/>
      <c r="K201" s="40"/>
      <c r="L201" s="40"/>
    </row>
    <row r="202" spans="1:12">
      <c r="A202" s="40" t="s">
        <v>35</v>
      </c>
      <c r="B202" s="40"/>
      <c r="C202" s="40"/>
      <c r="D202" s="40"/>
      <c r="E202" s="40"/>
      <c r="F202" s="40"/>
      <c r="G202" s="40"/>
      <c r="H202" s="40"/>
      <c r="I202" s="40"/>
      <c r="J202" s="40"/>
      <c r="K202" s="40"/>
      <c r="L202" s="40"/>
    </row>
    <row r="203" spans="1:12">
      <c r="A203" s="40"/>
      <c r="B203" s="40"/>
      <c r="C203" s="40"/>
      <c r="D203" s="40"/>
      <c r="E203" s="40"/>
      <c r="F203" s="40"/>
      <c r="G203" s="40"/>
      <c r="H203" s="40"/>
      <c r="I203" s="40"/>
      <c r="J203" s="40"/>
      <c r="K203" s="40"/>
      <c r="L203" s="40"/>
    </row>
    <row r="204" spans="1:12">
      <c r="A204" s="40"/>
      <c r="B204" s="40"/>
      <c r="C204" s="40"/>
      <c r="D204" s="40"/>
      <c r="E204" s="40"/>
      <c r="F204" s="40"/>
      <c r="G204" s="40"/>
      <c r="H204" s="40"/>
      <c r="I204" s="40"/>
      <c r="J204" s="40"/>
      <c r="K204" s="40"/>
      <c r="L204" s="40"/>
    </row>
    <row r="205" spans="1:12">
      <c r="A205" s="40"/>
      <c r="B205" s="40"/>
      <c r="C205" s="40"/>
      <c r="D205" s="40"/>
      <c r="E205" s="40"/>
      <c r="F205" s="40"/>
      <c r="G205" s="40"/>
      <c r="H205" s="40"/>
      <c r="I205" s="40"/>
      <c r="J205" s="40"/>
      <c r="K205" s="40"/>
      <c r="L205" s="40"/>
    </row>
    <row r="206" spans="1:12">
      <c r="A206" s="40"/>
      <c r="B206" s="40"/>
      <c r="C206" s="40"/>
      <c r="D206" s="40"/>
      <c r="E206" s="40"/>
      <c r="F206" s="40"/>
      <c r="G206" s="40"/>
      <c r="H206" s="40"/>
      <c r="I206" s="40"/>
      <c r="J206" s="40"/>
      <c r="K206" s="40"/>
      <c r="L206" s="40"/>
    </row>
    <row r="207" spans="1:12">
      <c r="A207" s="10"/>
      <c r="B207" s="10"/>
      <c r="C207" s="10"/>
      <c r="D207" s="10"/>
      <c r="E207" s="10"/>
      <c r="F207" s="12"/>
      <c r="G207" s="1"/>
      <c r="H207" s="1"/>
      <c r="I207" s="1"/>
      <c r="J207" s="1"/>
      <c r="K207" s="1"/>
      <c r="L207" s="1"/>
    </row>
    <row r="208" spans="1:12">
      <c r="A208" s="41" t="s">
        <v>161</v>
      </c>
      <c r="B208" s="41"/>
      <c r="C208" s="41"/>
      <c r="D208" s="41"/>
      <c r="E208" s="41"/>
      <c r="F208" s="41"/>
      <c r="G208" s="41"/>
      <c r="H208" s="41"/>
      <c r="I208" s="41"/>
      <c r="J208" s="41"/>
      <c r="K208" s="41"/>
      <c r="L208" s="41"/>
    </row>
    <row r="209" spans="1:12">
      <c r="A209" s="41"/>
      <c r="B209" s="41"/>
      <c r="C209" s="41"/>
      <c r="D209" s="41"/>
      <c r="E209" s="41"/>
      <c r="F209" s="41"/>
      <c r="G209" s="41"/>
      <c r="H209" s="41"/>
      <c r="I209" s="41"/>
      <c r="J209" s="41"/>
      <c r="K209" s="41"/>
      <c r="L209" s="41"/>
    </row>
    <row r="210" spans="1:12">
      <c r="A210" s="40" t="s">
        <v>162</v>
      </c>
      <c r="B210" s="40"/>
      <c r="C210" s="40"/>
      <c r="D210" s="40"/>
      <c r="E210" s="40"/>
      <c r="F210" s="40"/>
      <c r="G210" s="40"/>
      <c r="H210" s="40"/>
      <c r="I210" s="40"/>
      <c r="J210" s="40"/>
      <c r="K210" s="40"/>
      <c r="L210" s="40"/>
    </row>
    <row r="211" spans="1:12">
      <c r="A211" s="40"/>
      <c r="B211" s="40"/>
      <c r="C211" s="40"/>
      <c r="D211" s="40"/>
      <c r="E211" s="40"/>
      <c r="F211" s="40"/>
      <c r="G211" s="40"/>
      <c r="H211" s="40"/>
      <c r="I211" s="40"/>
      <c r="J211" s="40"/>
      <c r="K211" s="40"/>
      <c r="L211" s="40"/>
    </row>
    <row r="212" spans="1:12" ht="22.5" customHeight="1">
      <c r="A212" s="42" t="s">
        <v>70</v>
      </c>
      <c r="B212" s="42"/>
      <c r="C212" s="42"/>
      <c r="D212" s="42"/>
      <c r="E212" s="42"/>
      <c r="F212" s="42"/>
      <c r="G212" s="42"/>
      <c r="H212" s="42"/>
      <c r="I212" s="42"/>
      <c r="J212" s="42"/>
      <c r="K212" s="42"/>
      <c r="L212" s="42"/>
    </row>
    <row r="213" spans="1:12">
      <c r="A213" s="42"/>
      <c r="B213" s="42"/>
      <c r="C213" s="42"/>
      <c r="D213" s="42"/>
      <c r="E213" s="42"/>
      <c r="F213" s="42"/>
      <c r="G213" s="42"/>
      <c r="H213" s="42"/>
      <c r="I213" s="42"/>
      <c r="J213" s="42"/>
      <c r="K213" s="42"/>
      <c r="L213" s="42"/>
    </row>
    <row r="214" spans="1:12">
      <c r="A214" s="42" t="s">
        <v>163</v>
      </c>
      <c r="B214" s="42"/>
      <c r="C214" s="42"/>
      <c r="D214" s="42"/>
      <c r="E214" s="42"/>
      <c r="F214" s="42"/>
      <c r="G214" s="42"/>
      <c r="H214" s="42"/>
      <c r="I214" s="42"/>
      <c r="J214" s="42"/>
      <c r="K214" s="42"/>
      <c r="L214" s="42"/>
    </row>
    <row r="215" spans="1:12">
      <c r="A215" s="42"/>
      <c r="B215" s="42"/>
      <c r="C215" s="42"/>
      <c r="D215" s="42"/>
      <c r="E215" s="42"/>
      <c r="F215" s="42"/>
      <c r="G215" s="42"/>
      <c r="H215" s="42"/>
      <c r="I215" s="42"/>
      <c r="J215" s="42"/>
      <c r="K215" s="42"/>
      <c r="L215" s="42"/>
    </row>
    <row r="216" spans="1:12" ht="26.25" customHeight="1">
      <c r="A216" s="42" t="s">
        <v>78</v>
      </c>
      <c r="B216" s="42"/>
      <c r="C216" s="42"/>
      <c r="D216" s="42"/>
      <c r="E216" s="42"/>
      <c r="F216" s="42"/>
      <c r="G216" s="42"/>
      <c r="H216" s="42"/>
      <c r="I216" s="42"/>
      <c r="J216" s="42"/>
      <c r="K216" s="42"/>
      <c r="L216" s="42"/>
    </row>
    <row r="217" spans="1:12">
      <c r="A217" s="42"/>
      <c r="B217" s="42"/>
      <c r="C217" s="42"/>
      <c r="D217" s="42"/>
      <c r="E217" s="42"/>
      <c r="F217" s="42"/>
      <c r="G217" s="42"/>
      <c r="H217" s="42"/>
      <c r="I217" s="42"/>
      <c r="J217" s="42"/>
      <c r="K217" s="42"/>
      <c r="L217" s="42"/>
    </row>
    <row r="218" spans="1:12">
      <c r="A218" s="42" t="s">
        <v>112</v>
      </c>
      <c r="B218" s="42"/>
      <c r="C218" s="42"/>
      <c r="D218" s="42"/>
      <c r="E218" s="42"/>
      <c r="F218" s="42"/>
      <c r="G218" s="42"/>
      <c r="H218" s="42"/>
      <c r="I218" s="42"/>
      <c r="J218" s="42"/>
      <c r="K218" s="42"/>
      <c r="L218" s="42"/>
    </row>
    <row r="219" spans="1:12">
      <c r="A219" s="42"/>
      <c r="B219" s="42"/>
      <c r="C219" s="42"/>
      <c r="D219" s="42"/>
      <c r="E219" s="42"/>
      <c r="F219" s="42"/>
      <c r="G219" s="42"/>
      <c r="H219" s="42"/>
      <c r="I219" s="42"/>
      <c r="J219" s="42"/>
      <c r="K219" s="42"/>
      <c r="L219" s="42"/>
    </row>
    <row r="220" spans="1:12">
      <c r="A220" s="42" t="s">
        <v>56</v>
      </c>
      <c r="B220" s="42"/>
      <c r="C220" s="42"/>
      <c r="D220" s="42"/>
      <c r="E220" s="42"/>
      <c r="F220" s="42"/>
      <c r="G220" s="42"/>
      <c r="H220" s="42"/>
      <c r="I220" s="42"/>
      <c r="J220" s="42"/>
      <c r="K220" s="42"/>
      <c r="L220" s="42"/>
    </row>
    <row r="221" spans="1:12">
      <c r="A221" s="42"/>
      <c r="B221" s="42"/>
      <c r="C221" s="42"/>
      <c r="D221" s="42"/>
      <c r="E221" s="42"/>
      <c r="F221" s="42"/>
      <c r="G221" s="42"/>
      <c r="H221" s="42"/>
      <c r="I221" s="42"/>
      <c r="J221" s="42"/>
      <c r="K221" s="42"/>
      <c r="L221" s="42"/>
    </row>
    <row r="222" spans="1:12">
      <c r="A222" s="43"/>
      <c r="B222" s="43"/>
      <c r="C222" s="43"/>
      <c r="D222" s="43"/>
      <c r="E222" s="43"/>
      <c r="F222" s="43"/>
      <c r="G222" s="43"/>
      <c r="H222" s="43"/>
      <c r="I222" s="43"/>
      <c r="J222" s="43"/>
      <c r="K222" s="43"/>
      <c r="L222" s="43"/>
    </row>
    <row r="223" spans="1:12">
      <c r="A223" s="44" t="s">
        <v>97</v>
      </c>
    </row>
    <row r="224" spans="1:12">
      <c r="A224" s="45" t="s">
        <v>117</v>
      </c>
      <c r="B224" s="45"/>
      <c r="C224" s="45"/>
      <c r="D224" s="45"/>
      <c r="E224" s="45"/>
      <c r="F224" s="45"/>
      <c r="G224" s="45"/>
      <c r="H224" s="45"/>
      <c r="I224" s="45"/>
      <c r="J224" s="45"/>
      <c r="K224" s="45"/>
      <c r="L224" s="45"/>
    </row>
    <row r="225" spans="1:12">
      <c r="A225" s="45"/>
      <c r="B225" s="45"/>
      <c r="C225" s="45"/>
      <c r="D225" s="45"/>
      <c r="E225" s="45"/>
      <c r="F225" s="45"/>
      <c r="G225" s="45"/>
      <c r="H225" s="45"/>
      <c r="I225" s="45"/>
      <c r="J225" s="45"/>
      <c r="K225" s="45"/>
      <c r="L225" s="45"/>
    </row>
  </sheetData>
  <mergeCells count="279">
    <mergeCell ref="A1:L1"/>
    <mergeCell ref="A4:L4"/>
    <mergeCell ref="A5:K5"/>
    <mergeCell ref="A6:L6"/>
    <mergeCell ref="B7:D7"/>
    <mergeCell ref="F7:H7"/>
    <mergeCell ref="G8:K8"/>
    <mergeCell ref="D9:G9"/>
    <mergeCell ref="I9:K9"/>
    <mergeCell ref="A10:K10"/>
    <mergeCell ref="A11:L11"/>
    <mergeCell ref="A12:B12"/>
    <mergeCell ref="C12:L12"/>
    <mergeCell ref="F13:L13"/>
    <mergeCell ref="F14:L14"/>
    <mergeCell ref="F15:G15"/>
    <mergeCell ref="J15:K15"/>
    <mergeCell ref="D17:L17"/>
    <mergeCell ref="C18:D18"/>
    <mergeCell ref="B20:F20"/>
    <mergeCell ref="K20:L20"/>
    <mergeCell ref="B21:F21"/>
    <mergeCell ref="K21:L21"/>
    <mergeCell ref="B22:F22"/>
    <mergeCell ref="K22:L22"/>
    <mergeCell ref="B23:F23"/>
    <mergeCell ref="K23:L23"/>
    <mergeCell ref="B24:F24"/>
    <mergeCell ref="K24:L24"/>
    <mergeCell ref="B25:F25"/>
    <mergeCell ref="K25:L25"/>
    <mergeCell ref="B26:F26"/>
    <mergeCell ref="K26:L26"/>
    <mergeCell ref="B27:F27"/>
    <mergeCell ref="K27:L27"/>
    <mergeCell ref="B28:F28"/>
    <mergeCell ref="K28:L28"/>
    <mergeCell ref="B29:F29"/>
    <mergeCell ref="K29:L29"/>
    <mergeCell ref="B30:F30"/>
    <mergeCell ref="K30:L30"/>
    <mergeCell ref="B31:F31"/>
    <mergeCell ref="K31:L31"/>
    <mergeCell ref="B32:F32"/>
    <mergeCell ref="K32:L32"/>
    <mergeCell ref="B33:F33"/>
    <mergeCell ref="K33:L33"/>
    <mergeCell ref="B34:F34"/>
    <mergeCell ref="K34:L34"/>
    <mergeCell ref="B35:F35"/>
    <mergeCell ref="K35:L35"/>
    <mergeCell ref="B36:F36"/>
    <mergeCell ref="K36:L36"/>
    <mergeCell ref="B37:F37"/>
    <mergeCell ref="K37:L37"/>
    <mergeCell ref="A38:I38"/>
    <mergeCell ref="J38:K38"/>
    <mergeCell ref="B41:F41"/>
    <mergeCell ref="K41:L41"/>
    <mergeCell ref="B42:F42"/>
    <mergeCell ref="K42:L42"/>
    <mergeCell ref="B43:F43"/>
    <mergeCell ref="K43:L43"/>
    <mergeCell ref="B44:F44"/>
    <mergeCell ref="K44:L44"/>
    <mergeCell ref="B45:F45"/>
    <mergeCell ref="K45:L45"/>
    <mergeCell ref="B46:F46"/>
    <mergeCell ref="K46:L46"/>
    <mergeCell ref="A47:I47"/>
    <mergeCell ref="J47:K47"/>
    <mergeCell ref="B50:F50"/>
    <mergeCell ref="K50:L50"/>
    <mergeCell ref="B51:F51"/>
    <mergeCell ref="K51:L51"/>
    <mergeCell ref="B52:F52"/>
    <mergeCell ref="K52:L52"/>
    <mergeCell ref="B53:F53"/>
    <mergeCell ref="K53:L53"/>
    <mergeCell ref="B54:F54"/>
    <mergeCell ref="K54:L54"/>
    <mergeCell ref="B55:F55"/>
    <mergeCell ref="K55:L55"/>
    <mergeCell ref="B56:F56"/>
    <mergeCell ref="K56:L56"/>
    <mergeCell ref="B57:F57"/>
    <mergeCell ref="K57:L57"/>
    <mergeCell ref="B58:F58"/>
    <mergeCell ref="K58:L58"/>
    <mergeCell ref="B59:F59"/>
    <mergeCell ref="K59:L59"/>
    <mergeCell ref="B60:F60"/>
    <mergeCell ref="K60:L60"/>
    <mergeCell ref="B61:F61"/>
    <mergeCell ref="K61:L61"/>
    <mergeCell ref="B62:F62"/>
    <mergeCell ref="K62:L62"/>
    <mergeCell ref="B63:F63"/>
    <mergeCell ref="K63:L63"/>
    <mergeCell ref="B64:F64"/>
    <mergeCell ref="K64:L64"/>
    <mergeCell ref="B65:F65"/>
    <mergeCell ref="K65:L65"/>
    <mergeCell ref="B66:F66"/>
    <mergeCell ref="K66:L66"/>
    <mergeCell ref="B67:F67"/>
    <mergeCell ref="K67:L67"/>
    <mergeCell ref="B68:F68"/>
    <mergeCell ref="K68:L68"/>
    <mergeCell ref="B69:F69"/>
    <mergeCell ref="K69:L69"/>
    <mergeCell ref="B70:F70"/>
    <mergeCell ref="K70:L70"/>
    <mergeCell ref="B71:F71"/>
    <mergeCell ref="K71:L71"/>
    <mergeCell ref="B72:F72"/>
    <mergeCell ref="K72:L72"/>
    <mergeCell ref="B73:F73"/>
    <mergeCell ref="K73:L73"/>
    <mergeCell ref="B74:F74"/>
    <mergeCell ref="K74:L74"/>
    <mergeCell ref="B75:F75"/>
    <mergeCell ref="K75:L75"/>
    <mergeCell ref="B76:F76"/>
    <mergeCell ref="K76:L76"/>
    <mergeCell ref="B77:F77"/>
    <mergeCell ref="K77:L77"/>
    <mergeCell ref="B78:F78"/>
    <mergeCell ref="K78:L78"/>
    <mergeCell ref="B79:F79"/>
    <mergeCell ref="K79:L79"/>
    <mergeCell ref="B80:F80"/>
    <mergeCell ref="K80:L80"/>
    <mergeCell ref="B81:F81"/>
    <mergeCell ref="K81:L81"/>
    <mergeCell ref="B82:F82"/>
    <mergeCell ref="K82:L82"/>
    <mergeCell ref="B83:F83"/>
    <mergeCell ref="K83:L83"/>
    <mergeCell ref="B84:F84"/>
    <mergeCell ref="K84:L84"/>
    <mergeCell ref="A85:I85"/>
    <mergeCell ref="J85:K85"/>
    <mergeCell ref="B88:F88"/>
    <mergeCell ref="K88:L88"/>
    <mergeCell ref="B89:F89"/>
    <mergeCell ref="K89:L89"/>
    <mergeCell ref="B90:F90"/>
    <mergeCell ref="K90:L90"/>
    <mergeCell ref="B91:F91"/>
    <mergeCell ref="K91:L91"/>
    <mergeCell ref="B92:F92"/>
    <mergeCell ref="K92:L92"/>
    <mergeCell ref="B93:F93"/>
    <mergeCell ref="K93:L93"/>
    <mergeCell ref="B94:F94"/>
    <mergeCell ref="K94:L94"/>
    <mergeCell ref="B95:F95"/>
    <mergeCell ref="K95:L95"/>
    <mergeCell ref="B96:F96"/>
    <mergeCell ref="K96:L96"/>
    <mergeCell ref="B97:F97"/>
    <mergeCell ref="K97:L97"/>
    <mergeCell ref="B98:F98"/>
    <mergeCell ref="K98:L98"/>
    <mergeCell ref="B99:F99"/>
    <mergeCell ref="K99:L99"/>
    <mergeCell ref="B100:F100"/>
    <mergeCell ref="K100:L100"/>
    <mergeCell ref="B101:F101"/>
    <mergeCell ref="K101:L101"/>
    <mergeCell ref="B102:F102"/>
    <mergeCell ref="K102:L102"/>
    <mergeCell ref="B103:F103"/>
    <mergeCell ref="K103:L103"/>
    <mergeCell ref="A104:I104"/>
    <mergeCell ref="J104:K104"/>
    <mergeCell ref="B107:F107"/>
    <mergeCell ref="K107:L107"/>
    <mergeCell ref="B108:F108"/>
    <mergeCell ref="K108:L108"/>
    <mergeCell ref="B109:F109"/>
    <mergeCell ref="K109:L109"/>
    <mergeCell ref="B110:F110"/>
    <mergeCell ref="K110:L110"/>
    <mergeCell ref="B111:F111"/>
    <mergeCell ref="K111:L111"/>
    <mergeCell ref="A112:I112"/>
    <mergeCell ref="J112:K112"/>
    <mergeCell ref="B115:F115"/>
    <mergeCell ref="K115:L115"/>
    <mergeCell ref="B116:F116"/>
    <mergeCell ref="K116:L116"/>
    <mergeCell ref="B117:F117"/>
    <mergeCell ref="K117:L117"/>
    <mergeCell ref="B118:F118"/>
    <mergeCell ref="K118:L118"/>
    <mergeCell ref="B119:F119"/>
    <mergeCell ref="K119:L119"/>
    <mergeCell ref="B120:F120"/>
    <mergeCell ref="K120:L120"/>
    <mergeCell ref="B121:F121"/>
    <mergeCell ref="K121:L121"/>
    <mergeCell ref="B122:F122"/>
    <mergeCell ref="K122:L122"/>
    <mergeCell ref="B123:F123"/>
    <mergeCell ref="K123:L123"/>
    <mergeCell ref="B124:F124"/>
    <mergeCell ref="K124:L124"/>
    <mergeCell ref="B125:F125"/>
    <mergeCell ref="K125:L125"/>
    <mergeCell ref="A126:I126"/>
    <mergeCell ref="J126:K126"/>
    <mergeCell ref="H132:I132"/>
    <mergeCell ref="D136:L136"/>
    <mergeCell ref="E144:L144"/>
    <mergeCell ref="B156:L156"/>
    <mergeCell ref="A169:B169"/>
    <mergeCell ref="A170:B170"/>
    <mergeCell ref="C170:I170"/>
    <mergeCell ref="A171:B171"/>
    <mergeCell ref="C171:L171"/>
    <mergeCell ref="A172:I172"/>
    <mergeCell ref="B173:L173"/>
    <mergeCell ref="G175:H175"/>
    <mergeCell ref="C178:G178"/>
    <mergeCell ref="B180:D180"/>
    <mergeCell ref="H180:J180"/>
    <mergeCell ref="B182:D182"/>
    <mergeCell ref="H182:J182"/>
    <mergeCell ref="J184:L184"/>
    <mergeCell ref="A186:L186"/>
    <mergeCell ref="A189:B189"/>
    <mergeCell ref="C189:I189"/>
    <mergeCell ref="J189:L189"/>
    <mergeCell ref="A190:B190"/>
    <mergeCell ref="C190:I190"/>
    <mergeCell ref="J190:L190"/>
    <mergeCell ref="A191:B191"/>
    <mergeCell ref="C191:I191"/>
    <mergeCell ref="J191:L191"/>
    <mergeCell ref="A192:B192"/>
    <mergeCell ref="C192:I192"/>
    <mergeCell ref="J192:L192"/>
    <mergeCell ref="G197:K197"/>
    <mergeCell ref="G198:K198"/>
    <mergeCell ref="A2:L3"/>
    <mergeCell ref="A39:I40"/>
    <mergeCell ref="J39:K40"/>
    <mergeCell ref="A48:I49"/>
    <mergeCell ref="J48:K49"/>
    <mergeCell ref="A86:I87"/>
    <mergeCell ref="J86:K87"/>
    <mergeCell ref="A105:I106"/>
    <mergeCell ref="J105:K106"/>
    <mergeCell ref="A113:I114"/>
    <mergeCell ref="J113:K114"/>
    <mergeCell ref="A127:I128"/>
    <mergeCell ref="J127:K128"/>
    <mergeCell ref="E138:L139"/>
    <mergeCell ref="E140:L141"/>
    <mergeCell ref="E142:L143"/>
    <mergeCell ref="E146:L147"/>
    <mergeCell ref="B151:L152"/>
    <mergeCell ref="B154:L155"/>
    <mergeCell ref="B157:L158"/>
    <mergeCell ref="B160:L161"/>
    <mergeCell ref="B163:L164"/>
    <mergeCell ref="B166:L167"/>
    <mergeCell ref="A199:L201"/>
    <mergeCell ref="A202:L206"/>
    <mergeCell ref="A208:L209"/>
    <mergeCell ref="A210:L211"/>
    <mergeCell ref="A212:L213"/>
    <mergeCell ref="A214:L215"/>
    <mergeCell ref="A216:L217"/>
    <mergeCell ref="A218:L219"/>
    <mergeCell ref="A220:L221"/>
    <mergeCell ref="A224:L225"/>
  </mergeCells>
  <phoneticPr fontId="1" type="Hiragana"/>
  <pageMargins left="0.7" right="0.50314960629921257" top="0.55314960629921262" bottom="0.35629921259842523" header="0.3" footer="0.3"/>
  <pageSetup paperSize="9" scale="99" fitToWidth="1" fitToHeight="1" orientation="portrait" usePrinterDefaults="1" r:id="rId1"/>
  <rowBreaks count="7" manualBreakCount="7">
    <brk id="56" max="11" man="1"/>
    <brk id="81" max="11" man="1"/>
    <brk id="106" max="11" man="1"/>
    <brk id="133" max="11" man="1"/>
    <brk id="167" max="11" man="1"/>
    <brk id="183" max="11" man="1"/>
    <brk id="211"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タイ有害物質法（原文より訳）</dc:title>
  <dc:creator>Fukuta Kaoru</dc:creator>
  <cp:lastModifiedBy>Administrator</cp:lastModifiedBy>
  <dcterms:created xsi:type="dcterms:W3CDTF">2024-09-27T05:50:37Z</dcterms:created>
  <dcterms:modified xsi:type="dcterms:W3CDTF">2025-06-10T07:04:04Z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2025-06-10T07:04:04Z</vt:filetime>
  </property>
</Properties>
</file>