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3035"/>
  </bookViews>
  <sheets>
    <sheet name="別紙３" sheetId="2" r:id="rId1"/>
    <sheet name="別紙３ (記入例)" sheetId="1" r:id="rId2"/>
  </sheets>
  <definedNames>
    <definedName name="_xlnm.Print_Area" localSheetId="1">'別紙３ (記入例)'!$C$1:$L$26</definedName>
    <definedName name="_xlnm.Print_Area" localSheetId="0">別紙３!$C$1:$L$26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<sst xmlns="http://schemas.openxmlformats.org/spreadsheetml/2006/main" xmlns:r="http://schemas.openxmlformats.org/officeDocument/2006/relationships" count="39" uniqueCount="39">
  <si>
    <t>別紙３</t>
    <rPh sb="0" eb="2">
      <t>べっし</t>
    </rPh>
    <phoneticPr fontId="1" type="Hiragana"/>
  </si>
  <si>
    <t>（単位：円）</t>
    <rPh sb="1" eb="3">
      <t>たんい</t>
    </rPh>
    <rPh sb="4" eb="5">
      <t>えん</t>
    </rPh>
    <phoneticPr fontId="1" type="Hiragana"/>
  </si>
  <si>
    <t>補助金額調整表</t>
    <rPh sb="0" eb="3">
      <t>ほじょきん</t>
    </rPh>
    <rPh sb="3" eb="4">
      <t>がく</t>
    </rPh>
    <rPh sb="4" eb="6">
      <t>ちょうせい</t>
    </rPh>
    <rPh sb="6" eb="7">
      <t>ひょう</t>
    </rPh>
    <phoneticPr fontId="1" type="Hiragana"/>
  </si>
  <si>
    <t>※１　業務方法書　様式第１－２号記載の番号に合わせてください</t>
    <rPh sb="3" eb="5">
      <t>ぎょうむ</t>
    </rPh>
    <rPh sb="5" eb="8">
      <t>ほうほうしょ</t>
    </rPh>
    <rPh sb="9" eb="11">
      <t>ようしき</t>
    </rPh>
    <rPh sb="11" eb="12">
      <t>だい</t>
    </rPh>
    <rPh sb="15" eb="16">
      <t>ごう</t>
    </rPh>
    <rPh sb="16" eb="18">
      <t>きさい</t>
    </rPh>
    <rPh sb="19" eb="21">
      <t>ばんごう</t>
    </rPh>
    <rPh sb="22" eb="23">
      <t>あ</t>
    </rPh>
    <phoneticPr fontId="1" type="Hiragana"/>
  </si>
  <si>
    <t>参加農業者
氏名</t>
    <rPh sb="0" eb="2">
      <t>さんか</t>
    </rPh>
    <rPh sb="2" eb="5">
      <t>のうぎょうしゃ</t>
    </rPh>
    <rPh sb="6" eb="8">
      <t>しめい</t>
    </rPh>
    <phoneticPr fontId="1" type="Hiragana"/>
  </si>
  <si>
    <t>※３　必要に応じて行を追加してください</t>
    <rPh sb="3" eb="5">
      <t>ひつよう</t>
    </rPh>
    <rPh sb="6" eb="7">
      <t>おう</t>
    </rPh>
    <rPh sb="9" eb="10">
      <t>ぎょう</t>
    </rPh>
    <rPh sb="11" eb="13">
      <t>ついか</t>
    </rPh>
    <phoneticPr fontId="1" type="Hiragana"/>
  </si>
  <si>
    <t>C:国支援額
(B×0.7)</t>
    <rPh sb="2" eb="3">
      <t>くに</t>
    </rPh>
    <rPh sb="3" eb="6">
      <t>しえんがく</t>
    </rPh>
    <phoneticPr fontId="1" type="Hiragana"/>
  </si>
  <si>
    <r>
      <t>F:県補助金算定額</t>
    </r>
    <r>
      <rPr>
        <sz val="11"/>
        <color theme="1"/>
        <rFont val="ＭＳ ゴシック"/>
      </rPr>
      <t xml:space="preserve">
(B×0.1)</t>
    </r>
    <rPh sb="2" eb="3">
      <t>けん</t>
    </rPh>
    <rPh sb="3" eb="6">
      <t>ほじょきん</t>
    </rPh>
    <rPh sb="6" eb="8">
      <t>さんてい</t>
    </rPh>
    <rPh sb="8" eb="9">
      <t>がく</t>
    </rPh>
    <phoneticPr fontId="1" type="Hiragana"/>
  </si>
  <si>
    <t>A:当年の
肥料費</t>
    <rPh sb="2" eb="4">
      <t>とうねん</t>
    </rPh>
    <rPh sb="6" eb="9">
      <t>ひりょうひ</t>
    </rPh>
    <phoneticPr fontId="1" type="Hiragana"/>
  </si>
  <si>
    <t>D:市町村支援金</t>
    <rPh sb="2" eb="5">
      <t>しちょうそん</t>
    </rPh>
    <rPh sb="5" eb="8">
      <t>しえんきん</t>
    </rPh>
    <phoneticPr fontId="1" type="Hiragana"/>
  </si>
  <si>
    <r>
      <t>G:県補助金額</t>
    </r>
    <r>
      <rPr>
        <sz val="11"/>
        <color theme="1"/>
        <rFont val="ＭＳ ゴシック"/>
      </rPr>
      <t xml:space="preserve">
(EとFの比較結果</t>
    </r>
    <r>
      <rPr>
        <vertAlign val="superscript"/>
        <sz val="11"/>
        <color theme="1"/>
        <rFont val="ＭＳ ゴシック"/>
      </rPr>
      <t>※2</t>
    </r>
    <r>
      <rPr>
        <sz val="11"/>
        <color theme="1"/>
        <rFont val="ＭＳ ゴシック"/>
      </rPr>
      <t>)</t>
    </r>
    <rPh sb="2" eb="3">
      <t>けん</t>
    </rPh>
    <rPh sb="3" eb="6">
      <t>ほじょきん</t>
    </rPh>
    <rPh sb="6" eb="7">
      <t>がく</t>
    </rPh>
    <rPh sb="13" eb="15">
      <t>ひかく</t>
    </rPh>
    <rPh sb="15" eb="17">
      <t>けっか</t>
    </rPh>
    <phoneticPr fontId="1" type="Hiragana"/>
  </si>
  <si>
    <t>C:県補助金額算定用
(B÷７)</t>
    <rPh sb="2" eb="3">
      <t>けん</t>
    </rPh>
    <rPh sb="3" eb="6">
      <t>ほじょきん</t>
    </rPh>
    <rPh sb="6" eb="7">
      <t>がく</t>
    </rPh>
    <rPh sb="7" eb="9">
      <t>さんてい</t>
    </rPh>
    <rPh sb="9" eb="10">
      <t>よう</t>
    </rPh>
    <phoneticPr fontId="1" type="Hiragana"/>
  </si>
  <si>
    <t>合計①</t>
    <rPh sb="0" eb="2">
      <t>ごうけい</t>
    </rPh>
    <phoneticPr fontId="1" type="Hiragana"/>
  </si>
  <si>
    <t>合計②</t>
    <rPh sb="0" eb="2">
      <t>ごうけい</t>
    </rPh>
    <phoneticPr fontId="1" type="Hiragana"/>
  </si>
  <si>
    <t>表３　県補助金交付申請額の算定</t>
    <rPh sb="0" eb="1">
      <t>ひょう</t>
    </rPh>
    <rPh sb="3" eb="4">
      <t>けん</t>
    </rPh>
    <rPh sb="4" eb="7">
      <t>ほじょきん</t>
    </rPh>
    <rPh sb="7" eb="9">
      <t>こうふ</t>
    </rPh>
    <rPh sb="9" eb="11">
      <t>しんせい</t>
    </rPh>
    <rPh sb="11" eb="12">
      <t>がく</t>
    </rPh>
    <rPh sb="13" eb="15">
      <t>さんてい</t>
    </rPh>
    <phoneticPr fontId="1" type="Hiragana"/>
  </si>
  <si>
    <r>
      <t>E:価格高騰分と、国＋市町村の支援額の差</t>
    </r>
    <r>
      <rPr>
        <sz val="10"/>
        <color theme="1"/>
        <rFont val="ＭＳ ゴシック"/>
      </rPr>
      <t>(B-C-D、負の値の場合は0を表示)</t>
    </r>
    <rPh sb="2" eb="4">
      <t>かかく</t>
    </rPh>
    <rPh sb="4" eb="6">
      <t>こうとう</t>
    </rPh>
    <rPh sb="6" eb="7">
      <t>ふん</t>
    </rPh>
    <rPh sb="9" eb="10">
      <t>くに</t>
    </rPh>
    <rPh sb="11" eb="14">
      <t>しちょうそん</t>
    </rPh>
    <rPh sb="15" eb="17">
      <t>しえん</t>
    </rPh>
    <rPh sb="17" eb="18">
      <t>がく</t>
    </rPh>
    <rPh sb="19" eb="20">
      <t>さ</t>
    </rPh>
    <rPh sb="27" eb="28">
      <t>ふ</t>
    </rPh>
    <rPh sb="29" eb="30">
      <t>あたい</t>
    </rPh>
    <rPh sb="31" eb="33">
      <t>ばあい</t>
    </rPh>
    <rPh sb="36" eb="38">
      <t>ひょうじ</t>
    </rPh>
    <phoneticPr fontId="1" type="Hiragana"/>
  </si>
  <si>
    <t>表２　国の支援金が価格高騰分の７割未満の参加農業者</t>
    <rPh sb="0" eb="1">
      <t>ひょう</t>
    </rPh>
    <phoneticPr fontId="1" type="Hiragana"/>
  </si>
  <si>
    <r>
      <t xml:space="preserve">D:県補助金の
調整額の計
</t>
    </r>
    <r>
      <rPr>
        <sz val="9"/>
        <color theme="1"/>
        <rFont val="ＭＳ ゴシック"/>
      </rPr>
      <t>(上表の合計①)</t>
    </r>
    <rPh sb="2" eb="3">
      <t>けん</t>
    </rPh>
    <rPh sb="3" eb="6">
      <t>ほじょきん</t>
    </rPh>
    <rPh sb="8" eb="11">
      <t>ちょうせいがく</t>
    </rPh>
    <rPh sb="12" eb="13">
      <t>けい</t>
    </rPh>
    <rPh sb="15" eb="17">
      <t>じょうひょう</t>
    </rPh>
    <rPh sb="18" eb="20">
      <t>ごうけい</t>
    </rPh>
    <phoneticPr fontId="1" type="Hiragana"/>
  </si>
  <si>
    <t>□○</t>
  </si>
  <si>
    <t>○○△</t>
  </si>
  <si>
    <t>A:国支援額</t>
    <rPh sb="2" eb="3">
      <t>くに</t>
    </rPh>
    <rPh sb="3" eb="6">
      <t>しえんがく</t>
    </rPh>
    <phoneticPr fontId="1" type="Hiragana"/>
  </si>
  <si>
    <t>A:国事業で採択された額</t>
    <rPh sb="2" eb="3">
      <t>くに</t>
    </rPh>
    <rPh sb="3" eb="5">
      <t>じぎょう</t>
    </rPh>
    <rPh sb="6" eb="8">
      <t>さいたく</t>
    </rPh>
    <rPh sb="11" eb="12">
      <t>がく</t>
    </rPh>
    <phoneticPr fontId="1" type="Hiragana"/>
  </si>
  <si>
    <t>表１　国と市町村からの支援金等の金額の合計が価格高騰分の９割を超えて10割未満の参加農業者</t>
    <rPh sb="0" eb="1">
      <t>ひょう</t>
    </rPh>
    <phoneticPr fontId="1" type="Hiragana"/>
  </si>
  <si>
    <r>
      <t>番号</t>
    </r>
    <r>
      <rPr>
        <vertAlign val="superscript"/>
        <sz val="11"/>
        <color theme="1"/>
        <rFont val="ＭＳ ゴシック"/>
      </rPr>
      <t>※１</t>
    </r>
    <rPh sb="0" eb="2">
      <t>ばんごう</t>
    </rPh>
    <phoneticPr fontId="1" type="Hiragana"/>
  </si>
  <si>
    <r>
      <t>B:価格高騰分
(A－(A÷高騰率</t>
    </r>
    <r>
      <rPr>
        <vertAlign val="superscript"/>
        <sz val="11"/>
        <color theme="1"/>
        <rFont val="ＭＳ ゴシック"/>
      </rPr>
      <t xml:space="preserve">※２
</t>
    </r>
    <r>
      <rPr>
        <sz val="11"/>
        <color theme="1"/>
        <rFont val="ＭＳ ゴシック"/>
      </rPr>
      <t>÷0.9))</t>
    </r>
    <rPh sb="2" eb="4">
      <t>かかく</t>
    </rPh>
    <rPh sb="4" eb="6">
      <t>こうとう</t>
    </rPh>
    <rPh sb="6" eb="7">
      <t>ぶん</t>
    </rPh>
    <rPh sb="14" eb="16">
      <t>こうとう</t>
    </rPh>
    <rPh sb="16" eb="17">
      <t>りつ</t>
    </rPh>
    <phoneticPr fontId="1" type="Hiragana"/>
  </si>
  <si>
    <t>○□</t>
  </si>
  <si>
    <t>B:県補助金算定用
(A－合計②)</t>
    <rPh sb="2" eb="3">
      <t>けん</t>
    </rPh>
    <rPh sb="3" eb="6">
      <t>ほじょきん</t>
    </rPh>
    <rPh sb="6" eb="8">
      <t>さんてい</t>
    </rPh>
    <rPh sb="8" eb="9">
      <t>よう</t>
    </rPh>
    <rPh sb="13" eb="15">
      <t>ごうけい</t>
    </rPh>
    <phoneticPr fontId="1" type="Hiragana"/>
  </si>
  <si>
    <t>H:県補助金調整額
(F-G、Gが負の値の場合は0を表示)</t>
    <rPh sb="2" eb="3">
      <t>けん</t>
    </rPh>
    <rPh sb="3" eb="6">
      <t>ほじょきん</t>
    </rPh>
    <rPh sb="6" eb="9">
      <t>ちょうせいがく</t>
    </rPh>
    <rPh sb="17" eb="18">
      <t>ふ</t>
    </rPh>
    <rPh sb="19" eb="20">
      <t>あたい</t>
    </rPh>
    <rPh sb="21" eb="23">
      <t>ばあい</t>
    </rPh>
    <rPh sb="26" eb="28">
      <t>ひょうじ</t>
    </rPh>
    <phoneticPr fontId="1" type="Hiragana"/>
  </si>
  <si>
    <t>○○</t>
  </si>
  <si>
    <t>□□</t>
  </si>
  <si>
    <t>△△</t>
  </si>
  <si>
    <t>○△</t>
  </si>
  <si>
    <t xml:space="preserve"> 下表により県補助金額の調整が必要な参加農業者の条件は次のとおり、
　表１　国と市町村からの支援金等の金額の合計が価格高騰分の９割を超えて10割未満の参加農業者について記入すること
　表２　市町村からの支援金により、国の支援金が価格高騰分の７割未満の参加農業者について記入すること
　　　　※エクセルファイルで作成する場合は、色無しのセルのみに記入してください（色付きセルは自動計算されます）</t>
    <rPh sb="1" eb="3">
      <t>かひょう</t>
    </rPh>
    <rPh sb="6" eb="7">
      <t>けん</t>
    </rPh>
    <rPh sb="7" eb="10">
      <t>ほじょきん</t>
    </rPh>
    <rPh sb="10" eb="11">
      <t>がく</t>
    </rPh>
    <rPh sb="12" eb="14">
      <t>ちょうせい</t>
    </rPh>
    <rPh sb="15" eb="17">
      <t>ひつよう</t>
    </rPh>
    <rPh sb="18" eb="20">
      <t>さんか</t>
    </rPh>
    <rPh sb="20" eb="23">
      <t>のうぎょうしゃ</t>
    </rPh>
    <rPh sb="24" eb="26">
      <t>じょうけん</t>
    </rPh>
    <rPh sb="27" eb="28">
      <t>つぎ</t>
    </rPh>
    <rPh sb="35" eb="36">
      <t>ひょう</t>
    </rPh>
    <rPh sb="38" eb="39">
      <t>くに</t>
    </rPh>
    <rPh sb="40" eb="43">
      <t>しちょうそん</t>
    </rPh>
    <rPh sb="46" eb="49">
      <t>しえんきん</t>
    </rPh>
    <rPh sb="49" eb="50">
      <t>とう</t>
    </rPh>
    <rPh sb="51" eb="53">
      <t>きんがく</t>
    </rPh>
    <rPh sb="54" eb="56">
      <t>ごうけい</t>
    </rPh>
    <rPh sb="57" eb="59">
      <t>かかく</t>
    </rPh>
    <rPh sb="59" eb="62">
      <t>こうとうぶん</t>
    </rPh>
    <rPh sb="64" eb="65">
      <t>わり</t>
    </rPh>
    <rPh sb="66" eb="67">
      <t>こ</t>
    </rPh>
    <rPh sb="71" eb="72">
      <t>わり</t>
    </rPh>
    <rPh sb="72" eb="74">
      <t>みまん</t>
    </rPh>
    <rPh sb="75" eb="77">
      <t>さんか</t>
    </rPh>
    <rPh sb="77" eb="80">
      <t>のうぎょうしゃ</t>
    </rPh>
    <rPh sb="84" eb="86">
      <t>きにゅう</t>
    </rPh>
    <rPh sb="92" eb="93">
      <t>ひょう</t>
    </rPh>
    <rPh sb="95" eb="98">
      <t>しちょうそん</t>
    </rPh>
    <rPh sb="101" eb="104">
      <t>しえんきん</t>
    </rPh>
    <rPh sb="108" eb="109">
      <t>くに</t>
    </rPh>
    <rPh sb="110" eb="113">
      <t>しえんきん</t>
    </rPh>
    <rPh sb="114" eb="116">
      <t>かかく</t>
    </rPh>
    <rPh sb="116" eb="119">
      <t>こうとうぶん</t>
    </rPh>
    <rPh sb="121" eb="122">
      <t>わり</t>
    </rPh>
    <rPh sb="122" eb="124">
      <t>みまん</t>
    </rPh>
    <rPh sb="125" eb="127">
      <t>さんか</t>
    </rPh>
    <rPh sb="127" eb="130">
      <t>のうぎょうしゃ</t>
    </rPh>
    <rPh sb="134" eb="136">
      <t>きにゅう</t>
    </rPh>
    <rPh sb="155" eb="157">
      <t>さくせい</t>
    </rPh>
    <rPh sb="159" eb="161">
      <t>ばあい</t>
    </rPh>
    <rPh sb="163" eb="164">
      <t>いろ</t>
    </rPh>
    <rPh sb="164" eb="165">
      <t>な</t>
    </rPh>
    <rPh sb="172" eb="174">
      <t>きにゅう</t>
    </rPh>
    <rPh sb="181" eb="182">
      <t>いろ</t>
    </rPh>
    <rPh sb="182" eb="183">
      <t>つ</t>
    </rPh>
    <rPh sb="187" eb="189">
      <t>じどう</t>
    </rPh>
    <rPh sb="189" eb="191">
      <t>けいさん</t>
    </rPh>
    <phoneticPr fontId="1" type="Hiragana"/>
  </si>
  <si>
    <t>□△</t>
  </si>
  <si>
    <t>□□○</t>
  </si>
  <si>
    <t>△△□</t>
  </si>
  <si>
    <r>
      <t>B:価格高騰分
(A－(A÷1.4</t>
    </r>
    <r>
      <rPr>
        <vertAlign val="superscript"/>
        <sz val="11"/>
        <color theme="1"/>
        <rFont val="ＭＳ ゴシック"/>
      </rPr>
      <t xml:space="preserve">
</t>
    </r>
    <r>
      <rPr>
        <sz val="11"/>
        <color theme="1"/>
        <rFont val="ＭＳ ゴシック"/>
      </rPr>
      <t>÷0.9))</t>
    </r>
    <rPh sb="2" eb="4">
      <t>かかく</t>
    </rPh>
    <rPh sb="4" eb="6">
      <t>こうとう</t>
    </rPh>
    <rPh sb="6" eb="7">
      <t>ぶん</t>
    </rPh>
    <phoneticPr fontId="1" type="Hiragana"/>
  </si>
  <si>
    <t>E:県補助金
交付申請額
(C-D)</t>
    <rPh sb="2" eb="3">
      <t>けん</t>
    </rPh>
    <rPh sb="3" eb="6">
      <t>ほじょきん</t>
    </rPh>
    <rPh sb="7" eb="9">
      <t>こうふ</t>
    </rPh>
    <rPh sb="9" eb="12">
      <t>しんせいがく</t>
    </rPh>
    <phoneticPr fontId="1" type="Hiragana"/>
  </si>
  <si>
    <t>※２　表１のE欄とF欄を比較して金額の小さい方を記載してください</t>
    <rPh sb="3" eb="4">
      <t>ひょう</t>
    </rPh>
    <rPh sb="7" eb="8">
      <t>らん</t>
    </rPh>
    <rPh sb="10" eb="11">
      <t>らん</t>
    </rPh>
    <rPh sb="12" eb="14">
      <t>ひかく</t>
    </rPh>
    <rPh sb="16" eb="18">
      <t>きんがく</t>
    </rPh>
    <rPh sb="19" eb="20">
      <t>ちい</t>
    </rPh>
    <rPh sb="22" eb="23">
      <t>ほう</t>
    </rPh>
    <rPh sb="24" eb="26">
      <t>きさい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</si>
</sst>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000_ "/>
  </numFmts>
  <fonts count="6">
    <font>
      <sz val="11"/>
      <color theme="1"/>
      <name val="ＭＳ ゴシック"/>
      <family val="3"/>
    </font>
    <font>
      <sz val="6"/>
      <color auto="1"/>
      <name val="ＭＳ ゴシック"/>
      <family val="3"/>
    </font>
    <font>
      <sz val="14"/>
      <color theme="1"/>
      <name val="ＭＳ ゴシック"/>
      <family val="3"/>
    </font>
    <font>
      <sz val="12"/>
      <color theme="1"/>
      <name val="ＭＳ ゴシック"/>
      <family val="3"/>
    </font>
    <font>
      <sz val="11"/>
      <color theme="1"/>
      <name val="ＭＳ ゴシック"/>
      <family val="3"/>
    </font>
    <font>
      <sz val="11"/>
      <color auto="1"/>
      <name val="ＭＳ ゴシック"/>
      <family val="3"/>
    </font>
  </fonts>
  <fills count="3">
    <fill>
      <patternFill patternType="none"/>
    </fill>
    <fill>
      <patternFill patternType="gray125"/>
    </fill>
    <fill>
      <patternFill patternType="solid">
        <fgColor theme="0" tint="-0.1400000000000000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33">
    <xf numFmtId="0" fontId="0" fillId="0" borderId="0" xfId="0">
      <alignment vertical="center"/>
    </xf>
    <xf numFmtId="0" fontId="0" fillId="0" borderId="0" xfId="0" applyAlignment="1">
      <alignment vertical="center" textRotation="255"/>
    </xf>
    <xf numFmtId="0" fontId="0" fillId="0" borderId="0" xfId="0" applyBorder="1" applyAlignment="1">
      <alignment horizontal="center" vertical="center" textRotation="255"/>
    </xf>
    <xf numFmtId="0" fontId="0" fillId="0" borderId="0" xfId="0" applyFont="1" applyBorder="1" applyAlignment="1">
      <alignment vertical="center" textRotation="255"/>
    </xf>
    <xf numFmtId="0" fontId="2" fillId="0" borderId="0" xfId="0" applyFont="1" applyBorder="1" applyAlignment="1">
      <alignment horizontal="center" vertical="center"/>
    </xf>
    <xf numFmtId="0" fontId="2" fillId="0" borderId="0" xfId="0" applyFont="1" applyAlignment="1">
      <alignment horizontal="center" vertical="center"/>
    </xf>
    <xf numFmtId="0" fontId="3" fillId="0" borderId="0" xfId="0" applyFont="1"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Font="1" applyBorder="1" applyAlignment="1">
      <alignment horizontal="right" vertical="center"/>
    </xf>
    <xf numFmtId="0" fontId="0" fillId="0" borderId="0" xfId="0" applyFont="1" applyAlignment="1">
      <alignment horizontal="right" vertical="center"/>
    </xf>
    <xf numFmtId="0" fontId="0" fillId="0" borderId="1" xfId="0" applyBorder="1">
      <alignment vertical="center"/>
    </xf>
    <xf numFmtId="38" fontId="0" fillId="0" borderId="1" xfId="1" applyFont="1" applyBorder="1" applyAlignment="1">
      <alignment horizontal="right" vertical="center"/>
    </xf>
    <xf numFmtId="0" fontId="0" fillId="0" borderId="0" xfId="0" applyBorder="1" applyAlignment="1">
      <alignment horizontal="center" vertical="center"/>
    </xf>
    <xf numFmtId="38" fontId="5" fillId="2" borderId="1" xfId="1" applyFont="1" applyFill="1" applyBorder="1" applyAlignment="1">
      <alignment vertical="center"/>
    </xf>
    <xf numFmtId="0" fontId="0" fillId="0" borderId="0" xfId="0" applyFont="1" applyAlignment="1">
      <alignment horizontal="center" vertical="top"/>
    </xf>
    <xf numFmtId="0" fontId="0" fillId="2" borderId="1" xfId="0" applyFont="1" applyFill="1" applyBorder="1" applyAlignment="1">
      <alignment horizontal="center" vertical="center" wrapText="1"/>
    </xf>
    <xf numFmtId="38" fontId="0" fillId="2" borderId="1" xfId="1" applyFont="1" applyFill="1" applyBorder="1" applyAlignment="1">
      <alignment horizontal="right" vertical="center"/>
    </xf>
    <xf numFmtId="38" fontId="0" fillId="0" borderId="0" xfId="1"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Alignment="1">
      <alignment horizontal="center" vertical="center"/>
    </xf>
    <xf numFmtId="38" fontId="0" fillId="0" borderId="0" xfId="0" applyNumberFormat="1" applyFont="1" applyFill="1" applyBorder="1" applyAlignment="1">
      <alignment vertical="center"/>
    </xf>
    <xf numFmtId="0" fontId="0" fillId="0" borderId="1" xfId="0" applyBorder="1" applyAlignment="1">
      <alignment vertical="center" wrapText="1"/>
    </xf>
    <xf numFmtId="38" fontId="0" fillId="0" borderId="1" xfId="1" applyFont="1" applyBorder="1">
      <alignment vertical="center"/>
    </xf>
    <xf numFmtId="0" fontId="0" fillId="0" borderId="0" xfId="0" applyAlignment="1">
      <alignment vertical="center" wrapText="1"/>
    </xf>
    <xf numFmtId="38" fontId="0" fillId="2" borderId="1" xfId="1" applyFont="1" applyFill="1" applyBorder="1" applyAlignment="1">
      <alignment horizontal="right" vertical="center" wrapText="1"/>
    </xf>
    <xf numFmtId="0" fontId="0" fillId="2" borderId="2" xfId="0" applyFont="1" applyFill="1" applyBorder="1" applyAlignment="1">
      <alignment horizontal="center" vertical="center" wrapText="1"/>
    </xf>
    <xf numFmtId="38" fontId="0" fillId="2" borderId="2" xfId="1" applyFont="1" applyFill="1" applyBorder="1" applyAlignment="1">
      <alignment horizontal="right" vertical="center"/>
    </xf>
    <xf numFmtId="0" fontId="0" fillId="2" borderId="1" xfId="0" applyFont="1" applyFill="1" applyBorder="1" applyAlignment="1" applyProtection="1">
      <alignment horizontal="center" vertical="center" wrapText="1"/>
    </xf>
    <xf numFmtId="38" fontId="0" fillId="2" borderId="1" xfId="1" applyFont="1" applyFill="1" applyBorder="1" applyAlignment="1" applyProtection="1">
      <alignment horizontal="right" vertical="center"/>
    </xf>
    <xf numFmtId="0" fontId="0" fillId="2" borderId="3" xfId="0" applyFont="1" applyFill="1" applyBorder="1" applyAlignment="1">
      <alignment horizontal="center" vertical="center" wrapText="1"/>
    </xf>
    <xf numFmtId="38" fontId="0" fillId="2" borderId="4" xfId="1" applyFont="1" applyFill="1" applyBorder="1" applyAlignment="1">
      <alignment horizontal="right" vertical="center"/>
    </xf>
    <xf numFmtId="176"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552450</xdr:colOff>
      <xdr:row>1</xdr:row>
      <xdr:rowOff>9525</xdr:rowOff>
    </xdr:from>
    <xdr:to xmlns:xdr="http://schemas.openxmlformats.org/drawingml/2006/spreadsheetDrawing">
      <xdr:col>11</xdr:col>
      <xdr:colOff>1485265</xdr:colOff>
      <xdr:row>4</xdr:row>
      <xdr:rowOff>314960</xdr:rowOff>
    </xdr:to>
    <xdr:sp macro="" textlink="">
      <xdr:nvSpPr>
        <xdr:cNvPr id="2" name="テキスト 1"/>
        <xdr:cNvSpPr txBox="1"/>
      </xdr:nvSpPr>
      <xdr:spPr>
        <a:xfrm>
          <a:off x="10277475" y="180975"/>
          <a:ext cx="3866515" cy="753110"/>
        </a:xfrm>
        <a:prstGeom prst="rect">
          <a:avLst/>
        </a:prstGeom>
        <a:solidFill>
          <a:schemeClr val="lt1"/>
        </a:solidFill>
        <a:ln w="952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3600">
              <a:latin typeface="メイリオ"/>
              <a:ea typeface="メイリオ"/>
            </a:rPr>
            <a:t>記　入　例</a:t>
          </a:r>
          <a:endParaRPr kumimoji="1" lang="ja-JP" altLang="en-US" sz="3600">
            <a:latin typeface="メイリオ"/>
            <a:ea typeface="メイリオ"/>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N29"/>
  <sheetViews>
    <sheetView tabSelected="1" workbookViewId="0">
      <selection activeCell="O12" sqref="O12"/>
    </sheetView>
  </sheetViews>
  <sheetFormatPr defaultRowHeight="13.5"/>
  <cols>
    <col min="2" max="2" width="3.25" style="1" bestFit="1" customWidth="1"/>
    <col min="3" max="3" width="5.5" customWidth="1"/>
    <col min="4" max="4" width="13.5" customWidth="1"/>
    <col min="5" max="5" width="16.125" customWidth="1"/>
    <col min="6" max="6" width="22.75" customWidth="1"/>
    <col min="7" max="7" width="20.5" customWidth="1"/>
    <col min="8" max="8" width="17.375" customWidth="1"/>
    <col min="9" max="9" width="19.625" customWidth="1"/>
    <col min="10" max="11" width="18.875" customWidth="1"/>
    <col min="12" max="12" width="21.375" customWidth="1"/>
  </cols>
  <sheetData>
    <row r="1" spans="2:14">
      <c r="C1" t="s">
        <v>0</v>
      </c>
    </row>
    <row r="2" spans="2:14" ht="8.25" customHeight="1"/>
    <row r="3" spans="2:14" ht="17.25">
      <c r="C3" s="4" t="s">
        <v>2</v>
      </c>
      <c r="D3" s="4"/>
      <c r="E3" s="4"/>
      <c r="F3" s="4"/>
      <c r="G3" s="4"/>
      <c r="H3" s="4"/>
      <c r="I3" s="4"/>
      <c r="J3" s="4"/>
      <c r="K3" s="4"/>
      <c r="L3" s="4"/>
    </row>
    <row r="4" spans="2:14" ht="9.75" customHeight="1">
      <c r="C4" s="5"/>
      <c r="D4" s="5"/>
      <c r="E4" s="5"/>
      <c r="F4" s="5"/>
      <c r="G4" s="5"/>
      <c r="H4" s="5"/>
      <c r="I4" s="5"/>
      <c r="J4" s="5"/>
      <c r="K4" s="5"/>
      <c r="L4" s="5"/>
    </row>
    <row r="5" spans="2:14" ht="72.75" customHeight="1">
      <c r="C5" s="6" t="s">
        <v>32</v>
      </c>
      <c r="D5" s="6"/>
      <c r="E5" s="6"/>
      <c r="F5" s="6"/>
      <c r="G5" s="6"/>
      <c r="H5" s="6"/>
      <c r="I5" s="6"/>
      <c r="J5" s="6"/>
      <c r="K5" s="6"/>
      <c r="L5" s="6"/>
    </row>
    <row r="6" spans="2:14" ht="18.75" customHeight="1">
      <c r="C6" t="s">
        <v>22</v>
      </c>
    </row>
    <row r="7" spans="2:14" ht="57" customHeight="1">
      <c r="B7" s="2"/>
      <c r="C7" s="7" t="s">
        <v>23</v>
      </c>
      <c r="D7" s="7" t="s">
        <v>4</v>
      </c>
      <c r="E7" s="7" t="s">
        <v>8</v>
      </c>
      <c r="F7" s="16" t="s">
        <v>36</v>
      </c>
      <c r="G7" s="16" t="s">
        <v>6</v>
      </c>
      <c r="H7" s="8" t="s">
        <v>9</v>
      </c>
      <c r="I7" s="16" t="s">
        <v>15</v>
      </c>
      <c r="J7" s="16" t="s">
        <v>7</v>
      </c>
      <c r="K7" s="16" t="s">
        <v>10</v>
      </c>
      <c r="L7" s="28" t="s">
        <v>27</v>
      </c>
    </row>
    <row r="8" spans="2:14" ht="18" customHeight="1">
      <c r="B8" s="3"/>
      <c r="C8" s="8">
        <v>1</v>
      </c>
      <c r="D8" s="8"/>
      <c r="E8" s="12"/>
      <c r="F8" s="17">
        <f>E8-(E8/1.4/0.9)</f>
        <v>0</v>
      </c>
      <c r="G8" s="17">
        <f>INT(F8*0.7)</f>
        <v>0</v>
      </c>
      <c r="H8" s="12"/>
      <c r="I8" s="25">
        <f>IF((F8-G8-H8)&gt;0,(F8-G8-H8),0)</f>
        <v>0</v>
      </c>
      <c r="J8" s="17">
        <f>INT(F8*0.1)</f>
        <v>0</v>
      </c>
      <c r="K8" s="25">
        <f>IF(J8&gt;=I8,I8,J8)</f>
        <v>0</v>
      </c>
      <c r="L8" s="29">
        <f>IF(K8=0,0,(J8-K8))</f>
        <v>0</v>
      </c>
    </row>
    <row r="9" spans="2:14" ht="18" customHeight="1">
      <c r="B9" s="3"/>
      <c r="C9" s="8">
        <v>2</v>
      </c>
      <c r="D9" s="8"/>
      <c r="E9" s="12"/>
      <c r="F9" s="17">
        <f>E9-(E9/1.4/0.9)</f>
        <v>0</v>
      </c>
      <c r="G9" s="17">
        <f>INT(F9*0.7)</f>
        <v>0</v>
      </c>
      <c r="H9" s="12"/>
      <c r="I9" s="25">
        <f>IF((F9-G9-H9)&gt;0,(F9-G9-H9),0)</f>
        <v>0</v>
      </c>
      <c r="J9" s="17">
        <f>INT(F9*0.1)</f>
        <v>0</v>
      </c>
      <c r="K9" s="25">
        <f>IF(J9&gt;=I9,I9,J9)</f>
        <v>0</v>
      </c>
      <c r="L9" s="29">
        <f>IF(K9=0,0,(J9-K9))</f>
        <v>0</v>
      </c>
    </row>
    <row r="10" spans="2:14" ht="18" customHeight="1">
      <c r="C10" s="8">
        <v>3</v>
      </c>
      <c r="D10" s="8"/>
      <c r="E10" s="12"/>
      <c r="F10" s="17">
        <f>E10-(E10/1.4/0.9)</f>
        <v>0</v>
      </c>
      <c r="G10" s="17">
        <f>INT(F10*0.7)</f>
        <v>0</v>
      </c>
      <c r="H10" s="12"/>
      <c r="I10" s="25">
        <f>IF((F10-G10-H10)&gt;0,(F10-G10-H10),0)</f>
        <v>0</v>
      </c>
      <c r="J10" s="17">
        <f>INT(F10*0.1)</f>
        <v>0</v>
      </c>
      <c r="K10" s="25">
        <f>IF(J10&gt;=I10,I10,J10)</f>
        <v>0</v>
      </c>
      <c r="L10" s="29">
        <f>IF(K10=0,0,(J10-K10))</f>
        <v>0</v>
      </c>
    </row>
    <row r="11" spans="2:14" ht="18" customHeight="1">
      <c r="B11" s="3"/>
      <c r="C11" s="8">
        <v>4</v>
      </c>
      <c r="D11" s="8"/>
      <c r="E11" s="12"/>
      <c r="F11" s="17">
        <f>E11-(E11/1.4/0.9)</f>
        <v>0</v>
      </c>
      <c r="G11" s="17">
        <f>INT(F11*0.7)</f>
        <v>0</v>
      </c>
      <c r="H11" s="12"/>
      <c r="I11" s="25">
        <f>IF((F11-G11-H11)&gt;0,(F11-G11-H11),0)</f>
        <v>0</v>
      </c>
      <c r="J11" s="17">
        <f>INT(F11*0.1)</f>
        <v>0</v>
      </c>
      <c r="K11" s="25">
        <f>IF(J11&gt;=I11,I11,J11)</f>
        <v>0</v>
      </c>
      <c r="L11" s="29">
        <f>IF(K11=0,0,(J11-K11))</f>
        <v>0</v>
      </c>
      <c r="N11" s="32"/>
    </row>
    <row r="12" spans="2:14" ht="18" customHeight="1">
      <c r="B12" s="3"/>
      <c r="C12" s="8">
        <v>5</v>
      </c>
      <c r="D12" s="8"/>
      <c r="E12" s="12"/>
      <c r="F12" s="17">
        <f>E12-(E12/1.4/0.9)</f>
        <v>0</v>
      </c>
      <c r="G12" s="17">
        <f>INT(F12*0.7)</f>
        <v>0</v>
      </c>
      <c r="H12" s="12"/>
      <c r="I12" s="25">
        <f>IF((F12-G12-H12)&gt;0,(F12-G12-H12),0)</f>
        <v>0</v>
      </c>
      <c r="J12" s="17">
        <f>INT(F12*0.1)</f>
        <v>0</v>
      </c>
      <c r="K12" s="25">
        <f>IF(J12&gt;=I12,I12,J12)</f>
        <v>0</v>
      </c>
      <c r="L12" s="29">
        <f>IF(K12=0,0,(J12-K12))</f>
        <v>0</v>
      </c>
    </row>
    <row r="13" spans="2:14" ht="18" customHeight="1">
      <c r="B13" s="3"/>
      <c r="C13" s="9" t="s">
        <v>12</v>
      </c>
      <c r="D13" s="9"/>
      <c r="E13" s="9"/>
      <c r="F13" s="9"/>
      <c r="G13" s="9"/>
      <c r="H13" s="9"/>
      <c r="I13" s="9"/>
      <c r="J13" s="9"/>
      <c r="K13" s="9"/>
      <c r="L13" s="29">
        <f>SUM(L8:L12)</f>
        <v>0</v>
      </c>
    </row>
    <row r="14" spans="2:14" ht="16.5" customHeight="1">
      <c r="B14" s="2"/>
      <c r="C14" s="10"/>
      <c r="D14" s="10"/>
      <c r="E14" s="10"/>
      <c r="F14" s="10"/>
      <c r="G14" s="10"/>
      <c r="H14" s="10"/>
      <c r="I14" s="10"/>
      <c r="J14" s="10"/>
      <c r="K14" s="10"/>
      <c r="L14" s="15" t="s">
        <v>1</v>
      </c>
    </row>
    <row r="15" spans="2:14" ht="21.75" customHeight="1">
      <c r="B15" s="2"/>
      <c r="C15" t="s">
        <v>16</v>
      </c>
      <c r="E15" s="13"/>
      <c r="F15" s="18"/>
      <c r="H15" t="s">
        <v>14</v>
      </c>
      <c r="K15" s="24"/>
    </row>
    <row r="16" spans="2:14" ht="40.5">
      <c r="B16" s="2"/>
      <c r="C16" s="7" t="s">
        <v>23</v>
      </c>
      <c r="D16" s="7" t="s">
        <v>4</v>
      </c>
      <c r="E16" s="7" t="s">
        <v>20</v>
      </c>
      <c r="F16" s="19"/>
      <c r="H16" s="22" t="s">
        <v>21</v>
      </c>
      <c r="I16" s="16" t="s">
        <v>26</v>
      </c>
      <c r="J16" s="16" t="s">
        <v>11</v>
      </c>
      <c r="K16" s="26" t="s">
        <v>17</v>
      </c>
      <c r="L16" s="30" t="s">
        <v>37</v>
      </c>
    </row>
    <row r="17" spans="2:12" ht="19.5" customHeight="1">
      <c r="B17" s="3"/>
      <c r="C17" s="8">
        <v>1</v>
      </c>
      <c r="D17" s="8"/>
      <c r="E17" s="12"/>
      <c r="F17" s="19"/>
      <c r="H17" s="23"/>
      <c r="I17" s="17">
        <f>H17-E22</f>
        <v>0</v>
      </c>
      <c r="J17" s="17">
        <f>INT(I17/7)</f>
        <v>0</v>
      </c>
      <c r="K17" s="27">
        <f>L13</f>
        <v>0</v>
      </c>
      <c r="L17" s="31">
        <f>J17-K17</f>
        <v>0</v>
      </c>
    </row>
    <row r="18" spans="2:12" ht="19.5" customHeight="1">
      <c r="B18" s="3"/>
      <c r="C18" s="8">
        <v>2</v>
      </c>
      <c r="D18" s="8"/>
      <c r="E18" s="12"/>
      <c r="F18" s="19"/>
      <c r="L18" s="15" t="s">
        <v>1</v>
      </c>
    </row>
    <row r="19" spans="2:12" ht="19.5" customHeight="1">
      <c r="B19" s="3"/>
      <c r="C19" s="8">
        <v>3</v>
      </c>
      <c r="D19" s="11"/>
      <c r="E19" s="12"/>
      <c r="F19" s="19"/>
      <c r="L19" s="21"/>
    </row>
    <row r="20" spans="2:12" ht="19.5" customHeight="1">
      <c r="B20" s="3"/>
      <c r="C20" s="8">
        <v>4</v>
      </c>
      <c r="D20" s="11"/>
      <c r="E20" s="12"/>
      <c r="F20" s="19"/>
      <c r="K20" s="21"/>
      <c r="L20" s="21"/>
    </row>
    <row r="21" spans="2:12" ht="19.5" customHeight="1">
      <c r="B21" s="3"/>
      <c r="C21" s="8">
        <v>5</v>
      </c>
      <c r="D21" s="11"/>
      <c r="E21" s="12"/>
      <c r="F21" s="19"/>
      <c r="G21" s="21"/>
      <c r="H21" s="21"/>
      <c r="I21" s="21"/>
      <c r="J21" s="21"/>
      <c r="K21" s="21"/>
      <c r="L21" s="21"/>
    </row>
    <row r="22" spans="2:12" ht="18" customHeight="1">
      <c r="B22" s="3"/>
      <c r="C22" s="9" t="s">
        <v>13</v>
      </c>
      <c r="D22" s="9"/>
      <c r="E22" s="14">
        <f>SUM(E17:E21)</f>
        <v>0</v>
      </c>
      <c r="F22" s="19"/>
      <c r="G22" s="21"/>
      <c r="H22" s="21"/>
      <c r="I22" s="21"/>
      <c r="J22" s="21"/>
      <c r="K22" s="21"/>
      <c r="L22" s="21"/>
    </row>
    <row r="23" spans="2:12" ht="18" customHeight="1">
      <c r="B23" s="3"/>
      <c r="E23" s="15" t="s">
        <v>1</v>
      </c>
      <c r="F23" s="19"/>
      <c r="G23" s="21"/>
      <c r="H23" s="21"/>
      <c r="I23" s="21"/>
      <c r="J23" s="21"/>
      <c r="K23" s="21"/>
      <c r="L23" s="21"/>
    </row>
    <row r="24" spans="2:12" ht="17.25" customHeight="1">
      <c r="D24" t="s">
        <v>3</v>
      </c>
      <c r="F24" s="20"/>
    </row>
    <row r="25" spans="2:12" ht="17.25" customHeight="1">
      <c r="D25" t="s">
        <v>38</v>
      </c>
    </row>
    <row r="26" spans="2:12" ht="17.25" customHeight="1">
      <c r="D26" t="s">
        <v>5</v>
      </c>
    </row>
    <row r="27" spans="2:12" ht="17.25" customHeight="1"/>
    <row r="29" spans="2:12" ht="22.5" customHeight="1">
      <c r="H29" s="24"/>
      <c r="I29" s="24"/>
      <c r="J29" s="24"/>
    </row>
    <row r="30" spans="2:12" ht="49.5" customHeight="1"/>
    <row r="31" spans="2:12" ht="38.25" customHeight="1"/>
    <row r="32" spans="2:12" ht="17.25" customHeight="1"/>
    <row r="33" ht="21.75" customHeight="1"/>
    <row r="34" ht="49.5" customHeight="1"/>
    <row r="35" ht="49.5" customHeight="1"/>
  </sheetData>
  <mergeCells count="4">
    <mergeCell ref="C3:L3"/>
    <mergeCell ref="C5:L5"/>
    <mergeCell ref="C13:K13"/>
    <mergeCell ref="C22:D22"/>
  </mergeCells>
  <phoneticPr fontId="1" type="Hiragana"/>
  <pageMargins left="0.7" right="0.7" top="0.75" bottom="0.75" header="0.3" footer="0.3"/>
  <pageSetup paperSize="9" scale="76"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N29"/>
  <sheetViews>
    <sheetView workbookViewId="0">
      <selection activeCell="N11" sqref="N11"/>
    </sheetView>
  </sheetViews>
  <sheetFormatPr defaultRowHeight="13.5"/>
  <cols>
    <col min="2" max="2" width="3.25" style="1" bestFit="1" customWidth="1"/>
    <col min="3" max="3" width="5.5" customWidth="1"/>
    <col min="4" max="4" width="13.5" customWidth="1"/>
    <col min="5" max="5" width="16.125" customWidth="1"/>
    <col min="6" max="6" width="22.75" customWidth="1"/>
    <col min="7" max="7" width="20.5" customWidth="1"/>
    <col min="8" max="8" width="17.375" customWidth="1"/>
    <col min="9" max="9" width="19.625" customWidth="1"/>
    <col min="10" max="10" width="18.875" customWidth="1"/>
    <col min="11" max="11" width="19.625" customWidth="1"/>
    <col min="12" max="12" width="21.375" customWidth="1"/>
  </cols>
  <sheetData>
    <row r="1" spans="2:14">
      <c r="C1" t="s">
        <v>0</v>
      </c>
    </row>
    <row r="2" spans="2:14" ht="8.25" customHeight="1"/>
    <row r="3" spans="2:14" ht="17.25">
      <c r="C3" s="4" t="s">
        <v>2</v>
      </c>
      <c r="D3" s="4"/>
      <c r="E3" s="4"/>
      <c r="F3" s="4"/>
      <c r="G3" s="4"/>
      <c r="H3" s="4"/>
      <c r="I3" s="4"/>
      <c r="J3" s="4"/>
      <c r="K3" s="4"/>
      <c r="L3" s="4"/>
    </row>
    <row r="4" spans="2:14" ht="9.75" customHeight="1">
      <c r="C4" s="5"/>
      <c r="D4" s="5"/>
      <c r="E4" s="5"/>
      <c r="F4" s="5"/>
      <c r="G4" s="5"/>
      <c r="H4" s="5"/>
      <c r="I4" s="5"/>
      <c r="J4" s="5"/>
      <c r="K4" s="5"/>
      <c r="L4" s="5"/>
    </row>
    <row r="5" spans="2:14" ht="72.75" customHeight="1">
      <c r="C5" s="6" t="s">
        <v>32</v>
      </c>
      <c r="D5" s="6"/>
      <c r="E5" s="6"/>
      <c r="F5" s="6"/>
      <c r="G5" s="6"/>
      <c r="H5" s="6"/>
      <c r="I5" s="6"/>
      <c r="J5" s="6"/>
      <c r="K5" s="6"/>
      <c r="L5" s="6"/>
    </row>
    <row r="6" spans="2:14" ht="18.75" customHeight="1">
      <c r="C6" t="s">
        <v>22</v>
      </c>
    </row>
    <row r="7" spans="2:14" ht="57" customHeight="1">
      <c r="B7" s="2"/>
      <c r="C7" s="7" t="s">
        <v>23</v>
      </c>
      <c r="D7" s="7" t="s">
        <v>4</v>
      </c>
      <c r="E7" s="7" t="s">
        <v>8</v>
      </c>
      <c r="F7" s="16" t="s">
        <v>24</v>
      </c>
      <c r="G7" s="16" t="s">
        <v>6</v>
      </c>
      <c r="H7" s="8" t="s">
        <v>9</v>
      </c>
      <c r="I7" s="16" t="s">
        <v>15</v>
      </c>
      <c r="J7" s="16" t="s">
        <v>7</v>
      </c>
      <c r="K7" s="16" t="s">
        <v>10</v>
      </c>
      <c r="L7" s="28" t="s">
        <v>27</v>
      </c>
    </row>
    <row r="8" spans="2:14" ht="18" customHeight="1">
      <c r="B8" s="3"/>
      <c r="C8" s="8">
        <v>1</v>
      </c>
      <c r="D8" s="8" t="s">
        <v>28</v>
      </c>
      <c r="E8" s="12">
        <v>800000</v>
      </c>
      <c r="F8" s="17">
        <f>INT(E8-(E8/1.4/0.9))</f>
        <v>165079</v>
      </c>
      <c r="G8" s="17">
        <f>INT(F8*0.7)</f>
        <v>115555</v>
      </c>
      <c r="H8" s="12">
        <v>35000</v>
      </c>
      <c r="I8" s="25">
        <f>IF((F8-G8-H8)&gt;0,(F8-G8-H8),0)</f>
        <v>14524</v>
      </c>
      <c r="J8" s="17">
        <f>INT(F8*0.1)</f>
        <v>16507</v>
      </c>
      <c r="K8" s="25">
        <f>IF(J8&gt;=I8,I8,J8)</f>
        <v>14524</v>
      </c>
      <c r="L8" s="29">
        <f>IF(K8=0,0,(J8-K8))</f>
        <v>1983</v>
      </c>
    </row>
    <row r="9" spans="2:14" ht="18" customHeight="1">
      <c r="B9" s="3"/>
      <c r="C9" s="8">
        <v>2</v>
      </c>
      <c r="D9" s="8" t="s">
        <v>29</v>
      </c>
      <c r="E9" s="12">
        <v>1300000</v>
      </c>
      <c r="F9" s="17">
        <f>INT(E9-(E9/1.4/0.9))</f>
        <v>268253</v>
      </c>
      <c r="G9" s="17">
        <f>INT(F9*0.7)</f>
        <v>187777</v>
      </c>
      <c r="H9" s="12">
        <v>80000</v>
      </c>
      <c r="I9" s="25">
        <f>IF((F9-G9-H9)&gt;0,(F9-G9-H9),0)</f>
        <v>476</v>
      </c>
      <c r="J9" s="17">
        <f>INT(F9*0.1)</f>
        <v>26825</v>
      </c>
      <c r="K9" s="25">
        <f>IF(J9&gt;=I9,I9,J9)</f>
        <v>476</v>
      </c>
      <c r="L9" s="29">
        <f>IF(K9=0,0,(J9-K9))</f>
        <v>26349</v>
      </c>
    </row>
    <row r="10" spans="2:14" ht="18" customHeight="1">
      <c r="C10" s="8">
        <v>3</v>
      </c>
      <c r="D10" s="8" t="s">
        <v>30</v>
      </c>
      <c r="E10" s="12">
        <v>1111000</v>
      </c>
      <c r="F10" s="17">
        <f>INT(E10-(E10/1.4/0.9))</f>
        <v>229253</v>
      </c>
      <c r="G10" s="17">
        <f>INT(F10*0.7)</f>
        <v>160477</v>
      </c>
      <c r="H10" s="12">
        <v>50000</v>
      </c>
      <c r="I10" s="25">
        <f>IF((F10-G10-H10)&gt;0,(F10-G10-H10),0)</f>
        <v>18776</v>
      </c>
      <c r="J10" s="17">
        <f>INT(F10*0.1)</f>
        <v>22925</v>
      </c>
      <c r="K10" s="25">
        <f>IF(J10&gt;=I10,I10,J10)</f>
        <v>18776</v>
      </c>
      <c r="L10" s="29">
        <f>IF(K10=0,0,(J10-K10))</f>
        <v>4149</v>
      </c>
    </row>
    <row r="11" spans="2:14" ht="18" customHeight="1">
      <c r="B11" s="3"/>
      <c r="C11" s="8">
        <v>4</v>
      </c>
      <c r="D11" s="8" t="s">
        <v>31</v>
      </c>
      <c r="E11" s="12">
        <v>1400000</v>
      </c>
      <c r="F11" s="17">
        <f>INT(E11-(E11/1.4/0.9))</f>
        <v>288888</v>
      </c>
      <c r="G11" s="17">
        <f>INT(F11*0.7)</f>
        <v>202221</v>
      </c>
      <c r="H11" s="12">
        <v>80000</v>
      </c>
      <c r="I11" s="25">
        <f>IF((F11-G11-H11)&gt;0,(F11-G11-H11),0)</f>
        <v>6667</v>
      </c>
      <c r="J11" s="17">
        <f>INT(F11*0.1)</f>
        <v>28888</v>
      </c>
      <c r="K11" s="25">
        <f>IF(J11&gt;=I11,I11,J11)</f>
        <v>6667</v>
      </c>
      <c r="L11" s="29">
        <f>IF(K11=0,0,(J11-K11))</f>
        <v>22221</v>
      </c>
      <c r="N11" s="32"/>
    </row>
    <row r="12" spans="2:14" ht="18" customHeight="1">
      <c r="B12" s="3"/>
      <c r="C12" s="8">
        <v>5</v>
      </c>
      <c r="D12" s="8" t="s">
        <v>18</v>
      </c>
      <c r="E12" s="12">
        <v>1230000</v>
      </c>
      <c r="F12" s="17">
        <f>INT(E12-(E12/1.4/0.9))</f>
        <v>253809</v>
      </c>
      <c r="G12" s="17">
        <f>INT(F12*0.7)</f>
        <v>177666</v>
      </c>
      <c r="H12" s="12">
        <v>70000</v>
      </c>
      <c r="I12" s="25">
        <f>IF((F12-G12-H12)&gt;0,(F12-G12-H12),0)</f>
        <v>6143</v>
      </c>
      <c r="J12" s="17">
        <f>INT(F12*0.1)</f>
        <v>25380</v>
      </c>
      <c r="K12" s="25">
        <f>IF(J12&gt;=I12,I12,J12)</f>
        <v>6143</v>
      </c>
      <c r="L12" s="29">
        <f>IF(K12=0,0,(J12-K12))</f>
        <v>19237</v>
      </c>
    </row>
    <row r="13" spans="2:14" ht="18" customHeight="1">
      <c r="B13" s="3"/>
      <c r="C13" s="9" t="s">
        <v>12</v>
      </c>
      <c r="D13" s="9"/>
      <c r="E13" s="9"/>
      <c r="F13" s="9"/>
      <c r="G13" s="9"/>
      <c r="H13" s="9"/>
      <c r="I13" s="9"/>
      <c r="J13" s="9"/>
      <c r="K13" s="9"/>
      <c r="L13" s="29">
        <f>SUM(L8:L12)</f>
        <v>73939</v>
      </c>
    </row>
    <row r="14" spans="2:14" ht="16.5" customHeight="1">
      <c r="B14" s="2"/>
      <c r="C14" s="10"/>
      <c r="D14" s="10"/>
      <c r="E14" s="10"/>
      <c r="F14" s="10"/>
      <c r="G14" s="10"/>
      <c r="H14" s="10"/>
      <c r="I14" s="10"/>
      <c r="J14" s="10"/>
      <c r="K14" s="10"/>
      <c r="L14" s="15" t="s">
        <v>1</v>
      </c>
    </row>
    <row r="15" spans="2:14" ht="21.75" customHeight="1">
      <c r="B15" s="2"/>
      <c r="C15" t="s">
        <v>16</v>
      </c>
      <c r="E15" s="13"/>
      <c r="F15" s="18"/>
      <c r="H15" t="s">
        <v>14</v>
      </c>
      <c r="K15" s="24"/>
    </row>
    <row r="16" spans="2:14" ht="40.5">
      <c r="B16" s="2"/>
      <c r="C16" s="7" t="s">
        <v>23</v>
      </c>
      <c r="D16" s="7" t="s">
        <v>4</v>
      </c>
      <c r="E16" s="7" t="s">
        <v>20</v>
      </c>
      <c r="F16" s="19"/>
      <c r="H16" s="22" t="s">
        <v>21</v>
      </c>
      <c r="I16" s="16" t="s">
        <v>26</v>
      </c>
      <c r="J16" s="16" t="s">
        <v>11</v>
      </c>
      <c r="K16" s="26" t="s">
        <v>17</v>
      </c>
      <c r="L16" s="30" t="s">
        <v>37</v>
      </c>
    </row>
    <row r="17" spans="2:12" ht="19.5" customHeight="1">
      <c r="B17" s="3"/>
      <c r="C17" s="8">
        <v>1</v>
      </c>
      <c r="D17" s="8" t="s">
        <v>25</v>
      </c>
      <c r="E17" s="12">
        <v>130000</v>
      </c>
      <c r="F17" s="19"/>
      <c r="H17" s="23">
        <v>5375932</v>
      </c>
      <c r="I17" s="17">
        <f>H17-E22</f>
        <v>4755932</v>
      </c>
      <c r="J17" s="17">
        <f>INT(I17/7)</f>
        <v>679418</v>
      </c>
      <c r="K17" s="27">
        <f>L13</f>
        <v>73939</v>
      </c>
      <c r="L17" s="31">
        <f>J17-K17</f>
        <v>605479</v>
      </c>
    </row>
    <row r="18" spans="2:12" ht="19.5" customHeight="1">
      <c r="B18" s="3"/>
      <c r="C18" s="8">
        <v>2</v>
      </c>
      <c r="D18" s="8" t="s">
        <v>33</v>
      </c>
      <c r="E18" s="12">
        <v>120000</v>
      </c>
      <c r="F18" s="19"/>
      <c r="L18" s="15" t="s">
        <v>1</v>
      </c>
    </row>
    <row r="19" spans="2:12" ht="19.5" customHeight="1">
      <c r="B19" s="3"/>
      <c r="C19" s="8">
        <v>3</v>
      </c>
      <c r="D19" s="8" t="s">
        <v>19</v>
      </c>
      <c r="E19" s="12">
        <v>110000</v>
      </c>
      <c r="F19" s="19"/>
      <c r="L19" s="21"/>
    </row>
    <row r="20" spans="2:12" ht="19.5" customHeight="1">
      <c r="B20" s="3"/>
      <c r="C20" s="8">
        <v>4</v>
      </c>
      <c r="D20" s="8" t="s">
        <v>34</v>
      </c>
      <c r="E20" s="12">
        <v>120000</v>
      </c>
      <c r="F20" s="19"/>
      <c r="K20" s="21"/>
      <c r="L20" s="21"/>
    </row>
    <row r="21" spans="2:12" ht="19.5" customHeight="1">
      <c r="B21" s="3"/>
      <c r="C21" s="8">
        <v>5</v>
      </c>
      <c r="D21" s="8" t="s">
        <v>35</v>
      </c>
      <c r="E21" s="12">
        <v>140000</v>
      </c>
      <c r="F21" s="19"/>
      <c r="G21" s="21"/>
      <c r="H21" s="21"/>
      <c r="I21" s="21"/>
      <c r="J21" s="21"/>
      <c r="K21" s="21"/>
      <c r="L21" s="21"/>
    </row>
    <row r="22" spans="2:12" ht="18" customHeight="1">
      <c r="B22" s="3"/>
      <c r="C22" s="9" t="s">
        <v>13</v>
      </c>
      <c r="D22" s="9"/>
      <c r="E22" s="14">
        <f>SUM(E17:E21)</f>
        <v>620000</v>
      </c>
      <c r="F22" s="19"/>
      <c r="G22" s="21"/>
      <c r="H22" s="21"/>
      <c r="I22" s="21"/>
      <c r="J22" s="21"/>
      <c r="K22" s="21"/>
      <c r="L22" s="21"/>
    </row>
    <row r="23" spans="2:12" ht="18" customHeight="1">
      <c r="B23" s="3"/>
      <c r="E23" s="15" t="s">
        <v>1</v>
      </c>
      <c r="F23" s="19"/>
      <c r="G23" s="21"/>
      <c r="H23" s="21"/>
      <c r="I23" s="21"/>
      <c r="J23" s="21"/>
      <c r="K23" s="21"/>
      <c r="L23" s="21"/>
    </row>
    <row r="24" spans="2:12" ht="17.25" customHeight="1">
      <c r="D24" t="s">
        <v>3</v>
      </c>
      <c r="F24" s="20"/>
    </row>
    <row r="25" spans="2:12" ht="17.25" customHeight="1">
      <c r="D25" t="s">
        <v>38</v>
      </c>
    </row>
    <row r="26" spans="2:12" ht="17.25" customHeight="1">
      <c r="D26" t="s">
        <v>5</v>
      </c>
    </row>
    <row r="27" spans="2:12" ht="17.25" customHeight="1"/>
    <row r="29" spans="2:12" ht="22.5" customHeight="1">
      <c r="H29" s="24"/>
      <c r="I29" s="24"/>
      <c r="J29" s="24"/>
    </row>
    <row r="30" spans="2:12" ht="49.5" customHeight="1"/>
    <row r="31" spans="2:12" ht="38.25" customHeight="1"/>
    <row r="32" spans="2:12" ht="17.25" customHeight="1"/>
    <row r="33" ht="21.75" customHeight="1"/>
    <row r="34" ht="49.5" customHeight="1"/>
    <row r="35" ht="49.5" customHeight="1"/>
  </sheetData>
  <mergeCells count="4">
    <mergeCell ref="C3:L3"/>
    <mergeCell ref="C5:L5"/>
    <mergeCell ref="C13:K13"/>
    <mergeCell ref="C22:D22"/>
  </mergeCells>
  <phoneticPr fontId="1" type="Hiragana"/>
  <pageMargins left="0.7" right="0.7" top="0.75" bottom="0.75" header="0.3" footer="0.3"/>
  <pageSetup paperSize="9" scale="76"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別紙３</vt:lpstr>
      <vt:lpstr>別紙３ (記入例)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442923</dc:creator>
  <cp:lastModifiedBy>442923</cp:lastModifiedBy>
  <dcterms:created xsi:type="dcterms:W3CDTF">2022-10-05T09:24:29Z</dcterms:created>
  <dcterms:modified xsi:type="dcterms:W3CDTF">2022-11-15T00:19:23Z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2022-11-15T00:19:23Z</vt:filetime>
  </property>
</Properties>
</file>