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20.108\zaisei\財政係\③担当\山﨑(僚)→山﨑(敦)\①-2一般財政(各種調査物ほか)\⑩財政状況資料集の作成及び公表\11.令和２年度財政状況資料集(R4.2.28)\⑥2回目\提出\"/>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<sst xmlns="http://schemas.openxmlformats.org/spreadsheetml/2006/main" count="1221" uniqueCount="644">
  <si>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</si>
  <si>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</si>
  <si>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</si>
  <si>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</si>
  <si>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</si>
  <si>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</si>
  <si>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</si>
  <si>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</si>
  <si>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</si>
  <si>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</si>
  <si>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</si>
  <si>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</si>
  <si>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</si>
  <si>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</si>
  <si>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</si>
  <si>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</si>
  <si>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</si>
  <si>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</si>
  <si>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</si>
  <si>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</si>
  <si>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</si>
  <si>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</si>
  <si>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</si>
  <si>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</si>
  <si>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</si>
  <si>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</si>
  <si>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</si>
  <si>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</si>
  <si>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</si>
  <si>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</si>
  <si>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</si>
  <si>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</si>
  <si>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</si>
  <si>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</si>
  <si>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</si>
  <si>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</si>
  <si>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</si>
  <si>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</si>
  <si>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</si>
  <si>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</si>
  <si>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</si>
  <si>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</si>
  <si>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</si>
  <si>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</si>
  <si>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</si>
  <si>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</si>
  <si>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</si>
  <si>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</si>
  <si>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</si>
  <si>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</si>
  <si>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</si>
  <si>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</si>
  <si>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</si>
  <si>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</si>
  <si>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</si>
  <si>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</si>
  <si>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</si>
  <si>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</si>
  <si>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</si>
  <si>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</si>
  <si>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</si>
  <si>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</si>
  <si>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</si>
  <si>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</si>
  <si>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</si>
  <si>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</si>
  <si>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</si>
  <si>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</si>
  <si>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</si>
  <si>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</si>
  <si>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</si>
  <si>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</si>
  <si>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</si>
  <si>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</si>
  <si>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</si>
  <si>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</si>
  <si>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</si>
  <si>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</si>
  <si>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</si>
  <si>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</si>
  <si>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</si>
  <si>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</si>
  <si>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</si>
  <si>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</si>
  <si>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</si>
  <si>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</si>
  <si>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</si>
  <si>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</si>
  <si>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</si>
  <si>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</si>
  <si>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</si>
  <si>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</si>
  <si>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</si>
  <si>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</si>
  <si>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</si>
  <si>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</si>
  <si>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</si>
  <si>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</si>
  <si>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四万十市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</si>
  <si>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</si>
  <si>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</si>
  <si>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</si>
  <si>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</si>
  <si>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</si>
  <si>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</si>
  <si>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</si>
  <si>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</si>
  <si>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</si>
  <si>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</si>
  <si>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</si>
  <si>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</si>
  <si>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</si>
  <si>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</si>
  <si>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</si>
  <si>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</si>
  <si>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</si>
  <si>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</si>
  <si>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</si>
  <si>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</si>
  <si>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</si>
  <si>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</si>
  <si>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</si>
  <si>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</si>
  <si>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</si>
  <si>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</si>
  <si>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</si>
  <si>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</si>
  <si>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</si>
  <si>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</si>
  <si>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</si>
  <si>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</si>
  <si>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</si>
  <si>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</si>
  <si>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</si>
  <si>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</si>
  <si>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</si>
  <si>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</si>
  <si>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</si>
  <si>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</si>
  <si>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</si>
  <si>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</si>
  <si>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</si>
  <si>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</si>
  <si>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</si>
  <si>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</si>
  <si>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</si>
  <si>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</si>
  <si>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</si>
  <si>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</si>
  <si>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</si>
  <si>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</si>
  <si>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</si>
  <si>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</si>
  <si>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</si>
  <si>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四万十市下水道事業会計（農業集落排水）</t>
    <phoneticPr fontId="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</si>
  <si>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</si>
  <si>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</si>
  <si>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</si>
  <si>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</si>
  <si>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</si>
  <si>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</si>
  <si>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四万十市病院事業会計</t>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</si>
  <si>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</si>
  <si>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</si>
  <si>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</si>
  <si>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</si>
  <si>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</si>
  <si>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</si>
  <si>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</si>
  <si>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</si>
  <si>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</si>
  <si>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</si>
  <si>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</si>
  <si>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</si>
  <si>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</si>
  <si>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</si>
  <si>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</si>
  <si>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</si>
  <si>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</si>
  <si>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</si>
  <si>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</si>
  <si>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</si>
  <si>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</si>
  <si>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</si>
  <si>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</si>
  <si>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</si>
  <si>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</si>
  <si>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</si>
  <si>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</si>
  <si>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</si>
  <si>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</si>
  <si>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</si>
  <si>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</si>
  <si>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</si>
  <si>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</si>
  <si>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</si>
  <si>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</si>
  <si>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</si>
  <si>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</si>
  <si>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</si>
  <si>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</si>
  <si>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</si>
  <si>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</si>
  <si>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</si>
  <si>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</si>
  <si>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</si>
  <si>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</si>
  <si>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</si>
  <si>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</si>
  <si>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</si>
  <si>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</si>
  <si>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</si>
  <si>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</si>
  <si>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</si>
  <si>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</si>
  <si>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高知県四万十市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</si>
  <si>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</si>
  <si>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</si>
  <si>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</si>
  <si>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</si>
  <si>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</si>
  <si>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</si>
  <si>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</si>
  <si>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</si>
  <si>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</si>
  <si>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</si>
  <si>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</si>
  <si>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</si>
  <si>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</si>
  <si>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</si>
  <si>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</si>
  <si>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</si>
  <si>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</si>
  <si>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</si>
  <si>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</si>
  <si>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</si>
  <si>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</si>
  <si>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</si>
  <si>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</si>
  <si>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</si>
  <si>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</si>
  <si>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</si>
  <si>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</si>
  <si>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</si>
  <si>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</si>
  <si>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</si>
  <si>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</si>
  <si>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</si>
  <si>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</si>
  <si>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</si>
  <si>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</si>
  <si>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</si>
  <si>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</si>
  <si>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</si>
  <si>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</si>
  <si>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</si>
  <si>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</si>
  <si>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</si>
  <si>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</si>
  <si>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</si>
  <si>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</si>
  <si>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</si>
  <si>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</si>
  <si>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</si>
  <si>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</si>
  <si>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</si>
  <si>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</si>
  <si>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</si>
  <si>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</si>
  <si>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</si>
  <si>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</si>
  <si>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</si>
  <si>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</si>
  <si>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</si>
  <si>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</si>
  <si>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</si>
  <si>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</si>
  <si>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</si>
  <si>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</si>
  <si>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</si>
  <si>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</si>
  <si>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</si>
  <si>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</si>
  <si>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</si>
  <si>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</si>
  <si>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</si>
  <si>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</si>
  <si>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</si>
  <si>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</si>
  <si>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</si>
  <si>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</si>
  <si>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</si>
  <si>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</si>
  <si>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</si>
  <si>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</si>
  <si>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</si>
  <si>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</si>
  <si>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</si>
  <si>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</si>
  <si>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</si>
  <si>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</si>
  <si>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</si>
  <si>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</si>
  <si>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</si>
  <si>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</si>
  <si>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</si>
  <si>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</si>
  <si>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</si>
  <si>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</si>
  <si>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</si>
  <si>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</si>
  <si>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</si>
  <si>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</si>
  <si>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</si>
  <si>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</si>
  <si>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</si>
  <si>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</si>
  <si>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</si>
  <si>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</si>
  <si>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</si>
  <si>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</si>
  <si>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</si>
  <si>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</si>
  <si>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</si>
  <si>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</si>
  <si>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</si>
  <si>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</si>
  <si>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</si>
  <si>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</si>
  <si>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</si>
  <si>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</si>
  <si>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</si>
  <si>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</si>
  <si>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</si>
  <si>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</si>
  <si>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</si>
  <si>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</si>
  <si>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</si>
  <si>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</si>
  <si>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</si>
  <si>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</si>
  <si>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</si>
  <si>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</si>
  <si>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</si>
  <si>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</si>
  <si>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</si>
  <si>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</si>
  <si>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</si>
  <si>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</si>
  <si>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</si>
  <si>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</si>
  <si>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</si>
  <si>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</si>
  <si>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</si>
  <si>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</si>
  <si>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</si>
  <si>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</si>
  <si>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</si>
  <si>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</si>
  <si>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</si>
  <si>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</si>
  <si>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</si>
  <si>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</si>
  <si>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</si>
  <si>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</si>
  <si>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</si>
  <si>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</si>
  <si>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</si>
  <si>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</si>
  <si>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</si>
  <si>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高知県四万十市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</si>
  <si>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</si>
  <si>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</si>
  <si>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</si>
  <si>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</si>
  <si>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</si>
  <si>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</si>
  <si>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</si>
  <si>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</si>
  <si>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</si>
  <si>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</si>
  <si>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</si>
  <si>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</si>
  <si>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</si>
  <si>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</si>
  <si>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</si>
  <si>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</si>
  <si>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</si>
  <si>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</si>
  <si>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</si>
  <si>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</si>
  <si>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四万十市奥屋内へき地出張診療所会計</t>
    <phoneticPr fontId="5"/>
  </si>
  <si>
    <t>-</t>
    <phoneticPr fontId="5"/>
  </si>
  <si>
    <t>四万十市住宅新築資金等貸付事業会計</t>
    <phoneticPr fontId="5"/>
  </si>
  <si>
    <t>四万十市鉄道経営助成基金会計</t>
    <phoneticPr fontId="5"/>
  </si>
  <si>
    <t>四万十市園芸作物価格安定事業会計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</si>
  <si>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</si>
  <si>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</si>
  <si>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</si>
  <si>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</si>
  <si>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</si>
  <si>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</si>
  <si>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</si>
  <si>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</si>
  <si>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</si>
  <si>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</si>
  <si>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</si>
  <si>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</si>
  <si>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</si>
  <si>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四万十市国民健康保険会計事業勘定</t>
    <phoneticPr fontId="5"/>
  </si>
  <si>
    <t>-</t>
    <phoneticPr fontId="5"/>
  </si>
  <si>
    <t>四万十市国民健康保険会計診療施設勘定</t>
    <phoneticPr fontId="5"/>
  </si>
  <si>
    <t>四万十市介護保険会計保険事業勘定</t>
    <phoneticPr fontId="5"/>
  </si>
  <si>
    <t>幡多中央介護認定審査会会計</t>
    <phoneticPr fontId="5"/>
  </si>
  <si>
    <t>四万十市後期高齢者医療会計</t>
    <phoneticPr fontId="5"/>
  </si>
  <si>
    <t>四万十市病院事業会計</t>
    <phoneticPr fontId="5"/>
  </si>
  <si>
    <t>法適用企業</t>
    <phoneticPr fontId="5"/>
  </si>
  <si>
    <t>四万十市水道事業会計</t>
    <phoneticPr fontId="5"/>
  </si>
  <si>
    <t>法適用企業</t>
    <phoneticPr fontId="5"/>
  </si>
  <si>
    <t>四万十市下水道事業会計（公共下水道）</t>
    <phoneticPr fontId="5"/>
  </si>
  <si>
    <t>法適用企業</t>
    <phoneticPr fontId="5"/>
  </si>
  <si>
    <t>四万十市下水道事業会計（農業集落排水）</t>
    <phoneticPr fontId="5"/>
  </si>
  <si>
    <t>幡多公設地方卸売市場事業会計</t>
    <phoneticPr fontId="5"/>
  </si>
  <si>
    <t>-</t>
    <phoneticPr fontId="5"/>
  </si>
  <si>
    <t>法非適用企業</t>
    <phoneticPr fontId="5"/>
  </si>
  <si>
    <t>四万十市と畜場会計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</si>
  <si>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</si>
  <si>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</si>
  <si>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</si>
  <si>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</si>
  <si>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</si>
  <si>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</si>
  <si>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</si>
  <si>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</si>
  <si>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</si>
  <si>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</si>
  <si>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</si>
  <si>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</si>
  <si>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</si>
  <si>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</si>
  <si>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</si>
  <si>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</si>
  <si>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</si>
  <si>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</si>
  <si>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</si>
  <si>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</si>
  <si>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</si>
  <si>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</si>
  <si>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</si>
  <si>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</si>
  <si>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</si>
  <si>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</si>
  <si>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</si>
  <si>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</si>
  <si>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</si>
  <si>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</si>
  <si>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</si>
  <si>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</si>
  <si>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</si>
  <si>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</si>
  <si>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</si>
  <si>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</si>
  <si>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</si>
  <si>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</si>
  <si>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</si>
  <si>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</si>
  <si>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</si>
  <si>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</si>
  <si>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</si>
  <si>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</si>
  <si>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</si>
  <si>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</si>
  <si>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</si>
  <si>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</si>
  <si>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</si>
  <si>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</si>
  <si>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</si>
  <si>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</si>
  <si>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</si>
  <si>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</si>
  <si>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</si>
  <si>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</si>
  <si>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</si>
  <si>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</si>
  <si>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</si>
  <si>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</si>
  <si>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四万十市下水道事業会計（公共下水道）</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</si>
  <si>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</si>
  <si>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</si>
  <si>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四万十市水道事業会計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</si>
  <si>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</si>
  <si>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四万十市病院事業会計</t>
    <phoneticPr fontId="5"/>
  </si>
  <si>
    <t>(Ｆ)</t>
    <phoneticPr fontId="5"/>
  </si>
  <si>
    <t>四万十市下水道事業会計（農業集落排水）</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</si>
  <si>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</si>
  <si>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</si>
  <si>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</si>
  <si>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</si>
  <si>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</si>
  <si>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</si>
  <si>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</si>
  <si>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</si>
  <si>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</si>
  <si>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</si>
  <si>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</si>
  <si>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</si>
  <si>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</si>
  <si>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</si>
  <si>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</si>
  <si>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</si>
  <si>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</si>
  <si>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</si>
  <si>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</si>
  <si>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</si>
  <si>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</si>
  <si>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</si>
  <si>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</si>
  <si>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</si>
  <si>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</si>
  <si>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</si>
  <si>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</si>
  <si>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</si>
  <si>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</si>
  <si>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</si>
  <si>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</si>
  <si>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</si>
  <si>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</si>
  <si>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</si>
  <si>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</si>
  <si>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</si>
  <si>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</si>
  <si>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</si>
  <si>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</si>
  <si>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</si>
  <si>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</si>
  <si>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</si>
  <si>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</si>
  <si>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</si>
  <si>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</si>
  <si>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</si>
  <si>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</si>
  <si>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</si>
  <si>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</si>
  <si>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</si>
  <si>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</si>
  <si>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</si>
  <si>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</si>
  <si>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</si>
  <si>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</si>
  <si>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</si>
  <si>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</si>
  <si>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</si>
  <si>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</si>
  <si>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</si>
  <si>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</si>
  <si>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</si>
  <si>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</si>
  <si>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</si>
  <si>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</si>
  <si>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</si>
  <si>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</si>
  <si>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</si>
  <si>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</si>
  <si>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</si>
  <si>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</si>
  <si>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</si>
  <si>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</si>
  <si>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</si>
  <si>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</si>
  <si>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</si>
  <si>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</si>
  <si>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</si>
  <si>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</si>
  <si>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</si>
  <si>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</si>
  <si>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</si>
  <si>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</si>
  <si>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</si>
  <si>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</si>
  <si>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1.75</t>
  </si>
  <si>
    <t>▲ 1.98</t>
  </si>
  <si>
    <t>▲ 0.01</t>
  </si>
  <si>
    <t>四万十市国民健康保険会計診療施設勘定</t>
  </si>
  <si>
    <t>▲ 1.12</t>
  </si>
  <si>
    <t>▲ 1.15</t>
  </si>
  <si>
    <t>▲ 1.17</t>
  </si>
  <si>
    <t>▲ 1.11</t>
  </si>
  <si>
    <t>四万十市病院事業会計</t>
  </si>
  <si>
    <t>▲ 0.46</t>
  </si>
  <si>
    <t>四万十市下水道事業会計（農業集落排水）</t>
  </si>
  <si>
    <t>四万十市水道事業会計</t>
  </si>
  <si>
    <t>一般会計</t>
  </si>
  <si>
    <t>四万十市介護保険会計保険事業勘定</t>
  </si>
  <si>
    <t>四万十市後期高齢者医療会計</t>
  </si>
  <si>
    <t>四万十市下水道事業会計（公共下水道）</t>
  </si>
  <si>
    <t>その他会計（赤字）</t>
  </si>
  <si>
    <t>その他会計（黒字）</t>
  </si>
  <si>
    <t>（百万円）</t>
    <phoneticPr fontId="5"/>
  </si>
  <si>
    <t>H27末</t>
    <phoneticPr fontId="5"/>
  </si>
  <si>
    <t>H28末</t>
    <phoneticPr fontId="5"/>
  </si>
  <si>
    <t>H29末</t>
    <phoneticPr fontId="5"/>
  </si>
  <si>
    <t>H30末</t>
    <phoneticPr fontId="5"/>
  </si>
  <si>
    <t>R01末</t>
    <phoneticPr fontId="5"/>
  </si>
  <si>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</si>
  <si>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</si>
  <si>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高知県市町村総合事務組合</t>
  </si>
  <si>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</si>
  <si>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t>
  </si>
  <si>
    <t>幡多広域市町村圏事務組合</t>
    <rPh sb="0" eb="2">
      <t>ハタ</t>
    </rPh>
    <rPh sb="2" eb="4">
      <t>コウイキ</t>
    </rPh>
    <rPh sb="4" eb="7">
      <t>シチョウソン</t>
    </rPh>
    <rPh sb="7" eb="8">
      <t>ケン</t>
    </rPh>
    <rPh sb="8" eb="10">
      <t>ジム</t>
    </rPh>
    <rPh sb="10" eb="12">
      <t>クミアイ</t>
    </rPh>
    <phoneticPr fontId="2"/>
  </si>
  <si>
    <t>幡多広域市町村圏事務組合</t>
  </si>
  <si>
    <t>幡多中央環境施設組合</t>
    <rPh sb="0" eb="2">
      <t>ハタ</t>
    </rPh>
    <rPh sb="2" eb="4">
      <t>チュウオウ</t>
    </rPh>
    <rPh sb="4" eb="6">
      <t>カンキョウ</t>
    </rPh>
    <rPh sb="6" eb="8">
      <t>シセツ</t>
    </rPh>
    <rPh sb="8" eb="10">
      <t>クミアイ</t>
    </rPh>
    <phoneticPr fontId="2"/>
  </si>
  <si>
    <t>幡多中央消防組合</t>
    <rPh sb="0" eb="2">
      <t>ハタ</t>
    </rPh>
    <rPh sb="2" eb="4">
      <t>チュウオウ</t>
    </rPh>
    <rPh sb="4" eb="6">
      <t>ショウボウ</t>
    </rPh>
    <rPh sb="6" eb="8">
      <t>クミアイ</t>
    </rPh>
    <phoneticPr fontId="2"/>
  </si>
  <si>
    <t>一般会計</t>
    <rPh sb="0" eb="2">
      <t>イッパン</t>
    </rPh>
    <rPh sb="2" eb="4">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</si>
  <si>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</si>
  <si>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後期高齢者医療特別会計</t>
    <rPh sb="0" eb="2">
      <t>コウキ</t>
    </rPh>
    <rPh sb="2" eb="5">
      <t>コウレイシャ</t>
    </rPh>
    <rPh sb="5" eb="7">
      <t>イリョウ</t>
    </rPh>
    <rPh sb="7" eb="9">
      <t>トクベツ</t>
    </rPh>
    <rPh sb="9" eb="11">
      <t>カイケイ</t>
    </rPh>
    <phoneticPr fontId="2"/>
  </si>
  <si>
    <t>ふるさと特別会計</t>
    <rPh sb="4" eb="6">
      <t>トクベツ</t>
    </rPh>
    <rPh sb="6" eb="8">
      <t>カイケイ</t>
    </rPh>
    <phoneticPr fontId="2"/>
  </si>
  <si>
    <t>滞納整理事業特別会計</t>
    <rPh sb="0" eb="2">
      <t>タイノウ</t>
    </rPh>
    <rPh sb="2" eb="4">
      <t>セイリ</t>
    </rPh>
    <rPh sb="4" eb="6">
      <t>ジギョウ</t>
    </rPh>
    <rPh sb="6" eb="8">
      <t>トクベツ</t>
    </rPh>
    <rPh sb="8" eb="10">
      <t>カイケイ</t>
    </rPh>
    <phoneticPr fontId="2"/>
  </si>
  <si>
    <t>-</t>
    <phoneticPr fontId="2"/>
  </si>
  <si>
    <t>（公財）四万十市スポーツ協会</t>
    <rPh sb="1" eb="2">
      <t>コウ</t>
    </rPh>
    <rPh sb="2" eb="3">
      <t>ザイ</t>
    </rPh>
    <rPh sb="4" eb="8">
      <t>シマントシ</t>
    </rPh>
    <rPh sb="12" eb="14">
      <t>キョウカイ</t>
    </rPh>
    <phoneticPr fontId="2"/>
  </si>
  <si>
    <t>（公財）四万十市公園管理公社</t>
    <rPh sb="2" eb="3">
      <t>ザイ</t>
    </rPh>
    <rPh sb="4" eb="8">
      <t>シマントシ</t>
    </rPh>
    <rPh sb="8" eb="10">
      <t>コウエン</t>
    </rPh>
    <rPh sb="10" eb="12">
      <t>カンリ</t>
    </rPh>
    <rPh sb="12" eb="14">
      <t>コウシャ</t>
    </rPh>
    <phoneticPr fontId="2"/>
  </si>
  <si>
    <t>まちづくり四万十（株）</t>
    <rPh sb="5" eb="8">
      <t>シマント</t>
    </rPh>
    <rPh sb="9" eb="10">
      <t>カブ</t>
    </rPh>
    <phoneticPr fontId="2"/>
  </si>
  <si>
    <t>（公財）四万十市西土佐農業公社</t>
    <rPh sb="2" eb="3">
      <t>ザイ</t>
    </rPh>
    <rPh sb="4" eb="8">
      <t>シマントシ</t>
    </rPh>
    <rPh sb="8" eb="11">
      <t>ニシトサ</t>
    </rPh>
    <rPh sb="11" eb="13">
      <t>ノウギョウ</t>
    </rPh>
    <rPh sb="13" eb="15">
      <t>コウシャ</t>
    </rPh>
    <phoneticPr fontId="2"/>
  </si>
  <si>
    <t>（株）しまんと企画</t>
    <rPh sb="1" eb="2">
      <t>カブ</t>
    </rPh>
    <rPh sb="7" eb="9">
      <t>キカク</t>
    </rPh>
    <phoneticPr fontId="2"/>
  </si>
  <si>
    <t>土佐くろしお鉄道（株）</t>
    <rPh sb="0" eb="2">
      <t>トサ</t>
    </rPh>
    <rPh sb="6" eb="8">
      <t>テツドウ</t>
    </rPh>
    <rPh sb="9" eb="10">
      <t>カブ</t>
    </rPh>
    <phoneticPr fontId="2"/>
  </si>
  <si>
    <t>-</t>
    <phoneticPr fontId="2"/>
  </si>
  <si>
    <t>補助金は鉄道経営助成基金より</t>
    <rPh sb="0" eb="3">
      <t>ホジョキン</t>
    </rPh>
    <rPh sb="4" eb="6">
      <t>テツドウ</t>
    </rPh>
    <rPh sb="6" eb="8">
      <t>ケイエイ</t>
    </rPh>
    <rPh sb="8" eb="10">
      <t>ジョセイ</t>
    </rPh>
    <rPh sb="10" eb="12">
      <t>キキン</t>
    </rPh>
    <phoneticPr fontId="2"/>
  </si>
  <si>
    <t>-</t>
    <phoneticPr fontId="2"/>
  </si>
  <si>
    <t>(ふるさと応援基金(R02年度末現在))</t>
    <rPh sb="5" eb="7">
      <t>オウエン</t>
    </rPh>
    <rPh sb="7" eb="9">
      <t>キキン</t>
    </rPh>
    <phoneticPr fontId="5"/>
  </si>
  <si>
    <t>(地域振興基金(R02年度末現在))</t>
    <rPh sb="1" eb="3">
      <t>チイキ</t>
    </rPh>
    <rPh sb="3" eb="7">
      <t>シンコウキキン</t>
    </rPh>
    <phoneticPr fontId="5"/>
  </si>
  <si>
    <t>(鉄道経営助成基金(R02年度末現在))</t>
    <rPh sb="1" eb="3">
      <t>テツドウ</t>
    </rPh>
    <rPh sb="3" eb="5">
      <t>ケイエイ</t>
    </rPh>
    <rPh sb="5" eb="7">
      <t>ジョセイ</t>
    </rPh>
    <rPh sb="7" eb="9">
      <t>キキン</t>
    </rPh>
    <phoneticPr fontId="5"/>
  </si>
  <si>
    <t>(園芸作物価格安定基金(R02年度末現在))</t>
    <rPh sb="1" eb="3">
      <t>エンゲイ</t>
    </rPh>
    <rPh sb="3" eb="5">
      <t>サクモツ</t>
    </rPh>
    <rPh sb="5" eb="7">
      <t>カカク</t>
    </rPh>
    <rPh sb="7" eb="9">
      <t>アンテイ</t>
    </rPh>
    <rPh sb="9" eb="11">
      <t>キキン</t>
    </rPh>
    <phoneticPr fontId="5"/>
  </si>
  <si>
    <t>(ふるさと創生文化振興基金(R02年度末現在))</t>
    <rPh sb="5" eb="7">
      <t>ソウセイ</t>
    </rPh>
    <rPh sb="7" eb="9">
      <t>ブンカ</t>
    </rPh>
    <rPh sb="9" eb="13">
      <t>シンコウキキン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</si>
  <si>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</si>
  <si>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</si>
  <si>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</si>
  <si>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</si>
  <si>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</si>
  <si>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</si>
  <si>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</si>
  <si>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</si>
  <si>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</si>
  <si>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</si>
  <si>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ともに類似団体平均値より高い水準にあるが、年々減少傾向にあり、地方債の発行抑制などに努めている結果が表れている。将来負担比率については、類似団体の倍以上となっているため、さらなる減少に向け、今後も財政比較分析表で分析したとおり適正化に努めていく。</t>
    <rPh sb="0" eb="6">
      <t>ショウライフタンヒリツ</t>
    </rPh>
    <rPh sb="6" eb="7">
      <t>オヨ</t>
    </rPh>
    <rPh sb="8" eb="13">
      <t>ジッシツコウサイヒ</t>
    </rPh>
    <rPh sb="13" eb="15">
      <t>ヒリツ</t>
    </rPh>
    <rPh sb="18" eb="22">
      <t>ルイジダンタイ</t>
    </rPh>
    <rPh sb="22" eb="25">
      <t>ヘイキンチ</t>
    </rPh>
    <rPh sb="27" eb="28">
      <t>タカ</t>
    </rPh>
    <rPh sb="29" eb="31">
      <t>スイジュン</t>
    </rPh>
    <rPh sb="36" eb="38">
      <t>ネンネン</t>
    </rPh>
    <rPh sb="38" eb="42">
      <t>ゲンショウケイコウ</t>
    </rPh>
    <rPh sb="46" eb="49">
      <t>チホウサイ</t>
    </rPh>
    <rPh sb="50" eb="54">
      <t>ハッコウヨクセイ</t>
    </rPh>
    <rPh sb="57" eb="58">
      <t>ツト</t>
    </rPh>
    <rPh sb="62" eb="64">
      <t>ケッカ</t>
    </rPh>
    <rPh sb="65" eb="66">
      <t>アラワ</t>
    </rPh>
    <rPh sb="71" eb="73">
      <t>ショウライ</t>
    </rPh>
    <rPh sb="73" eb="77">
      <t>フタンヒリツ</t>
    </rPh>
    <rPh sb="83" eb="87">
      <t>ルイジダンタイ</t>
    </rPh>
    <rPh sb="88" eb="91">
      <t>バイイジョウ</t>
    </rPh>
    <rPh sb="104" eb="106">
      <t>ゲンショウ</t>
    </rPh>
    <rPh sb="107" eb="108">
      <t>ム</t>
    </rPh>
    <rPh sb="110" eb="112">
      <t>コンゴ</t>
    </rPh>
    <rPh sb="113" eb="120">
      <t>ザイセイヒカクブンセキヒョウ</t>
    </rPh>
    <rPh sb="121" eb="123">
      <t>ブンセキ</t>
    </rPh>
    <rPh sb="128" eb="131">
      <t>テキセイカ</t>
    </rPh>
    <rPh sb="132" eb="133">
      <t>ツト</t>
    </rPh>
    <phoneticPr fontId="2"/>
  </si>
  <si>
    <t>将来負担比率及び有形固定資産減価償却率ともに類似団体より高くなっているが、地方債の新規発行を抑制してきた結果、将来負担比率が低下している。一方で、有形固定資産減価償却率は道路や公民館、児童館などの更新時期を迎えている施設が多いため上昇傾向にある。公共施設個別管理計画に基づき適切な維持管理に努める。</t>
    <rPh sb="0" eb="2">
      <t>ショウライ</t>
    </rPh>
    <rPh sb="2" eb="6">
      <t>フタンヒリツ</t>
    </rPh>
    <rPh sb="6" eb="7">
      <t>オヨ</t>
    </rPh>
    <rPh sb="8" eb="14">
      <t>ユウケイコテイシサン</t>
    </rPh>
    <rPh sb="14" eb="16">
      <t>ゲンカ</t>
    </rPh>
    <rPh sb="16" eb="19">
      <t>ショウキャクリツ</t>
    </rPh>
    <rPh sb="22" eb="26">
      <t>ルイジダンタイ</t>
    </rPh>
    <rPh sb="28" eb="29">
      <t>タカ</t>
    </rPh>
    <rPh sb="37" eb="40">
      <t>チホウサイ</t>
    </rPh>
    <rPh sb="41" eb="45">
      <t>シンキハッコウ</t>
    </rPh>
    <rPh sb="46" eb="48">
      <t>ヨクセイ</t>
    </rPh>
    <rPh sb="52" eb="54">
      <t>ケッカ</t>
    </rPh>
    <rPh sb="55" eb="57">
      <t>ショウライ</t>
    </rPh>
    <rPh sb="57" eb="59">
      <t>フタン</t>
    </rPh>
    <rPh sb="59" eb="61">
      <t>ヒリツ</t>
    </rPh>
    <rPh sb="62" eb="64">
      <t>テイカ</t>
    </rPh>
    <rPh sb="69" eb="71">
      <t>イッポウ</t>
    </rPh>
    <rPh sb="73" eb="79">
      <t>ユウケイコテイシサン</t>
    </rPh>
    <rPh sb="79" eb="83">
      <t>ゲンカショウキャク</t>
    </rPh>
    <rPh sb="83" eb="84">
      <t>リツ</t>
    </rPh>
    <rPh sb="85" eb="87">
      <t>ドウロ</t>
    </rPh>
    <rPh sb="88" eb="91">
      <t>コウミンカン</t>
    </rPh>
    <rPh sb="92" eb="95">
      <t>ジドウカン</t>
    </rPh>
    <rPh sb="98" eb="102">
      <t>コウシンジキ</t>
    </rPh>
    <rPh sb="103" eb="104">
      <t>ムカ</t>
    </rPh>
    <rPh sb="108" eb="110">
      <t>シセツ</t>
    </rPh>
    <rPh sb="111" eb="112">
      <t>オオ</t>
    </rPh>
    <rPh sb="115" eb="117">
      <t>ジョウショウ</t>
    </rPh>
    <rPh sb="117" eb="119">
      <t>ケイコウ</t>
    </rPh>
    <rPh sb="123" eb="125">
      <t>コウキョウ</t>
    </rPh>
    <rPh sb="125" eb="127">
      <t>シセツ</t>
    </rPh>
    <rPh sb="127" eb="133">
      <t>コベツカンリケイカク</t>
    </rPh>
    <rPh sb="134" eb="135">
      <t>モト</t>
    </rPh>
    <rPh sb="137" eb="139">
      <t>テキセツ</t>
    </rPh>
    <rPh sb="140" eb="144">
      <t>イジカンリ</t>
    </rPh>
    <rPh sb="145" eb="14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</si>
</sst>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4BA5-48A3-A15B-F45B4EDFA0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86666</c:v>
                </c:pt>
                <c:pt idx="1">
                  <c:v>97296</c:v>
                </c:pt>
                <c:pt idx="2">
                  <c:v>63700</c:v>
                </c:pt>
                <c:pt idx="3">
                  <c:v>71389</c:v>
                </c:pt>
                <c:pt idx="4">
                  <c:v>117398</c:v>
                </c:pt>
              </c:numCache>
            </c:numRef>
          </c:val>
          <c:smooth val="0"/>
          <c:extLst>
            <c:ext xmlns:c16="http://schemas.microsoft.com/office/drawing/2014/chart" uri="{C3380CC4-5D6E-409C-BE32-E72D297353CC}">
              <c16:uniqueId val="{00000001-4BA5-48A3-A15B-F45B4EDFA0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1.99</c:v>
                </c:pt>
                <c:pt idx="1">
                  <c:v>0.06</c:v>
                </c:pt>
                <c:pt idx="2">
                  <c:v>0.05</c:v>
                </c:pt>
                <c:pt idx="3">
                  <c:v>1.62</c:v>
                </c:pt>
                <c:pt idx="4">
                  <c:v>3.21</c:v>
                </c:pt>
              </c:numCache>
            </c:numRef>
          </c:val>
          <c:extLst>
            <c:ext xmlns:c16="http://schemas.microsoft.com/office/drawing/2014/chart" uri="{C3380CC4-5D6E-409C-BE32-E72D297353CC}">
              <c16:uniqueId val="{00000000-43C1-4A8F-BE75-AB69BE0C4C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c:v>
                </c:pt>
                <c:pt idx="1">
                  <c:v>4.9800000000000004</c:v>
                </c:pt>
                <c:pt idx="2">
                  <c:v>5.07</c:v>
                </c:pt>
                <c:pt idx="3">
                  <c:v>5.0199999999999996</c:v>
                </c:pt>
                <c:pt idx="4">
                  <c:v>6.39</c:v>
                </c:pt>
              </c:numCache>
            </c:numRef>
          </c:val>
          <c:extLst>
            <c:ext xmlns:c16="http://schemas.microsoft.com/office/drawing/2014/chart" uri="{C3380CC4-5D6E-409C-BE32-E72D297353CC}">
              <c16:uniqueId val="{00000001-43C1-4A8F-BE75-AB69BE0C4C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-1.75</c:v>
                </c:pt>
                <c:pt idx="1">
                  <c:v>-1.98</c:v>
                </c:pt>
                <c:pt idx="2">
                  <c:v>-0.01</c:v>
                </c:pt>
                <c:pt idx="3">
                  <c:v>1.58</c:v>
                </c:pt>
                <c:pt idx="4">
                  <c:v>1.67</c:v>
                </c:pt>
              </c:numCache>
            </c:numRef>
          </c:val>
          <c:smooth val="0"/>
          <c:extLst>
            <c:ext xmlns:c16="http://schemas.microsoft.com/office/drawing/2014/chart" uri="{C3380CC4-5D6E-409C-BE32-E72D297353CC}">
              <c16:uniqueId val="{00000002-43C1-4A8F-BE75-AB69BE0C4C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0.55000000000000004</c:v>
                </c:pt>
                <c:pt idx="2">
                  <c:v>#N/A</c:v>
                </c:pt>
                <c:pt idx="3">
                  <c:v>1.49</c:v>
                </c:pt>
                <c:pt idx="4">
                  <c:v>#N/A</c:v>
                </c:pt>
                <c:pt idx="5">
                  <c:v>0.56999999999999995</c:v>
                </c:pt>
                <c:pt idx="6">
                  <c:v>#N/A</c:v>
                </c:pt>
                <c:pt idx="7">
                  <c:v>0.7</c:v>
                </c:pt>
                <c:pt idx="8">
                  <c:v>#N/A</c:v>
                </c:pt>
                <c:pt idx="9">
                  <c:v>0</c:v>
                </c:pt>
              </c:numCache>
            </c:numRef>
          </c:val>
          <c:extLst>
            <c:ext xmlns:c16="http://schemas.microsoft.com/office/drawing/2014/chart" uri="{C3380CC4-5D6E-409C-BE32-E72D297353CC}">
              <c16:uniqueId val="{00000000-8984-43BB-893C-6F9C65CC96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84-43BB-893C-6F9C65CC96D5}"/>
            </c:ext>
          </c:extLst>
        </c:ser>
        <c:ser>
          <c:idx val="2"/>
          <c:order val="2"/>
          <c:tx>
            <c:strRef>
              <c:f>データシート!$A$29</c:f>
              <c:strCache>
                <c:ptCount val="1"/>
                <c:pt idx="0">
                  <c:v>四万十市下水道事業会計（公共下水道）</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8984-43BB-893C-6F9C65CC96D5}"/>
            </c:ext>
          </c:extLst>
        </c:ser>
        <c:ser>
          <c:idx val="3"/>
          <c:order val="3"/>
          <c:tx>
            <c:strRef>
              <c:f>データシート!$A$30</c:f>
              <c:strCache>
                <c:ptCount val="1"/>
                <c:pt idx="0">
                  <c:v>四万十市後期高齢者医療会計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0.09</c:v>
                </c:pt>
                <c:pt idx="2">
                  <c:v>#N/A</c:v>
                </c:pt>
                <c:pt idx="3">
                  <c:v>0.08</c:v>
                </c:pt>
                <c:pt idx="4">
                  <c:v>#N/A</c:v>
                </c:pt>
                <c:pt idx="5">
                  <c:v>0.1</c:v>
                </c:pt>
                <c:pt idx="6">
                  <c:v>#N/A</c:v>
                </c:pt>
                <c:pt idx="7">
                  <c:v>0.11</c:v>
                </c:pt>
                <c:pt idx="8">
                  <c:v>#N/A</c:v>
                </c:pt>
                <c:pt idx="9">
                  <c:v>0.09</c:v>
                </c:pt>
              </c:numCache>
            </c:numRef>
          </c:val>
          <c:extLst>
            <c:ext xmlns:c16="http://schemas.microsoft.com/office/drawing/2014/chart" uri="{C3380CC4-5D6E-409C-BE32-E72D297353CC}">
              <c16:uniqueId val="{00000003-8984-43BB-893C-6F9C65CC96D5}"/>
            </c:ext>
          </c:extLst>
        </c:ser>
        <c:ser>
          <c:idx val="4"/>
          <c:order val="4"/>
          <c:tx>
            <c:strRef>
              <c:f>データシート!$A$31</c:f>
              <c:strCache>
                <c:ptCount val="1"/>
                <c:pt idx="0">
                  <c:v>四万十市介護保険会計保険事業勘定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0.74</c:v>
                </c:pt>
                <c:pt idx="2">
                  <c:v>#N/A</c:v>
                </c:pt>
                <c:pt idx="3">
                  <c:v>0</c:v>
                </c:pt>
                <c:pt idx="4">
                  <c:v>#N/A</c:v>
                </c:pt>
                <c:pt idx="5">
                  <c:v>0.91</c:v>
                </c:pt>
                <c:pt idx="6">
                  <c:v>#N/A</c:v>
                </c:pt>
                <c:pt idx="7">
                  <c:v>0.92</c:v>
                </c:pt>
                <c:pt idx="8">
                  <c:v>#N/A</c:v>
                </c:pt>
                <c:pt idx="9">
                  <c:v>0.67</c:v>
                </c:pt>
              </c:numCache>
            </c:numRef>
          </c:val>
          <c:extLst>
            <c:ext xmlns:c16="http://schemas.microsoft.com/office/drawing/2014/chart" uri="{C3380CC4-5D6E-409C-BE32-E72D297353CC}">
              <c16:uniqueId val="{00000004-8984-43BB-893C-6F9C65CC96D5}"/>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1.96</c:v>
                </c:pt>
                <c:pt idx="2">
                  <c:v>#N/A</c:v>
                </c:pt>
                <c:pt idx="3">
                  <c:v>0.04</c:v>
                </c:pt>
                <c:pt idx="4">
                  <c:v>#N/A</c:v>
                </c:pt>
                <c:pt idx="5">
                  <c:v>0.04</c:v>
                </c:pt>
                <c:pt idx="6">
                  <c:v>#N/A</c:v>
                </c:pt>
                <c:pt idx="7">
                  <c:v>1.61</c:v>
                </c:pt>
                <c:pt idx="8">
                  <c:v>#N/A</c:v>
                </c:pt>
                <c:pt idx="9">
                  <c:v>3.21</c:v>
                </c:pt>
              </c:numCache>
            </c:numRef>
          </c:val>
          <c:extLst>
            <c:ext xmlns:c16="http://schemas.microsoft.com/office/drawing/2014/chart" uri="{C3380CC4-5D6E-409C-BE32-E72D297353CC}">
              <c16:uniqueId val="{00000005-8984-43BB-893C-6F9C65CC96D5}"/>
            </c:ext>
          </c:extLst>
        </c:ser>
        <c:ser>
          <c:idx val="6"/>
          <c:order val="6"/>
          <c:tx>
            <c:strRef>
              <c:f>データシート!$A$33</c:f>
              <c:strCache>
                <c:ptCount val="1"/>
                <c:pt idx="0">
                  <c:v>四万十市水道事業会計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3.01</c:v>
                </c:pt>
                <c:pt idx="2">
                  <c:v>#N/A</c:v>
                </c:pt>
                <c:pt idx="3">
                  <c:v>3.84</c:v>
                </c:pt>
                <c:pt idx="4">
                  <c:v>#N/A</c:v>
                </c:pt>
                <c:pt idx="5">
                  <c:v>4.0999999999999996</c:v>
                </c:pt>
                <c:pt idx="6">
                  <c:v>#N/A</c:v>
                </c:pt>
                <c:pt idx="7">
                  <c:v>3.97</c:v>
                </c:pt>
                <c:pt idx="8">
                  <c:v>#N/A</c:v>
                </c:pt>
                <c:pt idx="9">
                  <c:v>3.88</c:v>
                </c:pt>
              </c:numCache>
            </c:numRef>
          </c:val>
          <c:extLst>
            <c:ext xmlns:c16="http://schemas.microsoft.com/office/drawing/2014/chart" uri="{C3380CC4-5D6E-409C-BE32-E72D297353CC}">
              <c16:uniqueId val="{00000006-8984-43BB-893C-6F9C65CC96D5}"/>
            </c:ext>
          </c:extLst>
        </c:ser>
        <c:ser>
          <c:idx val="7"/>
          <c:order val="7"/>
          <c:tx>
            <c:strRef>
              <c:f>データシート!$A$34</c:f>
              <c:strCache>
                <c:ptCount val="1"/>
                <c:pt idx="0">
                  <c:v>四万十市下水道事業会計（農業集落排水）</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0.01</c:v>
                </c:pt>
                <c:pt idx="9">
                  <c:v>#N/A</c:v>
                </c:pt>
              </c:numCache>
            </c:numRef>
          </c:val>
          <c:extLst>
            <c:ext xmlns:c16="http://schemas.microsoft.com/office/drawing/2014/chart" uri="{C3380CC4-5D6E-409C-BE32-E72D297353CC}">
              <c16:uniqueId val="{00000007-8984-43BB-893C-6F9C65CC96D5}"/>
            </c:ext>
          </c:extLst>
        </c:ser>
        <c:ser>
          <c:idx val="8"/>
          <c:order val="8"/>
          <c:tx>
            <c:strRef>
              <c:f>データシート!$A$35</c:f>
              <c:strCache>
                <c:ptCount val="1"/>
                <c:pt idx="0">
                  <c:v>四万十市病院事業会計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c:v>
                </c:pt>
                <c:pt idx="2">
                  <c:v>#N/A</c:v>
                </c:pt>
                <c:pt idx="3">
                  <c:v>2.33</c:v>
                </c:pt>
                <c:pt idx="4">
                  <c:v>#N/A</c:v>
                </c:pt>
                <c:pt idx="5">
                  <c:v>0.98</c:v>
                </c:pt>
                <c:pt idx="6">
                  <c:v>#N/A</c:v>
                </c:pt>
                <c:pt idx="7">
                  <c:v>0.67</c:v>
                </c:pt>
                <c:pt idx="8">
                  <c:v>0.46</c:v>
                </c:pt>
                <c:pt idx="9">
                  <c:v>#N/A</c:v>
                </c:pt>
              </c:numCache>
            </c:numRef>
          </c:val>
          <c:extLst>
            <c:ext xmlns:c16="http://schemas.microsoft.com/office/drawing/2014/chart" uri="{C3380CC4-5D6E-409C-BE32-E72D297353CC}">
              <c16:uniqueId val="{00000008-8984-43BB-893C-6F9C65CC96D5}"/>
            </c:ext>
          </c:extLst>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1.1200000000000001</c:v>
                </c:pt>
                <c:pt idx="1">
                  <c:v>#N/A</c:v>
                </c:pt>
                <c:pt idx="2">
                  <c:v>1.1499999999999999</c:v>
                </c:pt>
                <c:pt idx="3">
                  <c:v>#N/A</c:v>
                </c:pt>
                <c:pt idx="4">
                  <c:v>1.17</c:v>
                </c:pt>
                <c:pt idx="5">
                  <c:v>#N/A</c:v>
                </c:pt>
                <c:pt idx="6">
                  <c:v>1.1499999999999999</c:v>
                </c:pt>
                <c:pt idx="7">
                  <c:v>#N/A</c:v>
                </c:pt>
                <c:pt idx="8">
                  <c:v>1.1100000000000001</c:v>
                </c:pt>
                <c:pt idx="9">
                  <c:v>#N/A</c:v>
                </c:pt>
              </c:numCache>
            </c:numRef>
          </c:val>
          <c:extLst>
            <c:ext xmlns:c16="http://schemas.microsoft.com/office/drawing/2014/chart" uri="{C3380CC4-5D6E-409C-BE32-E72D297353CC}">
              <c16:uniqueId val="{00000009-8984-43BB-893C-6F9C65CC96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2496</c:v>
                </c:pt>
                <c:pt idx="5">
                  <c:v>2279</c:v>
                </c:pt>
                <c:pt idx="8">
                  <c:v>2138</c:v>
                </c:pt>
                <c:pt idx="11">
                  <c:v>2160</c:v>
                </c:pt>
                <c:pt idx="14">
                  <c:v>2198</c:v>
                </c:pt>
              </c:numCache>
            </c:numRef>
          </c:val>
          <c:extLst>
            <c:ext xmlns:c16="http://schemas.microsoft.com/office/drawing/2014/chart" uri="{C3380CC4-5D6E-409C-BE32-E72D297353CC}">
              <c16:uniqueId val="{00000000-1B63-4E0C-B273-1FE12C89E9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63-4E0C-B273-1FE12C89E9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2-1B63-4E0C-B273-1FE12C89E9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488</c:v>
                </c:pt>
                <c:pt idx="3">
                  <c:v>315</c:v>
                </c:pt>
                <c:pt idx="6">
                  <c:v>124</c:v>
                </c:pt>
                <c:pt idx="9">
                  <c:v>124</c:v>
                </c:pt>
                <c:pt idx="12">
                  <c:v>124</c:v>
                </c:pt>
              </c:numCache>
            </c:numRef>
          </c:val>
          <c:extLst>
            <c:ext xmlns:c16="http://schemas.microsoft.com/office/drawing/2014/chart" uri="{C3380CC4-5D6E-409C-BE32-E72D297353CC}">
              <c16:uniqueId val="{00000003-1B63-4E0C-B273-1FE12C89E9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557</c:v>
                </c:pt>
                <c:pt idx="3">
                  <c:v>581</c:v>
                </c:pt>
                <c:pt idx="6">
                  <c:v>576</c:v>
                </c:pt>
                <c:pt idx="9">
                  <c:v>646</c:v>
                </c:pt>
                <c:pt idx="12">
                  <c:v>551</c:v>
                </c:pt>
              </c:numCache>
            </c:numRef>
          </c:val>
          <c:extLst>
            <c:ext xmlns:c16="http://schemas.microsoft.com/office/drawing/2014/chart" uri="{C3380CC4-5D6E-409C-BE32-E72D297353CC}">
              <c16:uniqueId val="{00000004-1B63-4E0C-B273-1FE12C89E9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63-4E0C-B273-1FE12C89E9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63-4E0C-B273-1FE12C89E9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2506</c:v>
                </c:pt>
                <c:pt idx="3">
                  <c:v>2504</c:v>
                </c:pt>
                <c:pt idx="6">
                  <c:v>2462</c:v>
                </c:pt>
                <c:pt idx="9">
                  <c:v>2409</c:v>
                </c:pt>
                <c:pt idx="12">
                  <c:v>2427</c:v>
                </c:pt>
              </c:numCache>
            </c:numRef>
          </c:val>
          <c:extLst>
            <c:ext xmlns:c16="http://schemas.microsoft.com/office/drawing/2014/chart" uri="{C3380CC4-5D6E-409C-BE32-E72D297353CC}">
              <c16:uniqueId val="{00000007-1B63-4E0C-B273-1FE12C89E9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1055</c:v>
                </c:pt>
                <c:pt idx="2">
                  <c:v>#N/A</c:v>
                </c:pt>
                <c:pt idx="3">
                  <c:v>#N/A</c:v>
                </c:pt>
                <c:pt idx="4">
                  <c:v>1121</c:v>
                </c:pt>
                <c:pt idx="5">
                  <c:v>#N/A</c:v>
                </c:pt>
                <c:pt idx="6">
                  <c:v>#N/A</c:v>
                </c:pt>
                <c:pt idx="7">
                  <c:v>1024</c:v>
                </c:pt>
                <c:pt idx="8">
                  <c:v>#N/A</c:v>
                </c:pt>
                <c:pt idx="9">
                  <c:v>#N/A</c:v>
                </c:pt>
                <c:pt idx="10">
                  <c:v>1020</c:v>
                </c:pt>
                <c:pt idx="11">
                  <c:v>#N/A</c:v>
                </c:pt>
                <c:pt idx="12">
                  <c:v>#N/A</c:v>
                </c:pt>
                <c:pt idx="13">
                  <c:v>905</c:v>
                </c:pt>
                <c:pt idx="14">
                  <c:v>#N/A</c:v>
                </c:pt>
              </c:numCache>
            </c:numRef>
          </c:val>
          <c:smooth val="0"/>
          <c:extLst>
            <c:ext xmlns:c16="http://schemas.microsoft.com/office/drawing/2014/chart" uri="{C3380CC4-5D6E-409C-BE32-E72D297353CC}">
              <c16:uniqueId val="{00000008-1B63-4E0C-B273-1FE12C89E9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24090</c:v>
                </c:pt>
                <c:pt idx="5">
                  <c:v>23222</c:v>
                </c:pt>
                <c:pt idx="8">
                  <c:v>22385</c:v>
                </c:pt>
                <c:pt idx="11">
                  <c:v>21987</c:v>
                </c:pt>
                <c:pt idx="14">
                  <c:v>21926</c:v>
                </c:pt>
              </c:numCache>
            </c:numRef>
          </c:val>
          <c:extLst>
            <c:ext xmlns:c16="http://schemas.microsoft.com/office/drawing/2014/chart" uri="{C3380CC4-5D6E-409C-BE32-E72D297353CC}">
              <c16:uniqueId val="{00000000-47A2-4C8C-8EFE-D4C50C584D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98</c:v>
                </c:pt>
                <c:pt idx="5">
                  <c:v>79</c:v>
                </c:pt>
                <c:pt idx="8">
                  <c:v>63</c:v>
                </c:pt>
                <c:pt idx="11">
                  <c:v>44</c:v>
                </c:pt>
                <c:pt idx="14">
                  <c:v>33</c:v>
                </c:pt>
              </c:numCache>
            </c:numRef>
          </c:val>
          <c:extLst>
            <c:ext xmlns:c16="http://schemas.microsoft.com/office/drawing/2014/chart" uri="{C3380CC4-5D6E-409C-BE32-E72D297353CC}">
              <c16:uniqueId val="{00000001-47A2-4C8C-8EFE-D4C50C584D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4042</c:v>
                </c:pt>
                <c:pt idx="5">
                  <c:v>4275</c:v>
                </c:pt>
                <c:pt idx="8">
                  <c:v>4411</c:v>
                </c:pt>
                <c:pt idx="11">
                  <c:v>4512</c:v>
                </c:pt>
                <c:pt idx="14">
                  <c:v>5172</c:v>
                </c:pt>
              </c:numCache>
            </c:numRef>
          </c:val>
          <c:extLst>
            <c:ext xmlns:c16="http://schemas.microsoft.com/office/drawing/2014/chart" uri="{C3380CC4-5D6E-409C-BE32-E72D297353CC}">
              <c16:uniqueId val="{00000002-47A2-4C8C-8EFE-D4C50C584D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A2-4C8C-8EFE-D4C50C584D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A2-4C8C-8EFE-D4C50C584D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A2-4C8C-8EFE-D4C50C584D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3645</c:v>
                </c:pt>
                <c:pt idx="3">
                  <c:v>3497</c:v>
                </c:pt>
                <c:pt idx="6">
                  <c:v>3222</c:v>
                </c:pt>
                <c:pt idx="9">
                  <c:v>3087</c:v>
                </c:pt>
                <c:pt idx="12">
                  <c:v>2922</c:v>
                </c:pt>
              </c:numCache>
            </c:numRef>
          </c:val>
          <c:extLst>
            <c:ext xmlns:c16="http://schemas.microsoft.com/office/drawing/2014/chart" uri="{C3380CC4-5D6E-409C-BE32-E72D297353CC}">
              <c16:uniqueId val="{00000006-47A2-4C8C-8EFE-D4C50C584D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1237</c:v>
                </c:pt>
                <c:pt idx="3">
                  <c:v>894</c:v>
                </c:pt>
                <c:pt idx="6">
                  <c:v>749</c:v>
                </c:pt>
                <c:pt idx="9">
                  <c:v>631</c:v>
                </c:pt>
                <c:pt idx="12">
                  <c:v>510</c:v>
                </c:pt>
              </c:numCache>
            </c:numRef>
          </c:val>
          <c:extLst>
            <c:ext xmlns:c16="http://schemas.microsoft.com/office/drawing/2014/chart" uri="{C3380CC4-5D6E-409C-BE32-E72D297353CC}">
              <c16:uniqueId val="{00000007-47A2-4C8C-8EFE-D4C50C584D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9462</c:v>
                </c:pt>
                <c:pt idx="3">
                  <c:v>9273</c:v>
                </c:pt>
                <c:pt idx="6">
                  <c:v>8921</c:v>
                </c:pt>
                <c:pt idx="9">
                  <c:v>8814</c:v>
                </c:pt>
                <c:pt idx="12">
                  <c:v>6697</c:v>
                </c:pt>
              </c:numCache>
            </c:numRef>
          </c:val>
          <c:extLst>
            <c:ext xmlns:c16="http://schemas.microsoft.com/office/drawing/2014/chart" uri="{C3380CC4-5D6E-409C-BE32-E72D297353CC}">
              <c16:uniqueId val="{00000008-47A2-4C8C-8EFE-D4C50C584D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A2-4C8C-8EFE-D4C50C584D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26513</c:v>
                </c:pt>
                <c:pt idx="3">
                  <c:v>26108</c:v>
                </c:pt>
                <c:pt idx="6">
                  <c:v>25520</c:v>
                </c:pt>
                <c:pt idx="9">
                  <c:v>24916</c:v>
                </c:pt>
                <c:pt idx="12">
                  <c:v>25471</c:v>
                </c:pt>
              </c:numCache>
            </c:numRef>
          </c:val>
          <c:extLst>
            <c:ext xmlns:c16="http://schemas.microsoft.com/office/drawing/2014/chart" uri="{C3380CC4-5D6E-409C-BE32-E72D297353CC}">
              <c16:uniqueId val="{0000000A-47A2-4C8C-8EFE-D4C50C584D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12628</c:v>
                </c:pt>
                <c:pt idx="2">
                  <c:v>#N/A</c:v>
                </c:pt>
                <c:pt idx="3">
                  <c:v>#N/A</c:v>
                </c:pt>
                <c:pt idx="4">
                  <c:v>12195</c:v>
                </c:pt>
                <c:pt idx="5">
                  <c:v>#N/A</c:v>
                </c:pt>
                <c:pt idx="6">
                  <c:v>#N/A</c:v>
                </c:pt>
                <c:pt idx="7">
                  <c:v>11551</c:v>
                </c:pt>
                <c:pt idx="8">
                  <c:v>#N/A</c:v>
                </c:pt>
                <c:pt idx="9">
                  <c:v>#N/A</c:v>
                </c:pt>
                <c:pt idx="10">
                  <c:v>10905</c:v>
                </c:pt>
                <c:pt idx="11">
                  <c:v>#N/A</c:v>
                </c:pt>
                <c:pt idx="12">
                  <c:v>#N/A</c:v>
                </c:pt>
                <c:pt idx="13">
                  <c:v>8469</c:v>
                </c:pt>
                <c:pt idx="14">
                  <c:v>#N/A</c:v>
                </c:pt>
              </c:numCache>
            </c:numRef>
          </c:val>
          <c:smooth val="0"/>
          <c:extLst>
            <c:ext xmlns:c16="http://schemas.microsoft.com/office/drawing/2014/chart" uri="{C3380CC4-5D6E-409C-BE32-E72D297353CC}">
              <c16:uniqueId val="{0000000B-47A2-4C8C-8EFE-D4C50C584D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589</c:v>
                </c:pt>
                <c:pt idx="1">
                  <c:v>590</c:v>
                </c:pt>
                <c:pt idx="2">
                  <c:v>781</c:v>
                </c:pt>
              </c:numCache>
            </c:numRef>
          </c:val>
          <c:extLst>
            <c:ext xmlns:c16="http://schemas.microsoft.com/office/drawing/2014/chart" uri="{C3380CC4-5D6E-409C-BE32-E72D297353CC}">
              <c16:uniqueId val="{00000000-8ADF-43F5-B1E2-0E03C3D50A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2632</c:v>
                </c:pt>
                <c:pt idx="1">
                  <c:v>2639</c:v>
                </c:pt>
                <c:pt idx="2">
                  <c:v>2731</c:v>
                </c:pt>
              </c:numCache>
            </c:numRef>
          </c:val>
          <c:extLst>
            <c:ext xmlns:c16="http://schemas.microsoft.com/office/drawing/2014/chart" uri="{C3380CC4-5D6E-409C-BE32-E72D297353CC}">
              <c16:uniqueId val="{00000001-8ADF-43F5-B1E2-0E03C3D50A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2169</c:v>
                </c:pt>
                <c:pt idx="1">
                  <c:v>2162</c:v>
                </c:pt>
                <c:pt idx="2">
                  <c:v>2332</c:v>
                </c:pt>
              </c:numCache>
            </c:numRef>
          </c:val>
          <c:extLst>
            <c:ext xmlns:c16="http://schemas.microsoft.com/office/drawing/2014/chart" uri="{C3380CC4-5D6E-409C-BE32-E72D297353CC}">
              <c16:uniqueId val="{00000002-8ADF-43F5-B1E2-0E03C3D50A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{F94841CF-4AFF-411E-B532-07B2397FBE91}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A93-4D77-B026-3BF9F305F8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{0AA7E1E7-7092-4854-BF51-AA268F297ADF}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93-4D77-B026-3BF9F305F8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{C8FB362E-2B46-40D1-9228-84D06574A836}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93-4D77-B026-3BF9F305F8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{E45CCF7A-7959-4002-A150-D221F21BD762}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93-4D77-B026-3BF9F305F8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{0E4C05B4-CD6B-46C5-9F14-F91085FE9EC7}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93-4D77-B026-3BF9F305F8D2}"/>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{D2A01533-6E25-4A89-B581-AC6384F6C34F}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A93-4D77-B026-3BF9F305F8D2}"/>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{196D183A-CF26-4087-B229-34A5A34D1C55}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A93-4D77-B026-3BF9F305F8D2}"/>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{9E9DB3EE-EC9C-40C8-8CBC-A6333AC9B07F}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A93-4D77-B026-3BF9F305F8D2}"/>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{6F6D9C23-85E1-4064-A7BC-7592EF19DCE6}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A93-4D77-B026-3BF9F305F8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65.900000000000006</c:v>
                </c:pt>
                <c:pt idx="16">
                  <c:v>66.8</c:v>
                </c:pt>
                <c:pt idx="24">
                  <c:v>67.599999999999994</c:v>
                </c:pt>
                <c:pt idx="32">
                  <c:v>68.7</c:v>
                </c:pt>
              </c:numCache>
            </c:numRef>
          </c:xVal>
          <c:yVal>
            <c:numRef>
              <c:f>公会計指標分析・財政指標組合せ分析表!$BP$51:$DC$51</c:f>
              <c:numCache>
                <c:formatCode>#,##0.0;"▲ "#,##0.0</c:formatCode>
                <c:ptCount val="40"/>
                <c:pt idx="0">
                  <c:v>131</c:v>
                </c:pt>
                <c:pt idx="8">
                  <c:v>127.4</c:v>
                </c:pt>
                <c:pt idx="16">
                  <c:v>121.5</c:v>
                </c:pt>
                <c:pt idx="24">
                  <c:v>113.4</c:v>
                </c:pt>
                <c:pt idx="32">
                  <c:v>84.1</c:v>
                </c:pt>
              </c:numCache>
            </c:numRef>
          </c:yVal>
          <c:smooth val="0"/>
          <c:extLst>
            <c:ext xmlns:c16="http://schemas.microsoft.com/office/drawing/2014/chart" uri="{C3380CC4-5D6E-409C-BE32-E72D297353CC}">
              <c16:uniqueId val="{00000009-CA93-4D77-B026-3BF9F305F8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{25713B4B-9E06-498B-8F0B-B736BFF00F2E}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A93-4D77-B026-3BF9F305F8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{FDB521C0-1391-4EDF-A033-1B62DD5D7739}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93-4D77-B026-3BF9F305F8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{10DCD9D9-87EC-4CB0-88AB-A554E6C9C384}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93-4D77-B026-3BF9F305F8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{D556671D-DDCE-4454-92F5-08ACED456F06}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93-4D77-B026-3BF9F305F8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{6F534278-F634-476C-9EB8-DC5851278CED}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93-4D77-B026-3BF9F305F8D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{0CAE8D23-FDE0-47F5-B8B4-A9AD44394EC4}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A93-4D77-B026-3BF9F305F8D2}"/>
                </c:ext>
              </c:extLst>
            </c:dLbl>
            <c:dLbl>
              <c:idx val="16"/>
              <c:layout>
                <c:manualLayout>
                  <c:x val="-2.271691435897002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{6917983B-63D4-4499-B418-777187F76A3A}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A93-4D77-B026-3BF9F305F8D2}"/>
                </c:ext>
              </c:extLst>
            </c:dLbl>
            <c:dLbl>
              <c:idx val="24"/>
              <c:layout>
                <c:manualLayout>
                  <c:x val="-4.144403676083643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{EFC964CF-8270-4175-83FA-D1F98C60A77B}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A93-4D77-B026-3BF9F305F8D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{84C32927-C438-4703-B27F-90EE73EFC603}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A93-4D77-B026-3BF9F305F8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CA93-4D77-B026-3BF9F305F8D2}"/>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566214884349272E-2"/>
                  <c:y val="-6.241664708779395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{25796E75-A71D-4959-B326-E4AC8FBFDE65}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7CE-409E-8BE6-72B743BC33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{D09C97F1-11E7-49B7-AC31-C408EF09587B}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CE-409E-8BE6-72B743BC33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{399DA304-D3E8-417A-90B8-B8672E7CE22B}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CE-409E-8BE6-72B743BC33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{7419C4C7-7C8A-4B00-9F23-B355B51E2F74}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CE-409E-8BE6-72B743BC33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{CE80D25D-C546-4057-95A9-D4B0DAF0A380}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CE-409E-8BE6-72B743BC33BE}"/>
                </c:ext>
              </c:extLst>
            </c:dLbl>
            <c:dLbl>
              <c:idx val="8"/>
              <c:layout>
                <c:manualLayout>
                  <c:x val="-2.8829768353872028E-2"/>
                  <c:y val="-6.117632835516234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{665E49CD-037F-4739-9E38-95138E417C81}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7CE-409E-8BE6-72B743BC33BE}"/>
                </c:ext>
              </c:extLst>
            </c:dLbl>
            <c:dLbl>
              <c:idx val="16"/>
              <c:layout>
                <c:manualLayout>
                  <c:x val="-3.1697991619110633E-2"/>
                  <c:y val="-6.365696582042554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{FD07C38D-AC13-49D1-A075-78BEDB902546}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7CE-409E-8BE6-72B743BC33B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{64F20D91-11E0-4ADA-A087-BB912FFE56C3}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7CE-409E-8BE6-72B743BC33B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{85548511-869F-4BC8-884B-B138BA82EF56}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7CE-409E-8BE6-72B743BC33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11.1</c:v>
                </c:pt>
                <c:pt idx="16">
                  <c:v>11.1</c:v>
                </c:pt>
                <c:pt idx="24">
                  <c:v>11</c:v>
                </c:pt>
                <c:pt idx="32">
                  <c:v>10.1</c:v>
                </c:pt>
              </c:numCache>
            </c:numRef>
          </c:xVal>
          <c:yVal>
            <c:numRef>
              <c:f>公会計指標分析・財政指標組合せ分析表!$BP$73:$DC$73</c:f>
              <c:numCache>
                <c:formatCode>#,##0.0;"▲ "#,##0.0</c:formatCode>
                <c:ptCount val="40"/>
                <c:pt idx="0">
                  <c:v>131</c:v>
                </c:pt>
                <c:pt idx="8">
                  <c:v>127.4</c:v>
                </c:pt>
                <c:pt idx="16">
                  <c:v>121.5</c:v>
                </c:pt>
                <c:pt idx="24">
                  <c:v>113.4</c:v>
                </c:pt>
                <c:pt idx="32">
                  <c:v>84.1</c:v>
                </c:pt>
              </c:numCache>
            </c:numRef>
          </c:yVal>
          <c:smooth val="0"/>
          <c:extLst>
            <c:ext xmlns:c16="http://schemas.microsoft.com/office/drawing/2014/chart" uri="{C3380CC4-5D6E-409C-BE32-E72D297353CC}">
              <c16:uniqueId val="{00000009-57CE-409E-8BE6-72B743BC33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{84468A29-D648-4EE8-8132-FFB90CC4FB27}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7CE-409E-8BE6-72B743BC33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{E9999715-B843-44C0-B9A4-3880194A7EEB}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CE-409E-8BE6-72B743BC33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{81BBE5D5-B592-42B7-B39C-D3FAAD52CB7F}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CE-409E-8BE6-72B743BC33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{7792A354-ACCC-43A8-876F-EBBEBB81DBEA}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CE-409E-8BE6-72B743BC33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{5E6594A3-EA9E-4EF7-8852-9AD723A22FF4}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CE-409E-8BE6-72B743BC33BE}"/>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{B18BF057-6F3C-4E9C-9BA6-8DA010408AD3}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7CE-409E-8BE6-72B743BC33BE}"/>
                </c:ext>
              </c:extLst>
            </c:dLbl>
            <c:dLbl>
              <c:idx val="16"/>
              <c:layout>
                <c:manualLayout>
                  <c:x val="-3.4502318643803147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{D2477625-7976-44AD-A9AD-A42F42BBA344}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7CE-409E-8BE6-72B743BC33BE}"/>
                </c:ext>
              </c:extLst>
            </c:dLbl>
            <c:dLbl>
              <c:idx val="24"/>
              <c:layout>
                <c:manualLayout>
                  <c:x val="-2.876601570038320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{8EACF499-B458-4AE4-A3BC-05DBF72EA084}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7CE-409E-8BE6-72B743BC33B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{635C13B9-3366-49A0-89B6-87B3648D60F9}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7CE-409E-8BE6-72B743BC33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57CE-409E-8BE6-72B743BC33BE}"/>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繰上償還を除く元利償還金は、対前年度比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％減少しており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、実質公債費比率の分子は減少している。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ただし、地方債残高は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近年の大型事業着手により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増加する見通し</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あるため、地方債発行額の抑制、辺地・過疎対策事業債など</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交付税措置の有利な地方債の活用、繰上償還の実施などにより一層の公債費負担の適正化に努める。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利用していない。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一般会計等に係る地方債の現在高は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公営企業債等繰入見込額は、病院事業会計、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国民健康保険診療施設勘定や下水道事業会計に</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対するもの</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や水道事業会計と簡易水道事業会計の統合による影響で大幅に減少</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しており、全体では対前年度比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組合等負担等見込額は、幡多広域市町村圏事務組合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幡多中央消防組合の起債現在高の減少などにより対前年度比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退職手当負担見込額は、平成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年度までの「行政改革大綱・実施計画（行政改革プラン）」よる職員数削減や、団塊の世代の大量退職に伴う新陳代謝、退職手当支給率の改正などにより減少傾向にある。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充当可能基金は、財源不足を補うために一定の取り崩しはあるものの、ふるさと応援基金の積立が大きく、対前年度比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基準財政需要額算入見込額は、交付税措置の有利な地方債を活用しているが、事業費補正算入分の減少が大きく、前年度比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あったかふれあいセンター事業や健康・福祉地域推進などに「地域振興基金」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80,066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千円、環境と景観を守る事業や人（高齢者や子どもなど）を守り育む事業などに「ふるさと応援基金」を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132,801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、文化複合施設整備推進に「新しいまちづくり基金」を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94,155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の取崩し等を行った一方でふるさと応援基金に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431,204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千円を積立てるなど、基金全体とし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453,822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千円の増額となった。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施設整備事業や高齢者・子育て施策などに計画的に充当していくため、中長期的には減少していく見通しである。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ふるさと応援基金：寄附金を活用して寄附者の意向を反映した施策を展開することで個性豊かで魅力あるふるさとづくりに資することを目的として設置</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地域振興基金：市民の連帯の強化又は地域振興に要する経費に充当するため設置</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鉄道経営助成基金：地域公共交通の確保を図るため、沿線地域の交通体系整備や土佐くろしお鉄道の経営を助成することを目的として設置</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園芸作物価格安定基金：指定する園芸作物の価格の甚だしい低落があった場合、価格差補給することにより農家経済の安定に寄与することを目的に設置</a:t>
          </a:r>
          <a:endPar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ふるさと創生文化振興基金：芸術文化活動の発展に資するため設置</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ふるさと応援基金：人を守り育む事業などに財源として取崩した一方、ふるさと応援寄附金の寄附歳入を積立てたことによる増</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地域振興基金：あったかふれあいセンター事業や健康・福祉地域推進などの事業に財源として充当するため取崩しを行ったことによる減</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経営支援補助の財源として取崩を行った一方、</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基金造成計画に沿った積立てや貸付金元利収入の積</a:t>
          </a: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立て</a:t>
          </a: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園芸作物価格安定基金：価格差補給のため取崩しを行ったことによる減</a:t>
          </a:r>
          <a:endPar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ふるさと創生文化振興基金：隔年実施の四万十川国際音楽祭と四万十川こども演劇祭に財源として充当しているが、</a:t>
          </a:r>
          <a:r>
            <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四万十川国際音楽祭の開催数の　　</a:t>
          </a:r>
          <a:endPar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減により増減なし</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ふるさと応援基金：ふるさと応援寄附金を積立てし、基金の目的に沿った事業の財源として取崩しを予定している</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地域振興基金：基金の目的に沿った新規事業や既存事業の財源として取崩しを予定している</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鉄道経営助成基金：基金造成計画に沿って令和</a:t>
          </a:r>
          <a:r>
            <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年度まで毎年</a:t>
          </a:r>
          <a:r>
            <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300,000</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千円の積立てを行い、経営支援補助の財源として取崩しを予定している</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園芸作物安定</a:t>
          </a: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安定</a:t>
          </a:r>
          <a:r>
            <a:rPr kumimoji="1"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基金：生産者からの納付金と価格差額補給金との差額金額の取崩しを予定している</a:t>
          </a:r>
          <a:endParaRPr kumimoji="1" lang="en-US"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ふるさと創生文化振興基金：隔年実施の四万十川国際音楽祭と四万十川こども演劇祭の財源として取崩しを予定している</a:t>
          </a:r>
          <a:endParaRPr kumimoji="0" lang="ja-JP" altLang="ja-JP" sz="118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及び歳計剰余金処分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189,849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191,026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市財政の健全な運営を目的に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財源調整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を図る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ため取崩すこととしている。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基金利子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、学校空調整備県補助金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土地開発基金の廃止に伴う基金残高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83,670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の積立て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92,224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市債の償還に要する財源を円滑に調整し、将来にわたる市財政の健全な運営を目的に取崩す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見通しである。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有形固定資産減価償却率は類似団体平均より高い水準にあり、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対前年比</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％増加していることから、更新時期を迎えている施設が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多いことが考えられる。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令和２年度に公共施設個別管理計画を策定し、老朽化した施設の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集約化・複合化や長寿命化により適切な維持管理に努めている。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38608</xdr:rowOff>
    </xdr:from>
    <xdr:to>
      <xdr:col>23</xdr:col>
      <xdr:colOff>136525</xdr:colOff>
      <xdr:row>30</xdr:row>
      <xdr:rowOff>140208</xdr:rowOff>
    </xdr:to>
    <xdr:sp macro="" textlink="">
      <xdr:nvSpPr>
        <xdr:cNvPr id="79" name="楕円 78"/>
        <xdr:cNvSpPr/>
      </xdr:nvSpPr>
      <xdr:spPr>
        <a:xfrm>
          <a:off x="47117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17035</xdr:rowOff>
    </xdr:from>
    <xdr:ext cx="405111" cy="259045"/>
    <xdr:sp macro="" textlink="">
      <xdr:nvSpPr>
        <xdr:cNvPr id="80" name="有形固定資産減価償却率該当値テキスト"/>
        <xdr:cNvSpPr txBox="1"/>
      </xdr:nvSpPr>
      <xdr:spPr>
        <a:xfrm>
          <a:off x="4813300" y="59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14859</xdr:rowOff>
    </xdr:from>
    <xdr:to>
      <xdr:col>19</xdr:col>
      <xdr:colOff>187325</xdr:colOff>
      <xdr:row>30</xdr:row>
      <xdr:rowOff>116459</xdr:rowOff>
    </xdr:to>
    <xdr:sp macro="" textlink="">
      <xdr:nvSpPr>
        <xdr:cNvPr id="81" name="楕円 80"/>
        <xdr:cNvSpPr/>
      </xdr:nvSpPr>
      <xdr:spPr>
        <a:xfrm>
          <a:off x="40005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65659</xdr:rowOff>
    </xdr:from>
    <xdr:to>
      <xdr:col>23</xdr:col>
      <xdr:colOff>85725</xdr:colOff>
      <xdr:row>30</xdr:row>
      <xdr:rowOff>89408</xdr:rowOff>
    </xdr:to>
    <xdr:cxnSp macro="">
      <xdr:nvCxnSpPr>
        <xdr:cNvPr id="82" name="直線コネクタ 81"/>
        <xdr:cNvCxnSpPr/>
      </xdr:nvCxnSpPr>
      <xdr:spPr>
        <a:xfrm>
          <a:off x="4051300" y="5980684"/>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83" name="楕円 82"/>
        <xdr:cNvSpPr/>
      </xdr:nvSpPr>
      <xdr:spPr>
        <a:xfrm>
          <a:off x="3238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65659</xdr:rowOff>
    </xdr:to>
    <xdr:cxnSp macro="">
      <xdr:nvCxnSpPr>
        <xdr:cNvPr id="84" name="直線コネクタ 83"/>
        <xdr:cNvCxnSpPr/>
      </xdr:nvCxnSpPr>
      <xdr:spPr>
        <a:xfrm>
          <a:off x="3289300" y="596341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149606</xdr:rowOff>
    </xdr:from>
    <xdr:to>
      <xdr:col>11</xdr:col>
      <xdr:colOff>187325</xdr:colOff>
      <xdr:row>30</xdr:row>
      <xdr:rowOff>79756</xdr:rowOff>
    </xdr:to>
    <xdr:sp macro="" textlink="">
      <xdr:nvSpPr>
        <xdr:cNvPr id="85" name="楕円 84"/>
        <xdr:cNvSpPr/>
      </xdr:nvSpPr>
      <xdr:spPr>
        <a:xfrm>
          <a:off x="2476500" y="589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28956</xdr:rowOff>
    </xdr:from>
    <xdr:to>
      <xdr:col>15</xdr:col>
      <xdr:colOff>136525</xdr:colOff>
      <xdr:row>30</xdr:row>
      <xdr:rowOff>48387</xdr:rowOff>
    </xdr:to>
    <xdr:cxnSp macro="">
      <xdr:nvCxnSpPr>
        <xdr:cNvPr id="86" name="直線コネクタ 85"/>
        <xdr:cNvCxnSpPr/>
      </xdr:nvCxnSpPr>
      <xdr:spPr>
        <a:xfrm>
          <a:off x="2527300" y="5943981"/>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132334</xdr:rowOff>
    </xdr:from>
    <xdr:to>
      <xdr:col>7</xdr:col>
      <xdr:colOff>187325</xdr:colOff>
      <xdr:row>30</xdr:row>
      <xdr:rowOff>62484</xdr:rowOff>
    </xdr:to>
    <xdr:sp macro="" textlink="">
      <xdr:nvSpPr>
        <xdr:cNvPr id="87" name="楕円 86"/>
        <xdr:cNvSpPr/>
      </xdr:nvSpPr>
      <xdr:spPr>
        <a:xfrm>
          <a:off x="1714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11684</xdr:rowOff>
    </xdr:from>
    <xdr:to>
      <xdr:col>11</xdr:col>
      <xdr:colOff>136525</xdr:colOff>
      <xdr:row>30</xdr:row>
      <xdr:rowOff>28956</xdr:rowOff>
    </xdr:to>
    <xdr:cxnSp macro="">
      <xdr:nvCxnSpPr>
        <xdr:cNvPr id="88" name="直線コネクタ 87"/>
        <xdr:cNvCxnSpPr/>
      </xdr:nvCxnSpPr>
      <xdr:spPr>
        <a:xfrm>
          <a:off x="1765300" y="5926709"/>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107586</xdr:rowOff>
    </xdr:from>
    <xdr:ext cx="405111" cy="259045"/>
    <xdr:sp macro="" textlink="">
      <xdr:nvSpPr>
        <xdr:cNvPr id="93" name="n_1mainValue有形固定資産減価償却率"/>
        <xdr:cNvSpPr txBox="1"/>
      </xdr:nvSpPr>
      <xdr:spPr>
        <a:xfrm>
          <a:off x="383604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94" name="n_2mainValue有形固定資産減価償却率"/>
        <xdr:cNvSpPr txBox="1"/>
      </xdr:nvSpPr>
      <xdr:spPr>
        <a:xfrm>
          <a:off x="3086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70883</xdr:rowOff>
    </xdr:from>
    <xdr:ext cx="405111" cy="259045"/>
    <xdr:sp macro="" textlink="">
      <xdr:nvSpPr>
        <xdr:cNvPr id="95" name="n_3mainValue有形固定資産減価償却率"/>
        <xdr:cNvSpPr txBox="1"/>
      </xdr:nvSpPr>
      <xdr:spPr>
        <a:xfrm>
          <a:off x="2324744" y="598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53611</xdr:rowOff>
    </xdr:from>
    <xdr:ext cx="405111" cy="259045"/>
    <xdr:sp macro="" textlink="">
      <xdr:nvSpPr>
        <xdr:cNvPr id="96" name="n_4mainValue有形固定資産減価償却率"/>
        <xdr:cNvSpPr txBox="1"/>
      </xdr:nvSpPr>
      <xdr:spPr>
        <a:xfrm>
          <a:off x="1562744" y="596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類似団体より高い水準ではあるが、地方債の抑制に努めたことで、</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年度より減少している。ただし、今後、大型施設整備事業が控えているため、比率が上昇することが予想されることから、より一層事業を精査し、地方債の発行抑制に努めていく。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60815</xdr:rowOff>
    </xdr:from>
    <xdr:to>
      <xdr:col>76</xdr:col>
      <xdr:colOff>73025</xdr:colOff>
      <xdr:row>30</xdr:row>
      <xdr:rowOff>162415</xdr:rowOff>
    </xdr:to>
    <xdr:sp macro="" textlink="">
      <xdr:nvSpPr>
        <xdr:cNvPr id="143" name="楕円 142"/>
        <xdr:cNvSpPr/>
      </xdr:nvSpPr>
      <xdr:spPr>
        <a:xfrm>
          <a:off x="14744700" y="59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39242</xdr:rowOff>
    </xdr:from>
    <xdr:ext cx="469744" cy="259045"/>
    <xdr:sp macro="" textlink="">
      <xdr:nvSpPr>
        <xdr:cNvPr id="144" name="債務償還比率該当値テキスト"/>
        <xdr:cNvSpPr txBox="1"/>
      </xdr:nvSpPr>
      <xdr:spPr>
        <a:xfrm>
          <a:off x="14846300" y="595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148203</xdr:rowOff>
    </xdr:from>
    <xdr:to>
      <xdr:col>72</xdr:col>
      <xdr:colOff>123825</xdr:colOff>
      <xdr:row>31</xdr:row>
      <xdr:rowOff>78353</xdr:rowOff>
    </xdr:to>
    <xdr:sp macro="" textlink="">
      <xdr:nvSpPr>
        <xdr:cNvPr id="145" name="楕円 144"/>
        <xdr:cNvSpPr/>
      </xdr:nvSpPr>
      <xdr:spPr>
        <a:xfrm>
          <a:off x="14033500" y="60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111615</xdr:rowOff>
    </xdr:from>
    <xdr:to>
      <xdr:col>76</xdr:col>
      <xdr:colOff>22225</xdr:colOff>
      <xdr:row>31</xdr:row>
      <xdr:rowOff>27553</xdr:rowOff>
    </xdr:to>
    <xdr:cxnSp macro="">
      <xdr:nvCxnSpPr>
        <xdr:cNvPr id="146" name="直線コネクタ 145"/>
        <xdr:cNvCxnSpPr/>
      </xdr:nvCxnSpPr>
      <xdr:spPr>
        <a:xfrm flipV="1">
          <a:off x="14084300" y="6026640"/>
          <a:ext cx="711200" cy="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103825</xdr:rowOff>
    </xdr:from>
    <xdr:to>
      <xdr:col>68</xdr:col>
      <xdr:colOff>123825</xdr:colOff>
      <xdr:row>32</xdr:row>
      <xdr:rowOff>33975</xdr:rowOff>
    </xdr:to>
    <xdr:sp macro="" textlink="">
      <xdr:nvSpPr>
        <xdr:cNvPr id="147" name="楕円 146"/>
        <xdr:cNvSpPr/>
      </xdr:nvSpPr>
      <xdr:spPr>
        <a:xfrm>
          <a:off x="13271500" y="61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27553</xdr:rowOff>
    </xdr:from>
    <xdr:to>
      <xdr:col>72</xdr:col>
      <xdr:colOff>73025</xdr:colOff>
      <xdr:row>31</xdr:row>
      <xdr:rowOff>154625</xdr:rowOff>
    </xdr:to>
    <xdr:cxnSp macro="">
      <xdr:nvCxnSpPr>
        <xdr:cNvPr id="148" name="直線コネクタ 147"/>
        <xdr:cNvCxnSpPr/>
      </xdr:nvCxnSpPr>
      <xdr:spPr>
        <a:xfrm flipV="1">
          <a:off x="13322300" y="6114028"/>
          <a:ext cx="762000" cy="1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66197</xdr:rowOff>
    </xdr:from>
    <xdr:to>
      <xdr:col>64</xdr:col>
      <xdr:colOff>123825</xdr:colOff>
      <xdr:row>31</xdr:row>
      <xdr:rowOff>167797</xdr:rowOff>
    </xdr:to>
    <xdr:sp macro="" textlink="">
      <xdr:nvSpPr>
        <xdr:cNvPr id="149" name="楕円 148"/>
        <xdr:cNvSpPr/>
      </xdr:nvSpPr>
      <xdr:spPr>
        <a:xfrm>
          <a:off x="12509500" y="61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116997</xdr:rowOff>
    </xdr:from>
    <xdr:to>
      <xdr:col>68</xdr:col>
      <xdr:colOff>73025</xdr:colOff>
      <xdr:row>31</xdr:row>
      <xdr:rowOff>154625</xdr:rowOff>
    </xdr:to>
    <xdr:cxnSp macro="">
      <xdr:nvCxnSpPr>
        <xdr:cNvPr id="150" name="直線コネクタ 149"/>
        <xdr:cNvCxnSpPr/>
      </xdr:nvCxnSpPr>
      <xdr:spPr>
        <a:xfrm>
          <a:off x="12560300" y="6203472"/>
          <a:ext cx="762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8213</xdr:rowOff>
    </xdr:from>
    <xdr:to>
      <xdr:col>60</xdr:col>
      <xdr:colOff>123825</xdr:colOff>
      <xdr:row>31</xdr:row>
      <xdr:rowOff>109813</xdr:rowOff>
    </xdr:to>
    <xdr:sp macro="" textlink="">
      <xdr:nvSpPr>
        <xdr:cNvPr id="151" name="楕円 150"/>
        <xdr:cNvSpPr/>
      </xdr:nvSpPr>
      <xdr:spPr>
        <a:xfrm>
          <a:off x="11747500" y="609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59013</xdr:rowOff>
    </xdr:from>
    <xdr:to>
      <xdr:col>64</xdr:col>
      <xdr:colOff>73025</xdr:colOff>
      <xdr:row>31</xdr:row>
      <xdr:rowOff>116997</xdr:rowOff>
    </xdr:to>
    <xdr:cxnSp macro="">
      <xdr:nvCxnSpPr>
        <xdr:cNvPr id="152" name="直線コネクタ 151"/>
        <xdr:cNvCxnSpPr/>
      </xdr:nvCxnSpPr>
      <xdr:spPr>
        <a:xfrm>
          <a:off x="11798300" y="6145488"/>
          <a:ext cx="762000" cy="5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69480</xdr:rowOff>
    </xdr:from>
    <xdr:ext cx="469744" cy="259045"/>
    <xdr:sp macro="" textlink="">
      <xdr:nvSpPr>
        <xdr:cNvPr id="157" name="n_1mainValue債務償還比率"/>
        <xdr:cNvSpPr txBox="1"/>
      </xdr:nvSpPr>
      <xdr:spPr>
        <a:xfrm>
          <a:off x="13836727" y="615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25102</xdr:rowOff>
    </xdr:from>
    <xdr:ext cx="469744" cy="259045"/>
    <xdr:sp macro="" textlink="">
      <xdr:nvSpPr>
        <xdr:cNvPr id="158" name="n_2mainValue債務償還比率"/>
        <xdr:cNvSpPr txBox="1"/>
      </xdr:nvSpPr>
      <xdr:spPr>
        <a:xfrm>
          <a:off x="13087427" y="628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158924</xdr:rowOff>
    </xdr:from>
    <xdr:ext cx="469744" cy="259045"/>
    <xdr:sp macro="" textlink="">
      <xdr:nvSpPr>
        <xdr:cNvPr id="159" name="n_3mainValue債務償還比率"/>
        <xdr:cNvSpPr txBox="1"/>
      </xdr:nvSpPr>
      <xdr:spPr>
        <a:xfrm>
          <a:off x="12325427" y="624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100940</xdr:rowOff>
    </xdr:from>
    <xdr:ext cx="469744" cy="259045"/>
    <xdr:sp macro="" textlink="">
      <xdr:nvSpPr>
        <xdr:cNvPr id="160" name="n_4mainValue債務償還比率"/>
        <xdr:cNvSpPr txBox="1"/>
      </xdr:nvSpPr>
      <xdr:spPr>
        <a:xfrm>
          <a:off x="11563427" y="618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118745</xdr:rowOff>
    </xdr:from>
    <xdr:to>
      <xdr:col>24</xdr:col>
      <xdr:colOff>114300</xdr:colOff>
      <xdr:row>40</xdr:row>
      <xdr:rowOff>48895</xdr:rowOff>
    </xdr:to>
    <xdr:sp macro="" textlink="">
      <xdr:nvSpPr>
        <xdr:cNvPr id="73" name="楕円 72"/>
        <xdr:cNvSpPr/>
      </xdr:nvSpPr>
      <xdr:spPr>
        <a:xfrm>
          <a:off x="45847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97172</xdr:rowOff>
    </xdr:from>
    <xdr:ext cx="405111" cy="259045"/>
    <xdr:sp macro="" textlink="">
      <xdr:nvSpPr>
        <xdr:cNvPr id="74" name="【道路】&#10;有形固定資産減価償却率該当値テキスト"/>
        <xdr:cNvSpPr txBox="1"/>
      </xdr:nvSpPr>
      <xdr:spPr>
        <a:xfrm>
          <a:off x="4673600"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116840</xdr:rowOff>
    </xdr:from>
    <xdr:to>
      <xdr:col>20</xdr:col>
      <xdr:colOff>38100</xdr:colOff>
      <xdr:row>40</xdr:row>
      <xdr:rowOff>46990</xdr:rowOff>
    </xdr:to>
    <xdr:sp macro="" textlink="">
      <xdr:nvSpPr>
        <xdr:cNvPr id="75" name="楕円 74"/>
        <xdr:cNvSpPr/>
      </xdr:nvSpPr>
      <xdr:spPr>
        <a:xfrm>
          <a:off x="3746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167640</xdr:rowOff>
    </xdr:from>
    <xdr:to>
      <xdr:col>24</xdr:col>
      <xdr:colOff>63500</xdr:colOff>
      <xdr:row>39</xdr:row>
      <xdr:rowOff>169545</xdr:rowOff>
    </xdr:to>
    <xdr:cxnSp macro="">
      <xdr:nvCxnSpPr>
        <xdr:cNvPr id="76" name="直線コネクタ 75"/>
        <xdr:cNvCxnSpPr/>
      </xdr:nvCxnSpPr>
      <xdr:spPr>
        <a:xfrm>
          <a:off x="3797300" y="68541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7" name="楕円 76"/>
        <xdr:cNvSpPr/>
      </xdr:nvSpPr>
      <xdr:spPr>
        <a:xfrm>
          <a:off x="2857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167640</xdr:rowOff>
    </xdr:from>
    <xdr:to>
      <xdr:col>19</xdr:col>
      <xdr:colOff>177800</xdr:colOff>
      <xdr:row>40</xdr:row>
      <xdr:rowOff>11430</xdr:rowOff>
    </xdr:to>
    <xdr:cxnSp macro="">
      <xdr:nvCxnSpPr>
        <xdr:cNvPr id="78" name="直線コネクタ 77"/>
        <xdr:cNvCxnSpPr/>
      </xdr:nvCxnSpPr>
      <xdr:spPr>
        <a:xfrm flipV="1">
          <a:off x="2908300" y="68541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135890</xdr:rowOff>
    </xdr:from>
    <xdr:to>
      <xdr:col>10</xdr:col>
      <xdr:colOff>165100</xdr:colOff>
      <xdr:row>40</xdr:row>
      <xdr:rowOff>66040</xdr:rowOff>
    </xdr:to>
    <xdr:sp macro="" textlink="">
      <xdr:nvSpPr>
        <xdr:cNvPr id="79" name="楕円 78"/>
        <xdr:cNvSpPr/>
      </xdr:nvSpPr>
      <xdr:spPr>
        <a:xfrm>
          <a:off x="1968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11430</xdr:rowOff>
    </xdr:from>
    <xdr:to>
      <xdr:col>15</xdr:col>
      <xdr:colOff>50800</xdr:colOff>
      <xdr:row>40</xdr:row>
      <xdr:rowOff>15240</xdr:rowOff>
    </xdr:to>
    <xdr:cxnSp macro="">
      <xdr:nvCxnSpPr>
        <xdr:cNvPr id="80" name="直線コネクタ 79"/>
        <xdr:cNvCxnSpPr/>
      </xdr:nvCxnSpPr>
      <xdr:spPr>
        <a:xfrm flipV="1">
          <a:off x="2019300" y="6869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137795</xdr:rowOff>
    </xdr:from>
    <xdr:to>
      <xdr:col>6</xdr:col>
      <xdr:colOff>38100</xdr:colOff>
      <xdr:row>40</xdr:row>
      <xdr:rowOff>67945</xdr:rowOff>
    </xdr:to>
    <xdr:sp macro="" textlink="">
      <xdr:nvSpPr>
        <xdr:cNvPr id="81" name="楕円 80"/>
        <xdr:cNvSpPr/>
      </xdr:nvSpPr>
      <xdr:spPr>
        <a:xfrm>
          <a:off x="1079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15240</xdr:rowOff>
    </xdr:from>
    <xdr:to>
      <xdr:col>10</xdr:col>
      <xdr:colOff>114300</xdr:colOff>
      <xdr:row>40</xdr:row>
      <xdr:rowOff>17145</xdr:rowOff>
    </xdr:to>
    <xdr:cxnSp macro="">
      <xdr:nvCxnSpPr>
        <xdr:cNvPr id="82" name="直線コネクタ 81"/>
        <xdr:cNvCxnSpPr/>
      </xdr:nvCxnSpPr>
      <xdr:spPr>
        <a:xfrm flipV="1">
          <a:off x="1130300" y="6873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38117</xdr:rowOff>
    </xdr:from>
    <xdr:ext cx="405111" cy="259045"/>
    <xdr:sp macro="" textlink="">
      <xdr:nvSpPr>
        <xdr:cNvPr id="87" name="n_1mainValue【道路】&#10;有形固定資産減価償却率"/>
        <xdr:cNvSpPr txBox="1"/>
      </xdr:nvSpPr>
      <xdr:spPr>
        <a:xfrm>
          <a:off x="3582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88" name="n_2mainValue【道路】&#10;有形固定資産減価償却率"/>
        <xdr:cNvSpPr txBox="1"/>
      </xdr:nvSpPr>
      <xdr:spPr>
        <a:xfrm>
          <a:off x="2705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57167</xdr:rowOff>
    </xdr:from>
    <xdr:ext cx="405111" cy="259045"/>
    <xdr:sp macro="" textlink="">
      <xdr:nvSpPr>
        <xdr:cNvPr id="89" name="n_3mainValue【道路】&#10;有形固定資産減価償却率"/>
        <xdr:cNvSpPr txBox="1"/>
      </xdr:nvSpPr>
      <xdr:spPr>
        <a:xfrm>
          <a:off x="1816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59072</xdr:rowOff>
    </xdr:from>
    <xdr:ext cx="405111" cy="259045"/>
    <xdr:sp macro="" textlink="">
      <xdr:nvSpPr>
        <xdr:cNvPr id="90" name="n_4mainValue【道路】&#10;有形固定資産減価償却率"/>
        <xdr:cNvSpPr txBox="1"/>
      </xdr:nvSpPr>
      <xdr:spPr>
        <a:xfrm>
          <a:off x="927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26358</xdr:rowOff>
    </xdr:from>
    <xdr:to>
      <xdr:col>55</xdr:col>
      <xdr:colOff>50800</xdr:colOff>
      <xdr:row>40</xdr:row>
      <xdr:rowOff>127958</xdr:rowOff>
    </xdr:to>
    <xdr:sp macro="" textlink="">
      <xdr:nvSpPr>
        <xdr:cNvPr id="132" name="楕円 131"/>
        <xdr:cNvSpPr/>
      </xdr:nvSpPr>
      <xdr:spPr>
        <a:xfrm>
          <a:off x="10426700" y="68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49235</xdr:rowOff>
    </xdr:from>
    <xdr:ext cx="534377" cy="259045"/>
    <xdr:sp macro="" textlink="">
      <xdr:nvSpPr>
        <xdr:cNvPr id="133" name="【道路】&#10;一人当たり延長該当値テキスト"/>
        <xdr:cNvSpPr txBox="1"/>
      </xdr:nvSpPr>
      <xdr:spPr>
        <a:xfrm>
          <a:off x="10515600" y="67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30995</xdr:rowOff>
    </xdr:from>
    <xdr:to>
      <xdr:col>50</xdr:col>
      <xdr:colOff>165100</xdr:colOff>
      <xdr:row>40</xdr:row>
      <xdr:rowOff>132595</xdr:rowOff>
    </xdr:to>
    <xdr:sp macro="" textlink="">
      <xdr:nvSpPr>
        <xdr:cNvPr id="134" name="楕円 133"/>
        <xdr:cNvSpPr/>
      </xdr:nvSpPr>
      <xdr:spPr>
        <a:xfrm>
          <a:off x="9588500" y="68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77158</xdr:rowOff>
    </xdr:from>
    <xdr:to>
      <xdr:col>55</xdr:col>
      <xdr:colOff>0</xdr:colOff>
      <xdr:row>40</xdr:row>
      <xdr:rowOff>81795</xdr:rowOff>
    </xdr:to>
    <xdr:cxnSp macro="">
      <xdr:nvCxnSpPr>
        <xdr:cNvPr id="135" name="直線コネクタ 134"/>
        <xdr:cNvCxnSpPr/>
      </xdr:nvCxnSpPr>
      <xdr:spPr>
        <a:xfrm flipV="1">
          <a:off x="9639300" y="6935158"/>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36460</xdr:rowOff>
    </xdr:from>
    <xdr:to>
      <xdr:col>46</xdr:col>
      <xdr:colOff>38100</xdr:colOff>
      <xdr:row>40</xdr:row>
      <xdr:rowOff>138060</xdr:rowOff>
    </xdr:to>
    <xdr:sp macro="" textlink="">
      <xdr:nvSpPr>
        <xdr:cNvPr id="136" name="楕円 135"/>
        <xdr:cNvSpPr/>
      </xdr:nvSpPr>
      <xdr:spPr>
        <a:xfrm>
          <a:off x="8699500" y="68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81795</xdr:rowOff>
    </xdr:from>
    <xdr:to>
      <xdr:col>50</xdr:col>
      <xdr:colOff>114300</xdr:colOff>
      <xdr:row>40</xdr:row>
      <xdr:rowOff>87260</xdr:rowOff>
    </xdr:to>
    <xdr:cxnSp macro="">
      <xdr:nvCxnSpPr>
        <xdr:cNvPr id="137" name="直線コネクタ 136"/>
        <xdr:cNvCxnSpPr/>
      </xdr:nvCxnSpPr>
      <xdr:spPr>
        <a:xfrm flipV="1">
          <a:off x="8750300" y="6939795"/>
          <a:ext cx="8890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40487</xdr:rowOff>
    </xdr:from>
    <xdr:to>
      <xdr:col>41</xdr:col>
      <xdr:colOff>101600</xdr:colOff>
      <xdr:row>40</xdr:row>
      <xdr:rowOff>142087</xdr:rowOff>
    </xdr:to>
    <xdr:sp macro="" textlink="">
      <xdr:nvSpPr>
        <xdr:cNvPr id="138" name="楕円 137"/>
        <xdr:cNvSpPr/>
      </xdr:nvSpPr>
      <xdr:spPr>
        <a:xfrm>
          <a:off x="7810500" y="689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87260</xdr:rowOff>
    </xdr:from>
    <xdr:to>
      <xdr:col>45</xdr:col>
      <xdr:colOff>177800</xdr:colOff>
      <xdr:row>40</xdr:row>
      <xdr:rowOff>91287</xdr:rowOff>
    </xdr:to>
    <xdr:cxnSp macro="">
      <xdr:nvCxnSpPr>
        <xdr:cNvPr id="139" name="直線コネクタ 138"/>
        <xdr:cNvCxnSpPr/>
      </xdr:nvCxnSpPr>
      <xdr:spPr>
        <a:xfrm flipV="1">
          <a:off x="7861300" y="6945260"/>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35251</xdr:rowOff>
    </xdr:from>
    <xdr:to>
      <xdr:col>36</xdr:col>
      <xdr:colOff>165100</xdr:colOff>
      <xdr:row>40</xdr:row>
      <xdr:rowOff>136851</xdr:rowOff>
    </xdr:to>
    <xdr:sp macro="" textlink="">
      <xdr:nvSpPr>
        <xdr:cNvPr id="140" name="楕円 139"/>
        <xdr:cNvSpPr/>
      </xdr:nvSpPr>
      <xdr:spPr>
        <a:xfrm>
          <a:off x="6921500" y="68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86051</xdr:rowOff>
    </xdr:from>
    <xdr:to>
      <xdr:col>41</xdr:col>
      <xdr:colOff>50800</xdr:colOff>
      <xdr:row>40</xdr:row>
      <xdr:rowOff>91287</xdr:rowOff>
    </xdr:to>
    <xdr:cxnSp macro="">
      <xdr:nvCxnSpPr>
        <xdr:cNvPr id="141" name="直線コネクタ 140"/>
        <xdr:cNvCxnSpPr/>
      </xdr:nvCxnSpPr>
      <xdr:spPr>
        <a:xfrm>
          <a:off x="6972300" y="6944051"/>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149122</xdr:rowOff>
    </xdr:from>
    <xdr:ext cx="534377" cy="259045"/>
    <xdr:sp macro="" textlink="">
      <xdr:nvSpPr>
        <xdr:cNvPr id="146" name="n_1mainValue【道路】&#10;一人当たり延長"/>
        <xdr:cNvSpPr txBox="1"/>
      </xdr:nvSpPr>
      <xdr:spPr>
        <a:xfrm>
          <a:off x="9359411" y="66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154587</xdr:rowOff>
    </xdr:from>
    <xdr:ext cx="534377" cy="259045"/>
    <xdr:sp macro="" textlink="">
      <xdr:nvSpPr>
        <xdr:cNvPr id="147" name="n_2mainValue【道路】&#10;一人当たり延長"/>
        <xdr:cNvSpPr txBox="1"/>
      </xdr:nvSpPr>
      <xdr:spPr>
        <a:xfrm>
          <a:off x="8483111" y="666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158614</xdr:rowOff>
    </xdr:from>
    <xdr:ext cx="534377" cy="259045"/>
    <xdr:sp macro="" textlink="">
      <xdr:nvSpPr>
        <xdr:cNvPr id="148" name="n_3mainValue【道路】&#10;一人当たり延長"/>
        <xdr:cNvSpPr txBox="1"/>
      </xdr:nvSpPr>
      <xdr:spPr>
        <a:xfrm>
          <a:off x="7594111" y="66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153378</xdr:rowOff>
    </xdr:from>
    <xdr:ext cx="534377" cy="259045"/>
    <xdr:sp macro="" textlink="">
      <xdr:nvSpPr>
        <xdr:cNvPr id="149" name="n_4mainValue【道路】&#10;一人当たり延長"/>
        <xdr:cNvSpPr txBox="1"/>
      </xdr:nvSpPr>
      <xdr:spPr>
        <a:xfrm>
          <a:off x="6705111" y="6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89" name="楕円 188"/>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90" name="【橋りょう・トンネル】&#10;有形固定資産減価償却率該当値テキスト"/>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168275</xdr:rowOff>
    </xdr:from>
    <xdr:to>
      <xdr:col>20</xdr:col>
      <xdr:colOff>38100</xdr:colOff>
      <xdr:row>62</xdr:row>
      <xdr:rowOff>98425</xdr:rowOff>
    </xdr:to>
    <xdr:sp macro="" textlink="">
      <xdr:nvSpPr>
        <xdr:cNvPr id="191" name="楕円 190"/>
        <xdr:cNvSpPr/>
      </xdr:nvSpPr>
      <xdr:spPr>
        <a:xfrm>
          <a:off x="3746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47625</xdr:rowOff>
    </xdr:from>
    <xdr:to>
      <xdr:col>24</xdr:col>
      <xdr:colOff>63500</xdr:colOff>
      <xdr:row>62</xdr:row>
      <xdr:rowOff>76200</xdr:rowOff>
    </xdr:to>
    <xdr:cxnSp macro="">
      <xdr:nvCxnSpPr>
        <xdr:cNvPr id="192" name="直線コネクタ 191"/>
        <xdr:cNvCxnSpPr/>
      </xdr:nvCxnSpPr>
      <xdr:spPr>
        <a:xfrm>
          <a:off x="3797300" y="106775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145415</xdr:rowOff>
    </xdr:from>
    <xdr:to>
      <xdr:col>15</xdr:col>
      <xdr:colOff>101600</xdr:colOff>
      <xdr:row>62</xdr:row>
      <xdr:rowOff>75565</xdr:rowOff>
    </xdr:to>
    <xdr:sp macro="" textlink="">
      <xdr:nvSpPr>
        <xdr:cNvPr id="193" name="楕円 192"/>
        <xdr:cNvSpPr/>
      </xdr:nvSpPr>
      <xdr:spPr>
        <a:xfrm>
          <a:off x="2857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47625</xdr:rowOff>
    </xdr:to>
    <xdr:cxnSp macro="">
      <xdr:nvCxnSpPr>
        <xdr:cNvPr id="194" name="直線コネクタ 193"/>
        <xdr:cNvCxnSpPr/>
      </xdr:nvCxnSpPr>
      <xdr:spPr>
        <a:xfrm>
          <a:off x="2908300" y="10654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195" name="楕円 194"/>
        <xdr:cNvSpPr/>
      </xdr:nvSpPr>
      <xdr:spPr>
        <a:xfrm>
          <a:off x="196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24765</xdr:rowOff>
    </xdr:to>
    <xdr:cxnSp macro="">
      <xdr:nvCxnSpPr>
        <xdr:cNvPr id="196" name="直線コネクタ 195"/>
        <xdr:cNvCxnSpPr/>
      </xdr:nvCxnSpPr>
      <xdr:spPr>
        <a:xfrm>
          <a:off x="2019300" y="106241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84455</xdr:rowOff>
    </xdr:from>
    <xdr:to>
      <xdr:col>6</xdr:col>
      <xdr:colOff>38100</xdr:colOff>
      <xdr:row>62</xdr:row>
      <xdr:rowOff>14605</xdr:rowOff>
    </xdr:to>
    <xdr:sp macro="" textlink="">
      <xdr:nvSpPr>
        <xdr:cNvPr id="197" name="楕円 196"/>
        <xdr:cNvSpPr/>
      </xdr:nvSpPr>
      <xdr:spPr>
        <a:xfrm>
          <a:off x="1079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135255</xdr:rowOff>
    </xdr:from>
    <xdr:to>
      <xdr:col>10</xdr:col>
      <xdr:colOff>114300</xdr:colOff>
      <xdr:row>61</xdr:row>
      <xdr:rowOff>165735</xdr:rowOff>
    </xdr:to>
    <xdr:cxnSp macro="">
      <xdr:nvCxnSpPr>
        <xdr:cNvPr id="198" name="直線コネクタ 197"/>
        <xdr:cNvCxnSpPr/>
      </xdr:nvCxnSpPr>
      <xdr:spPr>
        <a:xfrm>
          <a:off x="1130300" y="10593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89552</xdr:rowOff>
    </xdr:from>
    <xdr:ext cx="405111" cy="259045"/>
    <xdr:sp macro="" textlink="">
      <xdr:nvSpPr>
        <xdr:cNvPr id="203" name="n_1mainValue【橋りょう・トンネル】&#10;有形固定資産減価償却率"/>
        <xdr:cNvSpPr txBox="1"/>
      </xdr:nvSpPr>
      <xdr:spPr>
        <a:xfrm>
          <a:off x="35820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66692</xdr:rowOff>
    </xdr:from>
    <xdr:ext cx="405111" cy="259045"/>
    <xdr:sp macro="" textlink="">
      <xdr:nvSpPr>
        <xdr:cNvPr id="204" name="n_2mainValue【橋りょう・トンネル】&#10;有形固定資産減価償却率"/>
        <xdr:cNvSpPr txBox="1"/>
      </xdr:nvSpPr>
      <xdr:spPr>
        <a:xfrm>
          <a:off x="2705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205" name="n_3mainValue【橋りょう・トンネル】&#10;有形固定資産減価償却率"/>
        <xdr:cNvSpPr txBox="1"/>
      </xdr:nvSpPr>
      <xdr:spPr>
        <a:xfrm>
          <a:off x="1816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6" name="n_4mainValue【橋りょう・トンネル】&#10;有形固定資産減価償却率"/>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89525</xdr:rowOff>
    </xdr:from>
    <xdr:to>
      <xdr:col>55</xdr:col>
      <xdr:colOff>50800</xdr:colOff>
      <xdr:row>59</xdr:row>
      <xdr:rowOff>19675</xdr:rowOff>
    </xdr:to>
    <xdr:sp macro="" textlink="">
      <xdr:nvSpPr>
        <xdr:cNvPr id="246" name="楕円 245"/>
        <xdr:cNvSpPr/>
      </xdr:nvSpPr>
      <xdr:spPr>
        <a:xfrm>
          <a:off x="10426700" y="100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112402</xdr:rowOff>
    </xdr:from>
    <xdr:ext cx="690189" cy="259045"/>
    <xdr:sp macro="" textlink="">
      <xdr:nvSpPr>
        <xdr:cNvPr id="247" name="【橋りょう・トンネル】&#10;一人当たり有形固定資産（償却資産）額該当値テキスト"/>
        <xdr:cNvSpPr txBox="1"/>
      </xdr:nvSpPr>
      <xdr:spPr>
        <a:xfrm>
          <a:off x="10515600" y="9885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101212</xdr:rowOff>
    </xdr:from>
    <xdr:to>
      <xdr:col>50</xdr:col>
      <xdr:colOff>165100</xdr:colOff>
      <xdr:row>59</xdr:row>
      <xdr:rowOff>31362</xdr:rowOff>
    </xdr:to>
    <xdr:sp macro="" textlink="">
      <xdr:nvSpPr>
        <xdr:cNvPr id="248" name="楕円 247"/>
        <xdr:cNvSpPr/>
      </xdr:nvSpPr>
      <xdr:spPr>
        <a:xfrm>
          <a:off x="9588500" y="1004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140325</xdr:rowOff>
    </xdr:from>
    <xdr:to>
      <xdr:col>55</xdr:col>
      <xdr:colOff>0</xdr:colOff>
      <xdr:row>58</xdr:row>
      <xdr:rowOff>152012</xdr:rowOff>
    </xdr:to>
    <xdr:cxnSp macro="">
      <xdr:nvCxnSpPr>
        <xdr:cNvPr id="249" name="直線コネクタ 248"/>
        <xdr:cNvCxnSpPr/>
      </xdr:nvCxnSpPr>
      <xdr:spPr>
        <a:xfrm flipV="1">
          <a:off x="9639300" y="10084425"/>
          <a:ext cx="8382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116529</xdr:rowOff>
    </xdr:from>
    <xdr:to>
      <xdr:col>46</xdr:col>
      <xdr:colOff>38100</xdr:colOff>
      <xdr:row>59</xdr:row>
      <xdr:rowOff>46679</xdr:rowOff>
    </xdr:to>
    <xdr:sp macro="" textlink="">
      <xdr:nvSpPr>
        <xdr:cNvPr id="250" name="楕円 249"/>
        <xdr:cNvSpPr/>
      </xdr:nvSpPr>
      <xdr:spPr>
        <a:xfrm>
          <a:off x="8699500" y="100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152012</xdr:rowOff>
    </xdr:from>
    <xdr:to>
      <xdr:col>50</xdr:col>
      <xdr:colOff>114300</xdr:colOff>
      <xdr:row>58</xdr:row>
      <xdr:rowOff>167329</xdr:rowOff>
    </xdr:to>
    <xdr:cxnSp macro="">
      <xdr:nvCxnSpPr>
        <xdr:cNvPr id="251" name="直線コネクタ 250"/>
        <xdr:cNvCxnSpPr/>
      </xdr:nvCxnSpPr>
      <xdr:spPr>
        <a:xfrm flipV="1">
          <a:off x="8750300" y="1009611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128211</xdr:rowOff>
    </xdr:from>
    <xdr:to>
      <xdr:col>41</xdr:col>
      <xdr:colOff>101600</xdr:colOff>
      <xdr:row>59</xdr:row>
      <xdr:rowOff>58361</xdr:rowOff>
    </xdr:to>
    <xdr:sp macro="" textlink="">
      <xdr:nvSpPr>
        <xdr:cNvPr id="252" name="楕円 251"/>
        <xdr:cNvSpPr/>
      </xdr:nvSpPr>
      <xdr:spPr>
        <a:xfrm>
          <a:off x="7810500" y="100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167329</xdr:rowOff>
    </xdr:from>
    <xdr:to>
      <xdr:col>45</xdr:col>
      <xdr:colOff>177800</xdr:colOff>
      <xdr:row>59</xdr:row>
      <xdr:rowOff>7561</xdr:rowOff>
    </xdr:to>
    <xdr:cxnSp macro="">
      <xdr:nvCxnSpPr>
        <xdr:cNvPr id="253" name="直線コネクタ 252"/>
        <xdr:cNvCxnSpPr/>
      </xdr:nvCxnSpPr>
      <xdr:spPr>
        <a:xfrm flipV="1">
          <a:off x="7861300" y="10111429"/>
          <a:ext cx="8890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138352</xdr:rowOff>
    </xdr:from>
    <xdr:to>
      <xdr:col>36</xdr:col>
      <xdr:colOff>165100</xdr:colOff>
      <xdr:row>59</xdr:row>
      <xdr:rowOff>68502</xdr:rowOff>
    </xdr:to>
    <xdr:sp macro="" textlink="">
      <xdr:nvSpPr>
        <xdr:cNvPr id="254" name="楕円 253"/>
        <xdr:cNvSpPr/>
      </xdr:nvSpPr>
      <xdr:spPr>
        <a:xfrm>
          <a:off x="6921500" y="100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7561</xdr:rowOff>
    </xdr:from>
    <xdr:to>
      <xdr:col>41</xdr:col>
      <xdr:colOff>50800</xdr:colOff>
      <xdr:row>59</xdr:row>
      <xdr:rowOff>17702</xdr:rowOff>
    </xdr:to>
    <xdr:cxnSp macro="">
      <xdr:nvCxnSpPr>
        <xdr:cNvPr id="255" name="直線コネクタ 254"/>
        <xdr:cNvCxnSpPr/>
      </xdr:nvCxnSpPr>
      <xdr:spPr>
        <a:xfrm flipV="1">
          <a:off x="6972300" y="10123111"/>
          <a:ext cx="889000" cy="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47889</xdr:rowOff>
    </xdr:from>
    <xdr:ext cx="690189" cy="259045"/>
    <xdr:sp macro="" textlink="">
      <xdr:nvSpPr>
        <xdr:cNvPr id="260" name="n_1mainValue【橋りょう・トンネル】&#10;一人当たり有形固定資産（償却資産）額"/>
        <xdr:cNvSpPr txBox="1"/>
      </xdr:nvSpPr>
      <xdr:spPr>
        <a:xfrm>
          <a:off x="9281505" y="9820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63206</xdr:rowOff>
    </xdr:from>
    <xdr:ext cx="690189" cy="259045"/>
    <xdr:sp macro="" textlink="">
      <xdr:nvSpPr>
        <xdr:cNvPr id="261" name="n_2mainValue【橋りょう・トンネル】&#10;一人当たり有形固定資産（償却資産）額"/>
        <xdr:cNvSpPr txBox="1"/>
      </xdr:nvSpPr>
      <xdr:spPr>
        <a:xfrm>
          <a:off x="8405205" y="98358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74888</xdr:rowOff>
    </xdr:from>
    <xdr:ext cx="690189" cy="259045"/>
    <xdr:sp macro="" textlink="">
      <xdr:nvSpPr>
        <xdr:cNvPr id="262" name="n_3mainValue【橋りょう・トンネル】&#10;一人当たり有形固定資産（償却資産）額"/>
        <xdr:cNvSpPr txBox="1"/>
      </xdr:nvSpPr>
      <xdr:spPr>
        <a:xfrm>
          <a:off x="7516205" y="9847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85029</xdr:rowOff>
    </xdr:from>
    <xdr:ext cx="690189" cy="259045"/>
    <xdr:sp macro="" textlink="">
      <xdr:nvSpPr>
        <xdr:cNvPr id="263" name="n_4mainValue【橋りょう・トンネル】&#10;一人当たり有形固定資産（償却資産）額"/>
        <xdr:cNvSpPr txBox="1"/>
      </xdr:nvSpPr>
      <xdr:spPr>
        <a:xfrm>
          <a:off x="6627205" y="985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xdr:rowOff>
    </xdr:from>
    <xdr:to>
      <xdr:col>24</xdr:col>
      <xdr:colOff>114300</xdr:colOff>
      <xdr:row>84</xdr:row>
      <xdr:rowOff>109855</xdr:rowOff>
    </xdr:to>
    <xdr:sp macro="" textlink="">
      <xdr:nvSpPr>
        <xdr:cNvPr id="304" name="楕円 303"/>
        <xdr:cNvSpPr/>
      </xdr:nvSpPr>
      <xdr:spPr>
        <a:xfrm>
          <a:off x="45847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158132</xdr:rowOff>
    </xdr:from>
    <xdr:ext cx="405111" cy="259045"/>
    <xdr:sp macro="" textlink="">
      <xdr:nvSpPr>
        <xdr:cNvPr id="305" name="【公営住宅】&#10;有形固定資産減価償却率該当値テキスト"/>
        <xdr:cNvSpPr txBox="1"/>
      </xdr:nvSpPr>
      <xdr:spPr>
        <a:xfrm>
          <a:off x="4673600"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306" name="楕円 305"/>
        <xdr:cNvSpPr/>
      </xdr:nvSpPr>
      <xdr:spPr>
        <a:xfrm>
          <a:off x="3746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59055</xdr:rowOff>
    </xdr:to>
    <xdr:cxnSp macro="">
      <xdr:nvCxnSpPr>
        <xdr:cNvPr id="307" name="直線コネクタ 306"/>
        <xdr:cNvCxnSpPr/>
      </xdr:nvCxnSpPr>
      <xdr:spPr>
        <a:xfrm>
          <a:off x="3797300" y="144322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308" name="楕円 307"/>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30480</xdr:rowOff>
    </xdr:to>
    <xdr:cxnSp macro="">
      <xdr:nvCxnSpPr>
        <xdr:cNvPr id="309" name="直線コネクタ 308"/>
        <xdr:cNvCxnSpPr/>
      </xdr:nvCxnSpPr>
      <xdr:spPr>
        <a:xfrm>
          <a:off x="2908300" y="14401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88264</xdr:rowOff>
    </xdr:from>
    <xdr:to>
      <xdr:col>10</xdr:col>
      <xdr:colOff>165100</xdr:colOff>
      <xdr:row>84</xdr:row>
      <xdr:rowOff>18414</xdr:rowOff>
    </xdr:to>
    <xdr:sp macro="" textlink="">
      <xdr:nvSpPr>
        <xdr:cNvPr id="310" name="楕円 309"/>
        <xdr:cNvSpPr/>
      </xdr:nvSpPr>
      <xdr:spPr>
        <a:xfrm>
          <a:off x="1968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139064</xdr:rowOff>
    </xdr:from>
    <xdr:to>
      <xdr:col>15</xdr:col>
      <xdr:colOff>50800</xdr:colOff>
      <xdr:row>84</xdr:row>
      <xdr:rowOff>0</xdr:rowOff>
    </xdr:to>
    <xdr:cxnSp macro="">
      <xdr:nvCxnSpPr>
        <xdr:cNvPr id="311" name="直線コネクタ 310"/>
        <xdr:cNvCxnSpPr/>
      </xdr:nvCxnSpPr>
      <xdr:spPr>
        <a:xfrm>
          <a:off x="2019300" y="143694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53975</xdr:rowOff>
    </xdr:from>
    <xdr:to>
      <xdr:col>6</xdr:col>
      <xdr:colOff>38100</xdr:colOff>
      <xdr:row>83</xdr:row>
      <xdr:rowOff>155575</xdr:rowOff>
    </xdr:to>
    <xdr:sp macro="" textlink="">
      <xdr:nvSpPr>
        <xdr:cNvPr id="312" name="楕円 311"/>
        <xdr:cNvSpPr/>
      </xdr:nvSpPr>
      <xdr:spPr>
        <a:xfrm>
          <a:off x="1079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104775</xdr:rowOff>
    </xdr:from>
    <xdr:to>
      <xdr:col>10</xdr:col>
      <xdr:colOff>114300</xdr:colOff>
      <xdr:row>83</xdr:row>
      <xdr:rowOff>139064</xdr:rowOff>
    </xdr:to>
    <xdr:cxnSp macro="">
      <xdr:nvCxnSpPr>
        <xdr:cNvPr id="313" name="直線コネクタ 312"/>
        <xdr:cNvCxnSpPr/>
      </xdr:nvCxnSpPr>
      <xdr:spPr>
        <a:xfrm>
          <a:off x="1130300" y="143351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318" name="n_1mainValue【公営住宅】&#10;有形固定資産減価償却率"/>
        <xdr:cNvSpPr txBox="1"/>
      </xdr:nvSpPr>
      <xdr:spPr>
        <a:xfrm>
          <a:off x="35820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319" name="n_2mainValue【公営住宅】&#10;有形固定資産減価償却率"/>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9541</xdr:rowOff>
    </xdr:from>
    <xdr:ext cx="405111" cy="259045"/>
    <xdr:sp macro="" textlink="">
      <xdr:nvSpPr>
        <xdr:cNvPr id="320" name="n_3mainValue【公営住宅】&#10;有形固定資産減価償却率"/>
        <xdr:cNvSpPr txBox="1"/>
      </xdr:nvSpPr>
      <xdr:spPr>
        <a:xfrm>
          <a:off x="1816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146702</xdr:rowOff>
    </xdr:from>
    <xdr:ext cx="405111" cy="259045"/>
    <xdr:sp macro="" textlink="">
      <xdr:nvSpPr>
        <xdr:cNvPr id="321" name="n_4mainValue【公営住宅】&#10;有形固定資産減価償却率"/>
        <xdr:cNvSpPr txBox="1"/>
      </xdr:nvSpPr>
      <xdr:spPr>
        <a:xfrm>
          <a:off x="927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137902</xdr:rowOff>
    </xdr:from>
    <xdr:to>
      <xdr:col>55</xdr:col>
      <xdr:colOff>50800</xdr:colOff>
      <xdr:row>86</xdr:row>
      <xdr:rowOff>68052</xdr:rowOff>
    </xdr:to>
    <xdr:sp macro="" textlink="">
      <xdr:nvSpPr>
        <xdr:cNvPr id="359" name="楕円 358"/>
        <xdr:cNvSpPr/>
      </xdr:nvSpPr>
      <xdr:spPr>
        <a:xfrm>
          <a:off x="10426700" y="147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138085</xdr:rowOff>
    </xdr:from>
    <xdr:to>
      <xdr:col>50</xdr:col>
      <xdr:colOff>165100</xdr:colOff>
      <xdr:row>86</xdr:row>
      <xdr:rowOff>68235</xdr:rowOff>
    </xdr:to>
    <xdr:sp macro="" textlink="">
      <xdr:nvSpPr>
        <xdr:cNvPr id="361" name="楕円 360"/>
        <xdr:cNvSpPr/>
      </xdr:nvSpPr>
      <xdr:spPr>
        <a:xfrm>
          <a:off x="9588500" y="147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17252</xdr:rowOff>
    </xdr:from>
    <xdr:to>
      <xdr:col>55</xdr:col>
      <xdr:colOff>0</xdr:colOff>
      <xdr:row>86</xdr:row>
      <xdr:rowOff>17435</xdr:rowOff>
    </xdr:to>
    <xdr:cxnSp macro="">
      <xdr:nvCxnSpPr>
        <xdr:cNvPr id="362" name="直線コネクタ 361"/>
        <xdr:cNvCxnSpPr/>
      </xdr:nvCxnSpPr>
      <xdr:spPr>
        <a:xfrm flipV="1">
          <a:off x="9639300" y="14761952"/>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138268</xdr:rowOff>
    </xdr:from>
    <xdr:to>
      <xdr:col>46</xdr:col>
      <xdr:colOff>38100</xdr:colOff>
      <xdr:row>86</xdr:row>
      <xdr:rowOff>68418</xdr:rowOff>
    </xdr:to>
    <xdr:sp macro="" textlink="">
      <xdr:nvSpPr>
        <xdr:cNvPr id="363" name="楕円 362"/>
        <xdr:cNvSpPr/>
      </xdr:nvSpPr>
      <xdr:spPr>
        <a:xfrm>
          <a:off x="8699500" y="147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17435</xdr:rowOff>
    </xdr:from>
    <xdr:to>
      <xdr:col>50</xdr:col>
      <xdr:colOff>114300</xdr:colOff>
      <xdr:row>86</xdr:row>
      <xdr:rowOff>17618</xdr:rowOff>
    </xdr:to>
    <xdr:cxnSp macro="">
      <xdr:nvCxnSpPr>
        <xdr:cNvPr id="364" name="直線コネクタ 363"/>
        <xdr:cNvCxnSpPr/>
      </xdr:nvCxnSpPr>
      <xdr:spPr>
        <a:xfrm flipV="1">
          <a:off x="8750300" y="1476213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138542</xdr:rowOff>
    </xdr:from>
    <xdr:to>
      <xdr:col>41</xdr:col>
      <xdr:colOff>101600</xdr:colOff>
      <xdr:row>86</xdr:row>
      <xdr:rowOff>68692</xdr:rowOff>
    </xdr:to>
    <xdr:sp macro="" textlink="">
      <xdr:nvSpPr>
        <xdr:cNvPr id="365" name="楕円 364"/>
        <xdr:cNvSpPr/>
      </xdr:nvSpPr>
      <xdr:spPr>
        <a:xfrm>
          <a:off x="7810500" y="1471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17618</xdr:rowOff>
    </xdr:from>
    <xdr:to>
      <xdr:col>45</xdr:col>
      <xdr:colOff>177800</xdr:colOff>
      <xdr:row>86</xdr:row>
      <xdr:rowOff>17892</xdr:rowOff>
    </xdr:to>
    <xdr:cxnSp macro="">
      <xdr:nvCxnSpPr>
        <xdr:cNvPr id="366" name="直線コネクタ 365"/>
        <xdr:cNvCxnSpPr/>
      </xdr:nvCxnSpPr>
      <xdr:spPr>
        <a:xfrm flipV="1">
          <a:off x="7861300" y="1476231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138725</xdr:rowOff>
    </xdr:from>
    <xdr:to>
      <xdr:col>36</xdr:col>
      <xdr:colOff>165100</xdr:colOff>
      <xdr:row>86</xdr:row>
      <xdr:rowOff>68875</xdr:rowOff>
    </xdr:to>
    <xdr:sp macro="" textlink="">
      <xdr:nvSpPr>
        <xdr:cNvPr id="367" name="楕円 366"/>
        <xdr:cNvSpPr/>
      </xdr:nvSpPr>
      <xdr:spPr>
        <a:xfrm>
          <a:off x="6921500" y="147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17892</xdr:rowOff>
    </xdr:from>
    <xdr:to>
      <xdr:col>41</xdr:col>
      <xdr:colOff>50800</xdr:colOff>
      <xdr:row>86</xdr:row>
      <xdr:rowOff>18075</xdr:rowOff>
    </xdr:to>
    <xdr:cxnSp macro="">
      <xdr:nvCxnSpPr>
        <xdr:cNvPr id="368" name="直線コネクタ 367"/>
        <xdr:cNvCxnSpPr/>
      </xdr:nvCxnSpPr>
      <xdr:spPr>
        <a:xfrm flipV="1">
          <a:off x="6972300" y="1476259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59362</xdr:rowOff>
    </xdr:from>
    <xdr:ext cx="469744" cy="259045"/>
    <xdr:sp macro="" textlink="">
      <xdr:nvSpPr>
        <xdr:cNvPr id="373" name="n_1mainValue【公営住宅】&#10;一人当たり面積"/>
        <xdr:cNvSpPr txBox="1"/>
      </xdr:nvSpPr>
      <xdr:spPr>
        <a:xfrm>
          <a:off x="9391727" y="148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59545</xdr:rowOff>
    </xdr:from>
    <xdr:ext cx="469744" cy="259045"/>
    <xdr:sp macro="" textlink="">
      <xdr:nvSpPr>
        <xdr:cNvPr id="374" name="n_2mainValue【公営住宅】&#10;一人当たり面積"/>
        <xdr:cNvSpPr txBox="1"/>
      </xdr:nvSpPr>
      <xdr:spPr>
        <a:xfrm>
          <a:off x="8515427" y="1480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59819</xdr:rowOff>
    </xdr:from>
    <xdr:ext cx="469744" cy="259045"/>
    <xdr:sp macro="" textlink="">
      <xdr:nvSpPr>
        <xdr:cNvPr id="375" name="n_3mainValue【公営住宅】&#10;一人当たり面積"/>
        <xdr:cNvSpPr txBox="1"/>
      </xdr:nvSpPr>
      <xdr:spPr>
        <a:xfrm>
          <a:off x="7626427" y="1480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60002</xdr:rowOff>
    </xdr:from>
    <xdr:ext cx="469744" cy="259045"/>
    <xdr:sp macro="" textlink="">
      <xdr:nvSpPr>
        <xdr:cNvPr id="376" name="n_4mainValue【公営住宅】&#10;一人当たり面積"/>
        <xdr:cNvSpPr txBox="1"/>
      </xdr:nvSpPr>
      <xdr:spPr>
        <a:xfrm>
          <a:off x="6737427" y="148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18" name="楕円 417"/>
        <xdr:cNvSpPr/>
      </xdr:nvSpPr>
      <xdr:spPr>
        <a:xfrm>
          <a:off x="4584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150784</xdr:rowOff>
    </xdr:from>
    <xdr:ext cx="405111" cy="259045"/>
    <xdr:sp macro="" textlink="">
      <xdr:nvSpPr>
        <xdr:cNvPr id="419" name="【港湾・漁港】&#10;有形固定資産減価償却率該当値テキスト"/>
        <xdr:cNvSpPr txBox="1"/>
      </xdr:nvSpPr>
      <xdr:spPr>
        <a:xfrm>
          <a:off x="4673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420" name="楕円 419"/>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19050</xdr:rowOff>
    </xdr:from>
    <xdr:to>
      <xdr:col>24</xdr:col>
      <xdr:colOff>63500</xdr:colOff>
      <xdr:row>105</xdr:row>
      <xdr:rowOff>51707</xdr:rowOff>
    </xdr:to>
    <xdr:cxnSp macro="">
      <xdr:nvCxnSpPr>
        <xdr:cNvPr id="421" name="直線コネクタ 420"/>
        <xdr:cNvCxnSpPr/>
      </xdr:nvCxnSpPr>
      <xdr:spPr>
        <a:xfrm>
          <a:off x="3797300" y="18021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107043</xdr:rowOff>
    </xdr:from>
    <xdr:to>
      <xdr:col>15</xdr:col>
      <xdr:colOff>101600</xdr:colOff>
      <xdr:row>105</xdr:row>
      <xdr:rowOff>37193</xdr:rowOff>
    </xdr:to>
    <xdr:sp macro="" textlink="">
      <xdr:nvSpPr>
        <xdr:cNvPr id="422" name="楕円 421"/>
        <xdr:cNvSpPr/>
      </xdr:nvSpPr>
      <xdr:spPr>
        <a:xfrm>
          <a:off x="2857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157843</xdr:rowOff>
    </xdr:from>
    <xdr:to>
      <xdr:col>19</xdr:col>
      <xdr:colOff>177800</xdr:colOff>
      <xdr:row>105</xdr:row>
      <xdr:rowOff>19050</xdr:rowOff>
    </xdr:to>
    <xdr:cxnSp macro="">
      <xdr:nvCxnSpPr>
        <xdr:cNvPr id="423" name="直線コネクタ 422"/>
        <xdr:cNvCxnSpPr/>
      </xdr:nvCxnSpPr>
      <xdr:spPr>
        <a:xfrm>
          <a:off x="2908300" y="1798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24" name="楕円 423"/>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104</xdr:row>
      <xdr:rowOff>157843</xdr:rowOff>
    </xdr:to>
    <xdr:cxnSp macro="">
      <xdr:nvCxnSpPr>
        <xdr:cNvPr id="425" name="直線コネクタ 424"/>
        <xdr:cNvCxnSpPr/>
      </xdr:nvCxnSpPr>
      <xdr:spPr>
        <a:xfrm>
          <a:off x="2019300" y="17955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41729</xdr:rowOff>
    </xdr:from>
    <xdr:to>
      <xdr:col>6</xdr:col>
      <xdr:colOff>38100</xdr:colOff>
      <xdr:row>104</xdr:row>
      <xdr:rowOff>143329</xdr:rowOff>
    </xdr:to>
    <xdr:sp macro="" textlink="">
      <xdr:nvSpPr>
        <xdr:cNvPr id="426" name="楕円 425"/>
        <xdr:cNvSpPr/>
      </xdr:nvSpPr>
      <xdr:spPr>
        <a:xfrm>
          <a:off x="1079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92529</xdr:rowOff>
    </xdr:from>
    <xdr:to>
      <xdr:col>10</xdr:col>
      <xdr:colOff>114300</xdr:colOff>
      <xdr:row>104</xdr:row>
      <xdr:rowOff>125186</xdr:rowOff>
    </xdr:to>
    <xdr:cxnSp macro="">
      <xdr:nvCxnSpPr>
        <xdr:cNvPr id="427" name="直線コネクタ 426"/>
        <xdr:cNvCxnSpPr/>
      </xdr:nvCxnSpPr>
      <xdr:spPr>
        <a:xfrm>
          <a:off x="1130300" y="17923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432" name="n_1mainValue【港湾・漁港】&#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28320</xdr:rowOff>
    </xdr:from>
    <xdr:ext cx="405111" cy="259045"/>
    <xdr:sp macro="" textlink="">
      <xdr:nvSpPr>
        <xdr:cNvPr id="433" name="n_2mainValue【港湾・漁港】&#10;有形固定資産減価償却率"/>
        <xdr:cNvSpPr txBox="1"/>
      </xdr:nvSpPr>
      <xdr:spPr>
        <a:xfrm>
          <a:off x="2705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4" name="n_3mainValue【港湾・漁港】&#10;有形固定資産減価償却率"/>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435" name="n_4mainValue【港湾・漁港】&#10;有形固定資産減価償却率"/>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38261</xdr:rowOff>
    </xdr:from>
    <xdr:to>
      <xdr:col>55</xdr:col>
      <xdr:colOff>50800</xdr:colOff>
      <xdr:row>107</xdr:row>
      <xdr:rowOff>139861</xdr:rowOff>
    </xdr:to>
    <xdr:sp macro="" textlink="">
      <xdr:nvSpPr>
        <xdr:cNvPr id="473" name="楕円 472"/>
        <xdr:cNvSpPr/>
      </xdr:nvSpPr>
      <xdr:spPr>
        <a:xfrm>
          <a:off x="10426700" y="183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61138</xdr:rowOff>
    </xdr:from>
    <xdr:ext cx="599010" cy="259045"/>
    <xdr:sp macro="" textlink="">
      <xdr:nvSpPr>
        <xdr:cNvPr id="474" name="【港湾・漁港】&#10;一人当たり有形固定資産（償却資産）額該当値テキスト"/>
        <xdr:cNvSpPr txBox="1"/>
      </xdr:nvSpPr>
      <xdr:spPr>
        <a:xfrm>
          <a:off x="10515600" y="1823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39906</xdr:rowOff>
    </xdr:from>
    <xdr:to>
      <xdr:col>50</xdr:col>
      <xdr:colOff>165100</xdr:colOff>
      <xdr:row>107</xdr:row>
      <xdr:rowOff>141506</xdr:rowOff>
    </xdr:to>
    <xdr:sp macro="" textlink="">
      <xdr:nvSpPr>
        <xdr:cNvPr id="475" name="楕円 474"/>
        <xdr:cNvSpPr/>
      </xdr:nvSpPr>
      <xdr:spPr>
        <a:xfrm>
          <a:off x="9588500" y="183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89061</xdr:rowOff>
    </xdr:from>
    <xdr:to>
      <xdr:col>55</xdr:col>
      <xdr:colOff>0</xdr:colOff>
      <xdr:row>107</xdr:row>
      <xdr:rowOff>90706</xdr:rowOff>
    </xdr:to>
    <xdr:cxnSp macro="">
      <xdr:nvCxnSpPr>
        <xdr:cNvPr id="476" name="直線コネクタ 475"/>
        <xdr:cNvCxnSpPr/>
      </xdr:nvCxnSpPr>
      <xdr:spPr>
        <a:xfrm flipV="1">
          <a:off x="9639300" y="18434211"/>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41388</xdr:rowOff>
    </xdr:from>
    <xdr:to>
      <xdr:col>46</xdr:col>
      <xdr:colOff>38100</xdr:colOff>
      <xdr:row>107</xdr:row>
      <xdr:rowOff>142988</xdr:rowOff>
    </xdr:to>
    <xdr:sp macro="" textlink="">
      <xdr:nvSpPr>
        <xdr:cNvPr id="477" name="楕円 476"/>
        <xdr:cNvSpPr/>
      </xdr:nvSpPr>
      <xdr:spPr>
        <a:xfrm>
          <a:off x="8699500" y="183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90706</xdr:rowOff>
    </xdr:from>
    <xdr:to>
      <xdr:col>50</xdr:col>
      <xdr:colOff>114300</xdr:colOff>
      <xdr:row>107</xdr:row>
      <xdr:rowOff>92188</xdr:rowOff>
    </xdr:to>
    <xdr:cxnSp macro="">
      <xdr:nvCxnSpPr>
        <xdr:cNvPr id="478" name="直線コネクタ 477"/>
        <xdr:cNvCxnSpPr/>
      </xdr:nvCxnSpPr>
      <xdr:spPr>
        <a:xfrm flipV="1">
          <a:off x="8750300" y="18435856"/>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43324</xdr:rowOff>
    </xdr:from>
    <xdr:to>
      <xdr:col>41</xdr:col>
      <xdr:colOff>101600</xdr:colOff>
      <xdr:row>107</xdr:row>
      <xdr:rowOff>144924</xdr:rowOff>
    </xdr:to>
    <xdr:sp macro="" textlink="">
      <xdr:nvSpPr>
        <xdr:cNvPr id="479" name="楕円 478"/>
        <xdr:cNvSpPr/>
      </xdr:nvSpPr>
      <xdr:spPr>
        <a:xfrm>
          <a:off x="7810500" y="183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92188</xdr:rowOff>
    </xdr:from>
    <xdr:to>
      <xdr:col>45</xdr:col>
      <xdr:colOff>177800</xdr:colOff>
      <xdr:row>107</xdr:row>
      <xdr:rowOff>94124</xdr:rowOff>
    </xdr:to>
    <xdr:cxnSp macro="">
      <xdr:nvCxnSpPr>
        <xdr:cNvPr id="480" name="直線コネクタ 479"/>
        <xdr:cNvCxnSpPr/>
      </xdr:nvCxnSpPr>
      <xdr:spPr>
        <a:xfrm flipV="1">
          <a:off x="7861300" y="18437338"/>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44769</xdr:rowOff>
    </xdr:from>
    <xdr:to>
      <xdr:col>36</xdr:col>
      <xdr:colOff>165100</xdr:colOff>
      <xdr:row>107</xdr:row>
      <xdr:rowOff>146369</xdr:rowOff>
    </xdr:to>
    <xdr:sp macro="" textlink="">
      <xdr:nvSpPr>
        <xdr:cNvPr id="481" name="楕円 480"/>
        <xdr:cNvSpPr/>
      </xdr:nvSpPr>
      <xdr:spPr>
        <a:xfrm>
          <a:off x="6921500" y="183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94124</xdr:rowOff>
    </xdr:from>
    <xdr:to>
      <xdr:col>41</xdr:col>
      <xdr:colOff>50800</xdr:colOff>
      <xdr:row>107</xdr:row>
      <xdr:rowOff>95569</xdr:rowOff>
    </xdr:to>
    <xdr:cxnSp macro="">
      <xdr:nvCxnSpPr>
        <xdr:cNvPr id="482" name="直線コネクタ 481"/>
        <xdr:cNvCxnSpPr/>
      </xdr:nvCxnSpPr>
      <xdr:spPr>
        <a:xfrm flipV="1">
          <a:off x="6972300" y="18439274"/>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158033</xdr:rowOff>
    </xdr:from>
    <xdr:ext cx="599010" cy="259045"/>
    <xdr:sp macro="" textlink="">
      <xdr:nvSpPr>
        <xdr:cNvPr id="487" name="n_1mainValue【港湾・漁港】&#10;一人当たり有形固定資産（償却資産）額"/>
        <xdr:cNvSpPr txBox="1"/>
      </xdr:nvSpPr>
      <xdr:spPr>
        <a:xfrm>
          <a:off x="9327095" y="1816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134115</xdr:rowOff>
    </xdr:from>
    <xdr:ext cx="599010" cy="259045"/>
    <xdr:sp macro="" textlink="">
      <xdr:nvSpPr>
        <xdr:cNvPr id="488" name="n_2mainValue【港湾・漁港】&#10;一人当たり有形固定資産（償却資産）額"/>
        <xdr:cNvSpPr txBox="1"/>
      </xdr:nvSpPr>
      <xdr:spPr>
        <a:xfrm>
          <a:off x="8450795" y="184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161451</xdr:rowOff>
    </xdr:from>
    <xdr:ext cx="599010" cy="259045"/>
    <xdr:sp macro="" textlink="">
      <xdr:nvSpPr>
        <xdr:cNvPr id="489" name="n_3mainValue【港湾・漁港】&#10;一人当たり有形固定資産（償却資産）額"/>
        <xdr:cNvSpPr txBox="1"/>
      </xdr:nvSpPr>
      <xdr:spPr>
        <a:xfrm>
          <a:off x="7561795" y="181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162896</xdr:rowOff>
    </xdr:from>
    <xdr:ext cx="599010" cy="259045"/>
    <xdr:sp macro="" textlink="">
      <xdr:nvSpPr>
        <xdr:cNvPr id="490" name="n_4mainValue【港湾・漁港】&#10;一人当たり有形固定資産（償却資産）額"/>
        <xdr:cNvSpPr txBox="1"/>
      </xdr:nvSpPr>
      <xdr:spPr>
        <a:xfrm>
          <a:off x="6672795" y="1816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32" name="楕円 531"/>
        <xdr:cNvSpPr/>
      </xdr:nvSpPr>
      <xdr:spPr>
        <a:xfrm>
          <a:off x="16268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36484</xdr:rowOff>
    </xdr:from>
    <xdr:ext cx="405111" cy="259045"/>
    <xdr:sp macro="" textlink="">
      <xdr:nvSpPr>
        <xdr:cNvPr id="533" name="【認定こども園・幼稚園・保育所】&#10;有形固定資産減価償却率該当値テキスト"/>
        <xdr:cNvSpPr txBox="1"/>
      </xdr:nvSpPr>
      <xdr:spPr>
        <a:xfrm>
          <a:off x="16357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41728</xdr:rowOff>
    </xdr:from>
    <xdr:to>
      <xdr:col>81</xdr:col>
      <xdr:colOff>101600</xdr:colOff>
      <xdr:row>38</xdr:row>
      <xdr:rowOff>143328</xdr:rowOff>
    </xdr:to>
    <xdr:sp macro="" textlink="">
      <xdr:nvSpPr>
        <xdr:cNvPr id="534" name="楕円 533"/>
        <xdr:cNvSpPr/>
      </xdr:nvSpPr>
      <xdr:spPr>
        <a:xfrm>
          <a:off x="15430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92528</xdr:rowOff>
    </xdr:from>
    <xdr:to>
      <xdr:col>85</xdr:col>
      <xdr:colOff>127000</xdr:colOff>
      <xdr:row>38</xdr:row>
      <xdr:rowOff>108857</xdr:rowOff>
    </xdr:to>
    <xdr:cxnSp macro="">
      <xdr:nvCxnSpPr>
        <xdr:cNvPr id="535" name="直線コネクタ 534"/>
        <xdr:cNvCxnSpPr/>
      </xdr:nvCxnSpPr>
      <xdr:spPr>
        <a:xfrm>
          <a:off x="15481300" y="6607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536" name="楕円 535"/>
        <xdr:cNvSpPr/>
      </xdr:nvSpPr>
      <xdr:spPr>
        <a:xfrm>
          <a:off x="14541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45176</xdr:rowOff>
    </xdr:from>
    <xdr:to>
      <xdr:col>81</xdr:col>
      <xdr:colOff>50800</xdr:colOff>
      <xdr:row>38</xdr:row>
      <xdr:rowOff>92528</xdr:rowOff>
    </xdr:to>
    <xdr:cxnSp macro="">
      <xdr:nvCxnSpPr>
        <xdr:cNvPr id="537" name="直線コネクタ 536"/>
        <xdr:cNvCxnSpPr/>
      </xdr:nvCxnSpPr>
      <xdr:spPr>
        <a:xfrm>
          <a:off x="14592300" y="656027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38" name="楕円 537"/>
        <xdr:cNvSpPr/>
      </xdr:nvSpPr>
      <xdr:spPr>
        <a:xfrm>
          <a:off x="13652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45176</xdr:rowOff>
    </xdr:from>
    <xdr:to>
      <xdr:col>76</xdr:col>
      <xdr:colOff>114300</xdr:colOff>
      <xdr:row>39</xdr:row>
      <xdr:rowOff>37012</xdr:rowOff>
    </xdr:to>
    <xdr:cxnSp macro="">
      <xdr:nvCxnSpPr>
        <xdr:cNvPr id="539" name="直線コネクタ 538"/>
        <xdr:cNvCxnSpPr/>
      </xdr:nvCxnSpPr>
      <xdr:spPr>
        <a:xfrm flipV="1">
          <a:off x="13703300" y="656027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62956</xdr:rowOff>
    </xdr:from>
    <xdr:to>
      <xdr:col>67</xdr:col>
      <xdr:colOff>101600</xdr:colOff>
      <xdr:row>39</xdr:row>
      <xdr:rowOff>164556</xdr:rowOff>
    </xdr:to>
    <xdr:sp macro="" textlink="">
      <xdr:nvSpPr>
        <xdr:cNvPr id="540" name="楕円 539"/>
        <xdr:cNvSpPr/>
      </xdr:nvSpPr>
      <xdr:spPr>
        <a:xfrm>
          <a:off x="12763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37012</xdr:rowOff>
    </xdr:from>
    <xdr:to>
      <xdr:col>71</xdr:col>
      <xdr:colOff>177800</xdr:colOff>
      <xdr:row>39</xdr:row>
      <xdr:rowOff>113756</xdr:rowOff>
    </xdr:to>
    <xdr:cxnSp macro="">
      <xdr:nvCxnSpPr>
        <xdr:cNvPr id="541" name="直線コネクタ 540"/>
        <xdr:cNvCxnSpPr/>
      </xdr:nvCxnSpPr>
      <xdr:spPr>
        <a:xfrm flipV="1">
          <a:off x="12814300" y="672356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4"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545" name="n_4aveValue【認定こども園・幼稚園・保育所】&#10;有形固定資産減価償却率"/>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159855</xdr:rowOff>
    </xdr:from>
    <xdr:ext cx="405111" cy="259045"/>
    <xdr:sp macro="" textlink="">
      <xdr:nvSpPr>
        <xdr:cNvPr id="546" name="n_1mainValue【認定こども園・幼稚園・保育所】&#10;有形固定資産減価償却率"/>
        <xdr:cNvSpPr txBox="1"/>
      </xdr:nvSpPr>
      <xdr:spPr>
        <a:xfrm>
          <a:off x="15266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112503</xdr:rowOff>
    </xdr:from>
    <xdr:ext cx="405111" cy="259045"/>
    <xdr:sp macro="" textlink="">
      <xdr:nvSpPr>
        <xdr:cNvPr id="547" name="n_2mainValue【認定こども園・幼稚園・保育所】&#10;有形固定資産減価償却率"/>
        <xdr:cNvSpPr txBox="1"/>
      </xdr:nvSpPr>
      <xdr:spPr>
        <a:xfrm>
          <a:off x="14389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8" name="n_3mainValue【認定こども園・幼稚園・保育所】&#10;有形固定資産減価償却率"/>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155683</xdr:rowOff>
    </xdr:from>
    <xdr:ext cx="405111" cy="259045"/>
    <xdr:sp macro="" textlink="">
      <xdr:nvSpPr>
        <xdr:cNvPr id="549" name="n_4mainValue【認定こども園・幼稚園・保育所】&#10;有形固定資産減価償却率"/>
        <xdr:cNvSpPr txBox="1"/>
      </xdr:nvSpPr>
      <xdr:spPr>
        <a:xfrm>
          <a:off x="12611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125004</xdr:rowOff>
    </xdr:from>
    <xdr:to>
      <xdr:col>116</xdr:col>
      <xdr:colOff>114300</xdr:colOff>
      <xdr:row>40</xdr:row>
      <xdr:rowOff>55154</xdr:rowOff>
    </xdr:to>
    <xdr:sp macro="" textlink="">
      <xdr:nvSpPr>
        <xdr:cNvPr id="591" name="楕円 590"/>
        <xdr:cNvSpPr/>
      </xdr:nvSpPr>
      <xdr:spPr>
        <a:xfrm>
          <a:off x="221107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147881</xdr:rowOff>
    </xdr:from>
    <xdr:ext cx="469744" cy="259045"/>
    <xdr:sp macro="" textlink="">
      <xdr:nvSpPr>
        <xdr:cNvPr id="592" name="【認定こども園・幼稚園・保育所】&#10;一人当たり面積該当値テキスト"/>
        <xdr:cNvSpPr txBox="1"/>
      </xdr:nvSpPr>
      <xdr:spPr>
        <a:xfrm>
          <a:off x="22199600" y="66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131535</xdr:rowOff>
    </xdr:from>
    <xdr:to>
      <xdr:col>112</xdr:col>
      <xdr:colOff>38100</xdr:colOff>
      <xdr:row>40</xdr:row>
      <xdr:rowOff>61685</xdr:rowOff>
    </xdr:to>
    <xdr:sp macro="" textlink="">
      <xdr:nvSpPr>
        <xdr:cNvPr id="593" name="楕円 592"/>
        <xdr:cNvSpPr/>
      </xdr:nvSpPr>
      <xdr:spPr>
        <a:xfrm>
          <a:off x="21272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xdr:rowOff>
    </xdr:from>
    <xdr:to>
      <xdr:col>116</xdr:col>
      <xdr:colOff>63500</xdr:colOff>
      <xdr:row>40</xdr:row>
      <xdr:rowOff>10885</xdr:rowOff>
    </xdr:to>
    <xdr:cxnSp macro="">
      <xdr:nvCxnSpPr>
        <xdr:cNvPr id="594" name="直線コネクタ 593"/>
        <xdr:cNvCxnSpPr/>
      </xdr:nvCxnSpPr>
      <xdr:spPr>
        <a:xfrm flipV="1">
          <a:off x="21323300" y="68623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134801</xdr:rowOff>
    </xdr:from>
    <xdr:to>
      <xdr:col>107</xdr:col>
      <xdr:colOff>101600</xdr:colOff>
      <xdr:row>40</xdr:row>
      <xdr:rowOff>64951</xdr:rowOff>
    </xdr:to>
    <xdr:sp macro="" textlink="">
      <xdr:nvSpPr>
        <xdr:cNvPr id="595" name="楕円 594"/>
        <xdr:cNvSpPr/>
      </xdr:nvSpPr>
      <xdr:spPr>
        <a:xfrm>
          <a:off x="20383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10885</xdr:rowOff>
    </xdr:from>
    <xdr:to>
      <xdr:col>111</xdr:col>
      <xdr:colOff>177800</xdr:colOff>
      <xdr:row>40</xdr:row>
      <xdr:rowOff>14151</xdr:rowOff>
    </xdr:to>
    <xdr:cxnSp macro="">
      <xdr:nvCxnSpPr>
        <xdr:cNvPr id="596" name="直線コネクタ 595"/>
        <xdr:cNvCxnSpPr/>
      </xdr:nvCxnSpPr>
      <xdr:spPr>
        <a:xfrm flipV="1">
          <a:off x="20434300" y="68688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170724</xdr:rowOff>
    </xdr:from>
    <xdr:to>
      <xdr:col>102</xdr:col>
      <xdr:colOff>165100</xdr:colOff>
      <xdr:row>40</xdr:row>
      <xdr:rowOff>100874</xdr:rowOff>
    </xdr:to>
    <xdr:sp macro="" textlink="">
      <xdr:nvSpPr>
        <xdr:cNvPr id="597" name="楕円 596"/>
        <xdr:cNvSpPr/>
      </xdr:nvSpPr>
      <xdr:spPr>
        <a:xfrm>
          <a:off x="19494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14151</xdr:rowOff>
    </xdr:from>
    <xdr:to>
      <xdr:col>107</xdr:col>
      <xdr:colOff>50800</xdr:colOff>
      <xdr:row>40</xdr:row>
      <xdr:rowOff>50074</xdr:rowOff>
    </xdr:to>
    <xdr:cxnSp macro="">
      <xdr:nvCxnSpPr>
        <xdr:cNvPr id="598" name="直線コネクタ 597"/>
        <xdr:cNvCxnSpPr/>
      </xdr:nvCxnSpPr>
      <xdr:spPr>
        <a:xfrm flipV="1">
          <a:off x="19545300" y="6872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99" name="楕円 598"/>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50074</xdr:rowOff>
    </xdr:from>
    <xdr:to>
      <xdr:col>102</xdr:col>
      <xdr:colOff>114300</xdr:colOff>
      <xdr:row>40</xdr:row>
      <xdr:rowOff>53340</xdr:rowOff>
    </xdr:to>
    <xdr:cxnSp macro="">
      <xdr:nvCxnSpPr>
        <xdr:cNvPr id="600" name="直線コネクタ 599"/>
        <xdr:cNvCxnSpPr/>
      </xdr:nvCxnSpPr>
      <xdr:spPr>
        <a:xfrm flipV="1">
          <a:off x="18656300" y="69080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78212</xdr:rowOff>
    </xdr:from>
    <xdr:ext cx="469744" cy="259045"/>
    <xdr:sp macro="" textlink="">
      <xdr:nvSpPr>
        <xdr:cNvPr id="605" name="n_1mainValue【認定こども園・幼稚園・保育所】&#10;一人当たり面積"/>
        <xdr:cNvSpPr txBox="1"/>
      </xdr:nvSpPr>
      <xdr:spPr>
        <a:xfrm>
          <a:off x="210757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606" name="n_2mainValue【認定こども園・幼稚園・保育所】&#10;一人当たり面積"/>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117401</xdr:rowOff>
    </xdr:from>
    <xdr:ext cx="469744" cy="259045"/>
    <xdr:sp macro="" textlink="">
      <xdr:nvSpPr>
        <xdr:cNvPr id="607" name="n_3mainValue【認定こども園・幼稚園・保育所】&#10;一人当たり面積"/>
        <xdr:cNvSpPr txBox="1"/>
      </xdr:nvSpPr>
      <xdr:spPr>
        <a:xfrm>
          <a:off x="19310427" y="6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608" name="n_4main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109220</xdr:rowOff>
    </xdr:from>
    <xdr:to>
      <xdr:col>85</xdr:col>
      <xdr:colOff>177800</xdr:colOff>
      <xdr:row>60</xdr:row>
      <xdr:rowOff>39370</xdr:rowOff>
    </xdr:to>
    <xdr:sp macro="" textlink="">
      <xdr:nvSpPr>
        <xdr:cNvPr id="649" name="楕円 648"/>
        <xdr:cNvSpPr/>
      </xdr:nvSpPr>
      <xdr:spPr>
        <a:xfrm>
          <a:off x="162687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132097</xdr:rowOff>
    </xdr:from>
    <xdr:ext cx="405111" cy="259045"/>
    <xdr:sp macro="" textlink="">
      <xdr:nvSpPr>
        <xdr:cNvPr id="650" name="【学校施設】&#10;有形固定資産減価償却率該当値テキスト"/>
        <xdr:cNvSpPr txBox="1"/>
      </xdr:nvSpPr>
      <xdr:spPr>
        <a:xfrm>
          <a:off x="1635760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651" name="楕円 650"/>
        <xdr:cNvSpPr/>
      </xdr:nvSpPr>
      <xdr:spPr>
        <a:xfrm>
          <a:off x="1543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131445</xdr:rowOff>
    </xdr:from>
    <xdr:to>
      <xdr:col>85</xdr:col>
      <xdr:colOff>127000</xdr:colOff>
      <xdr:row>59</xdr:row>
      <xdr:rowOff>160020</xdr:rowOff>
    </xdr:to>
    <xdr:cxnSp macro="">
      <xdr:nvCxnSpPr>
        <xdr:cNvPr id="652" name="直線コネクタ 651"/>
        <xdr:cNvCxnSpPr/>
      </xdr:nvCxnSpPr>
      <xdr:spPr>
        <a:xfrm>
          <a:off x="15481300" y="102469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653" name="楕円 652"/>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131445</xdr:rowOff>
    </xdr:to>
    <xdr:cxnSp macro="">
      <xdr:nvCxnSpPr>
        <xdr:cNvPr id="654" name="直線コネクタ 653"/>
        <xdr:cNvCxnSpPr/>
      </xdr:nvCxnSpPr>
      <xdr:spPr>
        <a:xfrm>
          <a:off x="14592300" y="102279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55" name="楕円 654"/>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112395</xdr:rowOff>
    </xdr:to>
    <xdr:cxnSp macro="">
      <xdr:nvCxnSpPr>
        <xdr:cNvPr id="656" name="直線コネクタ 655"/>
        <xdr:cNvCxnSpPr/>
      </xdr:nvCxnSpPr>
      <xdr:spPr>
        <a:xfrm>
          <a:off x="13703300" y="10184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158750</xdr:rowOff>
    </xdr:from>
    <xdr:to>
      <xdr:col>67</xdr:col>
      <xdr:colOff>101600</xdr:colOff>
      <xdr:row>59</xdr:row>
      <xdr:rowOff>88900</xdr:rowOff>
    </xdr:to>
    <xdr:sp macro="" textlink="">
      <xdr:nvSpPr>
        <xdr:cNvPr id="657" name="楕円 656"/>
        <xdr:cNvSpPr/>
      </xdr:nvSpPr>
      <xdr:spPr>
        <a:xfrm>
          <a:off x="12763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38100</xdr:rowOff>
    </xdr:from>
    <xdr:to>
      <xdr:col>71</xdr:col>
      <xdr:colOff>177800</xdr:colOff>
      <xdr:row>59</xdr:row>
      <xdr:rowOff>68580</xdr:rowOff>
    </xdr:to>
    <xdr:cxnSp macro="">
      <xdr:nvCxnSpPr>
        <xdr:cNvPr id="658" name="直線コネクタ 657"/>
        <xdr:cNvCxnSpPr/>
      </xdr:nvCxnSpPr>
      <xdr:spPr>
        <a:xfrm>
          <a:off x="12814300" y="10153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27322</xdr:rowOff>
    </xdr:from>
    <xdr:ext cx="405111" cy="259045"/>
    <xdr:sp macro="" textlink="">
      <xdr:nvSpPr>
        <xdr:cNvPr id="663" name="n_1mainValue【学校施設】&#10;有形固定資産減価償却率"/>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8272</xdr:rowOff>
    </xdr:from>
    <xdr:ext cx="405111" cy="259045"/>
    <xdr:sp macro="" textlink="">
      <xdr:nvSpPr>
        <xdr:cNvPr id="664" name="n_2mainValue【学校施設】&#10;有形固定資産減価償却率"/>
        <xdr:cNvSpPr txBox="1"/>
      </xdr:nvSpPr>
      <xdr:spPr>
        <a:xfrm>
          <a:off x="14389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665" name="n_3mainValue【学校施設】&#10;有形固定資産減価償却率"/>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666" name="n_4main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36640</xdr:rowOff>
    </xdr:from>
    <xdr:to>
      <xdr:col>116</xdr:col>
      <xdr:colOff>114300</xdr:colOff>
      <xdr:row>60</xdr:row>
      <xdr:rowOff>138240</xdr:rowOff>
    </xdr:to>
    <xdr:sp macro="" textlink="">
      <xdr:nvSpPr>
        <xdr:cNvPr id="706" name="楕円 705"/>
        <xdr:cNvSpPr/>
      </xdr:nvSpPr>
      <xdr:spPr>
        <a:xfrm>
          <a:off x="22110700" y="103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59517</xdr:rowOff>
    </xdr:from>
    <xdr:ext cx="469744" cy="259045"/>
    <xdr:sp macro="" textlink="">
      <xdr:nvSpPr>
        <xdr:cNvPr id="707" name="【学校施設】&#10;一人当たり面積該当値テキスト"/>
        <xdr:cNvSpPr txBox="1"/>
      </xdr:nvSpPr>
      <xdr:spPr>
        <a:xfrm>
          <a:off x="22199600" y="101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45212</xdr:rowOff>
    </xdr:from>
    <xdr:to>
      <xdr:col>112</xdr:col>
      <xdr:colOff>38100</xdr:colOff>
      <xdr:row>60</xdr:row>
      <xdr:rowOff>146812</xdr:rowOff>
    </xdr:to>
    <xdr:sp macro="" textlink="">
      <xdr:nvSpPr>
        <xdr:cNvPr id="708" name="楕円 707"/>
        <xdr:cNvSpPr/>
      </xdr:nvSpPr>
      <xdr:spPr>
        <a:xfrm>
          <a:off x="21272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87440</xdr:rowOff>
    </xdr:from>
    <xdr:to>
      <xdr:col>116</xdr:col>
      <xdr:colOff>63500</xdr:colOff>
      <xdr:row>60</xdr:row>
      <xdr:rowOff>96012</xdr:rowOff>
    </xdr:to>
    <xdr:cxnSp macro="">
      <xdr:nvCxnSpPr>
        <xdr:cNvPr id="709" name="直線コネクタ 708"/>
        <xdr:cNvCxnSpPr/>
      </xdr:nvCxnSpPr>
      <xdr:spPr>
        <a:xfrm flipV="1">
          <a:off x="21323300" y="10374440"/>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51498</xdr:rowOff>
    </xdr:from>
    <xdr:to>
      <xdr:col>107</xdr:col>
      <xdr:colOff>101600</xdr:colOff>
      <xdr:row>60</xdr:row>
      <xdr:rowOff>153098</xdr:rowOff>
    </xdr:to>
    <xdr:sp macro="" textlink="">
      <xdr:nvSpPr>
        <xdr:cNvPr id="710" name="楕円 709"/>
        <xdr:cNvSpPr/>
      </xdr:nvSpPr>
      <xdr:spPr>
        <a:xfrm>
          <a:off x="20383500" y="103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96012</xdr:rowOff>
    </xdr:from>
    <xdr:to>
      <xdr:col>111</xdr:col>
      <xdr:colOff>177800</xdr:colOff>
      <xdr:row>60</xdr:row>
      <xdr:rowOff>102298</xdr:rowOff>
    </xdr:to>
    <xdr:cxnSp macro="">
      <xdr:nvCxnSpPr>
        <xdr:cNvPr id="711" name="直線コネクタ 710"/>
        <xdr:cNvCxnSpPr/>
      </xdr:nvCxnSpPr>
      <xdr:spPr>
        <a:xfrm flipV="1">
          <a:off x="20434300" y="1038301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59690</xdr:rowOff>
    </xdr:from>
    <xdr:to>
      <xdr:col>102</xdr:col>
      <xdr:colOff>165100</xdr:colOff>
      <xdr:row>60</xdr:row>
      <xdr:rowOff>161290</xdr:rowOff>
    </xdr:to>
    <xdr:sp macro="" textlink="">
      <xdr:nvSpPr>
        <xdr:cNvPr id="712" name="楕円 711"/>
        <xdr:cNvSpPr/>
      </xdr:nvSpPr>
      <xdr:spPr>
        <a:xfrm>
          <a:off x="19494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102298</xdr:rowOff>
    </xdr:from>
    <xdr:to>
      <xdr:col>107</xdr:col>
      <xdr:colOff>50800</xdr:colOff>
      <xdr:row>60</xdr:row>
      <xdr:rowOff>110490</xdr:rowOff>
    </xdr:to>
    <xdr:cxnSp macro="">
      <xdr:nvCxnSpPr>
        <xdr:cNvPr id="713" name="直線コネクタ 712"/>
        <xdr:cNvCxnSpPr/>
      </xdr:nvCxnSpPr>
      <xdr:spPr>
        <a:xfrm flipV="1">
          <a:off x="19545300" y="1038929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90551</xdr:rowOff>
    </xdr:from>
    <xdr:to>
      <xdr:col>98</xdr:col>
      <xdr:colOff>38100</xdr:colOff>
      <xdr:row>61</xdr:row>
      <xdr:rowOff>20701</xdr:rowOff>
    </xdr:to>
    <xdr:sp macro="" textlink="">
      <xdr:nvSpPr>
        <xdr:cNvPr id="714" name="楕円 713"/>
        <xdr:cNvSpPr/>
      </xdr:nvSpPr>
      <xdr:spPr>
        <a:xfrm>
          <a:off x="18605500" y="103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110490</xdr:rowOff>
    </xdr:from>
    <xdr:to>
      <xdr:col>102</xdr:col>
      <xdr:colOff>114300</xdr:colOff>
      <xdr:row>60</xdr:row>
      <xdr:rowOff>141351</xdr:rowOff>
    </xdr:to>
    <xdr:cxnSp macro="">
      <xdr:nvCxnSpPr>
        <xdr:cNvPr id="715" name="直線コネクタ 714"/>
        <xdr:cNvCxnSpPr/>
      </xdr:nvCxnSpPr>
      <xdr:spPr>
        <a:xfrm flipV="1">
          <a:off x="18656300" y="10397490"/>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163339</xdr:rowOff>
    </xdr:from>
    <xdr:ext cx="469744" cy="259045"/>
    <xdr:sp macro="" textlink="">
      <xdr:nvSpPr>
        <xdr:cNvPr id="720" name="n_1mainValue【学校施設】&#10;一人当たり面積"/>
        <xdr:cNvSpPr txBox="1"/>
      </xdr:nvSpPr>
      <xdr:spPr>
        <a:xfrm>
          <a:off x="210757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169625</xdr:rowOff>
    </xdr:from>
    <xdr:ext cx="469744" cy="259045"/>
    <xdr:sp macro="" textlink="">
      <xdr:nvSpPr>
        <xdr:cNvPr id="721" name="n_2mainValue【学校施設】&#10;一人当たり面積"/>
        <xdr:cNvSpPr txBox="1"/>
      </xdr:nvSpPr>
      <xdr:spPr>
        <a:xfrm>
          <a:off x="20199427" y="1011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6367</xdr:rowOff>
    </xdr:from>
    <xdr:ext cx="469744" cy="259045"/>
    <xdr:sp macro="" textlink="">
      <xdr:nvSpPr>
        <xdr:cNvPr id="722" name="n_3mainValue【学校施設】&#10;一人当たり面積"/>
        <xdr:cNvSpPr txBox="1"/>
      </xdr:nvSpPr>
      <xdr:spPr>
        <a:xfrm>
          <a:off x="19310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37228</xdr:rowOff>
    </xdr:from>
    <xdr:ext cx="469744" cy="259045"/>
    <xdr:sp macro="" textlink="">
      <xdr:nvSpPr>
        <xdr:cNvPr id="723" name="n_4mainValue【学校施設】&#10;一人当たり面積"/>
        <xdr:cNvSpPr txBox="1"/>
      </xdr:nvSpPr>
      <xdr:spPr>
        <a:xfrm>
          <a:off x="18421427" y="1015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101600</xdr:rowOff>
    </xdr:from>
    <xdr:to>
      <xdr:col>85</xdr:col>
      <xdr:colOff>177800</xdr:colOff>
      <xdr:row>87</xdr:row>
      <xdr:rowOff>31750</xdr:rowOff>
    </xdr:to>
    <xdr:sp macro="" textlink="">
      <xdr:nvSpPr>
        <xdr:cNvPr id="765" name="楕円 764"/>
        <xdr:cNvSpPr/>
      </xdr:nvSpPr>
      <xdr:spPr>
        <a:xfrm>
          <a:off x="16268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16527</xdr:rowOff>
    </xdr:from>
    <xdr:ext cx="405111" cy="259045"/>
    <xdr:sp macro="" textlink="">
      <xdr:nvSpPr>
        <xdr:cNvPr id="766" name="【児童館】&#10;有形固定資産減価償却率該当値テキスト"/>
        <xdr:cNvSpPr txBox="1"/>
      </xdr:nvSpPr>
      <xdr:spPr>
        <a:xfrm>
          <a:off x="16357600" y="1476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88537</xdr:rowOff>
    </xdr:from>
    <xdr:to>
      <xdr:col>81</xdr:col>
      <xdr:colOff>101600</xdr:colOff>
      <xdr:row>87</xdr:row>
      <xdr:rowOff>18687</xdr:rowOff>
    </xdr:to>
    <xdr:sp macro="" textlink="">
      <xdr:nvSpPr>
        <xdr:cNvPr id="767" name="楕円 766"/>
        <xdr:cNvSpPr/>
      </xdr:nvSpPr>
      <xdr:spPr>
        <a:xfrm>
          <a:off x="15430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139337</xdr:rowOff>
    </xdr:from>
    <xdr:to>
      <xdr:col>85</xdr:col>
      <xdr:colOff>127000</xdr:colOff>
      <xdr:row>86</xdr:row>
      <xdr:rowOff>152400</xdr:rowOff>
    </xdr:to>
    <xdr:cxnSp macro="">
      <xdr:nvCxnSpPr>
        <xdr:cNvPr id="768" name="直線コネクタ 767"/>
        <xdr:cNvCxnSpPr/>
      </xdr:nvCxnSpPr>
      <xdr:spPr>
        <a:xfrm>
          <a:off x="15481300" y="1488403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50981</xdr:rowOff>
    </xdr:from>
    <xdr:to>
      <xdr:col>76</xdr:col>
      <xdr:colOff>165100</xdr:colOff>
      <xdr:row>86</xdr:row>
      <xdr:rowOff>152581</xdr:rowOff>
    </xdr:to>
    <xdr:sp macro="" textlink="">
      <xdr:nvSpPr>
        <xdr:cNvPr id="769" name="楕円 768"/>
        <xdr:cNvSpPr/>
      </xdr:nvSpPr>
      <xdr:spPr>
        <a:xfrm>
          <a:off x="14541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101781</xdr:rowOff>
    </xdr:from>
    <xdr:to>
      <xdr:col>81</xdr:col>
      <xdr:colOff>50800</xdr:colOff>
      <xdr:row>86</xdr:row>
      <xdr:rowOff>139337</xdr:rowOff>
    </xdr:to>
    <xdr:cxnSp macro="">
      <xdr:nvCxnSpPr>
        <xdr:cNvPr id="770" name="直線コネクタ 769"/>
        <xdr:cNvCxnSpPr/>
      </xdr:nvCxnSpPr>
      <xdr:spPr>
        <a:xfrm>
          <a:off x="14592300" y="148464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28121</xdr:rowOff>
    </xdr:from>
    <xdr:to>
      <xdr:col>72</xdr:col>
      <xdr:colOff>38100</xdr:colOff>
      <xdr:row>86</xdr:row>
      <xdr:rowOff>129721</xdr:rowOff>
    </xdr:to>
    <xdr:sp macro="" textlink="">
      <xdr:nvSpPr>
        <xdr:cNvPr id="771" name="楕円 770"/>
        <xdr:cNvSpPr/>
      </xdr:nvSpPr>
      <xdr:spPr>
        <a:xfrm>
          <a:off x="13652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78921</xdr:rowOff>
    </xdr:from>
    <xdr:to>
      <xdr:col>76</xdr:col>
      <xdr:colOff>114300</xdr:colOff>
      <xdr:row>86</xdr:row>
      <xdr:rowOff>101781</xdr:rowOff>
    </xdr:to>
    <xdr:cxnSp macro="">
      <xdr:nvCxnSpPr>
        <xdr:cNvPr id="772" name="直線コネクタ 771"/>
        <xdr:cNvCxnSpPr/>
      </xdr:nvCxnSpPr>
      <xdr:spPr>
        <a:xfrm>
          <a:off x="13703300" y="1482362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160382</xdr:rowOff>
    </xdr:from>
    <xdr:to>
      <xdr:col>67</xdr:col>
      <xdr:colOff>101600</xdr:colOff>
      <xdr:row>86</xdr:row>
      <xdr:rowOff>90532</xdr:rowOff>
    </xdr:to>
    <xdr:sp macro="" textlink="">
      <xdr:nvSpPr>
        <xdr:cNvPr id="773" name="楕円 772"/>
        <xdr:cNvSpPr/>
      </xdr:nvSpPr>
      <xdr:spPr>
        <a:xfrm>
          <a:off x="12763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39732</xdr:rowOff>
    </xdr:from>
    <xdr:to>
      <xdr:col>71</xdr:col>
      <xdr:colOff>177800</xdr:colOff>
      <xdr:row>86</xdr:row>
      <xdr:rowOff>78921</xdr:rowOff>
    </xdr:to>
    <xdr:cxnSp macro="">
      <xdr:nvCxnSpPr>
        <xdr:cNvPr id="774" name="直線コネクタ 773"/>
        <xdr:cNvCxnSpPr/>
      </xdr:nvCxnSpPr>
      <xdr:spPr>
        <a:xfrm>
          <a:off x="12814300" y="147844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9814</xdr:rowOff>
    </xdr:from>
    <xdr:ext cx="405111" cy="259045"/>
    <xdr:sp macro="" textlink="">
      <xdr:nvSpPr>
        <xdr:cNvPr id="779" name="n_1mainValue【児童館】&#10;有形固定資産減価償却率"/>
        <xdr:cNvSpPr txBox="1"/>
      </xdr:nvSpPr>
      <xdr:spPr>
        <a:xfrm>
          <a:off x="15266044" y="1492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143708</xdr:rowOff>
    </xdr:from>
    <xdr:ext cx="405111" cy="259045"/>
    <xdr:sp macro="" textlink="">
      <xdr:nvSpPr>
        <xdr:cNvPr id="780" name="n_2mainValue【児童館】&#10;有形固定資産減価償却率"/>
        <xdr:cNvSpPr txBox="1"/>
      </xdr:nvSpPr>
      <xdr:spPr>
        <a:xfrm>
          <a:off x="143897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120848</xdr:rowOff>
    </xdr:from>
    <xdr:ext cx="405111" cy="259045"/>
    <xdr:sp macro="" textlink="">
      <xdr:nvSpPr>
        <xdr:cNvPr id="781" name="n_3mainValue【児童館】&#10;有形固定資産減価償却率"/>
        <xdr:cNvSpPr txBox="1"/>
      </xdr:nvSpPr>
      <xdr:spPr>
        <a:xfrm>
          <a:off x="13500744" y="1486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81659</xdr:rowOff>
    </xdr:from>
    <xdr:ext cx="405111" cy="259045"/>
    <xdr:sp macro="" textlink="">
      <xdr:nvSpPr>
        <xdr:cNvPr id="782" name="n_4mainValue【児童館】&#10;有形固定資産減価償却率"/>
        <xdr:cNvSpPr txBox="1"/>
      </xdr:nvSpPr>
      <xdr:spPr>
        <a:xfrm>
          <a:off x="12611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146050</xdr:rowOff>
    </xdr:from>
    <xdr:to>
      <xdr:col>116</xdr:col>
      <xdr:colOff>114300</xdr:colOff>
      <xdr:row>86</xdr:row>
      <xdr:rowOff>76200</xdr:rowOff>
    </xdr:to>
    <xdr:sp macro="" textlink="">
      <xdr:nvSpPr>
        <xdr:cNvPr id="822" name="楕円 821"/>
        <xdr:cNvSpPr/>
      </xdr:nvSpPr>
      <xdr:spPr>
        <a:xfrm>
          <a:off x="22110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823" name="【児童館】&#10;一人当たり面積該当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824" name="楕円 823"/>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25400</xdr:rowOff>
    </xdr:from>
    <xdr:to>
      <xdr:col>116</xdr:col>
      <xdr:colOff>63500</xdr:colOff>
      <xdr:row>86</xdr:row>
      <xdr:rowOff>25400</xdr:rowOff>
    </xdr:to>
    <xdr:cxnSp macro="">
      <xdr:nvCxnSpPr>
        <xdr:cNvPr id="825" name="直線コネクタ 824"/>
        <xdr:cNvCxnSpPr/>
      </xdr:nvCxnSpPr>
      <xdr:spPr>
        <a:xfrm>
          <a:off x="21323300" y="1477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826" name="楕円 825"/>
        <xdr:cNvSpPr/>
      </xdr:nvSpPr>
      <xdr:spPr>
        <a:xfrm>
          <a:off x="20383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827" name="直線コネクタ 826"/>
        <xdr:cNvCxnSpPr/>
      </xdr:nvCxnSpPr>
      <xdr:spPr>
        <a:xfrm>
          <a:off x="20434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828" name="楕円 827"/>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829" name="直線コネクタ 828"/>
        <xdr:cNvCxnSpPr/>
      </xdr:nvCxnSpPr>
      <xdr:spPr>
        <a:xfrm>
          <a:off x="19545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830" name="楕円 829"/>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831" name="直線コネクタ 830"/>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836" name="n_1mainValue【児童館】&#10;一人当たり面積"/>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837" name="n_2mainValue【児童館】&#10;一人当たり面積"/>
        <xdr:cNvSpPr txBox="1"/>
      </xdr:nvSpPr>
      <xdr:spPr>
        <a:xfrm>
          <a:off x="20199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838" name="n_3mainValue【児童館】&#10;一人当たり面積"/>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839" name="n_4mainValue【児童館】&#10;一人当たり面積"/>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67311</xdr:rowOff>
    </xdr:from>
    <xdr:to>
      <xdr:col>85</xdr:col>
      <xdr:colOff>177800</xdr:colOff>
      <xdr:row>106</xdr:row>
      <xdr:rowOff>168911</xdr:rowOff>
    </xdr:to>
    <xdr:sp macro="" textlink="">
      <xdr:nvSpPr>
        <xdr:cNvPr id="880" name="楕円 879"/>
        <xdr:cNvSpPr/>
      </xdr:nvSpPr>
      <xdr:spPr>
        <a:xfrm>
          <a:off x="16268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45738</xdr:rowOff>
    </xdr:from>
    <xdr:ext cx="405111" cy="259045"/>
    <xdr:sp macro="" textlink="">
      <xdr:nvSpPr>
        <xdr:cNvPr id="881" name="【公民館】&#10;有形固定資産減価償却率該当値テキスト"/>
        <xdr:cNvSpPr txBox="1"/>
      </xdr:nvSpPr>
      <xdr:spPr>
        <a:xfrm>
          <a:off x="16357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29211</xdr:rowOff>
    </xdr:from>
    <xdr:to>
      <xdr:col>81</xdr:col>
      <xdr:colOff>101600</xdr:colOff>
      <xdr:row>106</xdr:row>
      <xdr:rowOff>130811</xdr:rowOff>
    </xdr:to>
    <xdr:sp macro="" textlink="">
      <xdr:nvSpPr>
        <xdr:cNvPr id="882" name="楕円 881"/>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80011</xdr:rowOff>
    </xdr:from>
    <xdr:to>
      <xdr:col>85</xdr:col>
      <xdr:colOff>127000</xdr:colOff>
      <xdr:row>106</xdr:row>
      <xdr:rowOff>118111</xdr:rowOff>
    </xdr:to>
    <xdr:cxnSp macro="">
      <xdr:nvCxnSpPr>
        <xdr:cNvPr id="883" name="直線コネクタ 882"/>
        <xdr:cNvCxnSpPr/>
      </xdr:nvCxnSpPr>
      <xdr:spPr>
        <a:xfrm>
          <a:off x="15481300" y="182537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884" name="楕円 883"/>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80011</xdr:rowOff>
    </xdr:to>
    <xdr:cxnSp macro="">
      <xdr:nvCxnSpPr>
        <xdr:cNvPr id="885" name="直線コネクタ 884"/>
        <xdr:cNvCxnSpPr/>
      </xdr:nvCxnSpPr>
      <xdr:spPr>
        <a:xfrm>
          <a:off x="14592300" y="18215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886" name="楕円 885"/>
        <xdr:cNvSpPr/>
      </xdr:nvSpPr>
      <xdr:spPr>
        <a:xfrm>
          <a:off x="1365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41911</xdr:rowOff>
    </xdr:to>
    <xdr:cxnSp macro="">
      <xdr:nvCxnSpPr>
        <xdr:cNvPr id="887" name="直線コネクタ 886"/>
        <xdr:cNvCxnSpPr/>
      </xdr:nvCxnSpPr>
      <xdr:spPr>
        <a:xfrm>
          <a:off x="13703300" y="18177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84455</xdr:rowOff>
    </xdr:from>
    <xdr:to>
      <xdr:col>67</xdr:col>
      <xdr:colOff>101600</xdr:colOff>
      <xdr:row>106</xdr:row>
      <xdr:rowOff>14605</xdr:rowOff>
    </xdr:to>
    <xdr:sp macro="" textlink="">
      <xdr:nvSpPr>
        <xdr:cNvPr id="888" name="楕円 887"/>
        <xdr:cNvSpPr/>
      </xdr:nvSpPr>
      <xdr:spPr>
        <a:xfrm>
          <a:off x="12763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135255</xdr:rowOff>
    </xdr:from>
    <xdr:to>
      <xdr:col>71</xdr:col>
      <xdr:colOff>177800</xdr:colOff>
      <xdr:row>106</xdr:row>
      <xdr:rowOff>3811</xdr:rowOff>
    </xdr:to>
    <xdr:cxnSp macro="">
      <xdr:nvCxnSpPr>
        <xdr:cNvPr id="889" name="直線コネクタ 888"/>
        <xdr:cNvCxnSpPr/>
      </xdr:nvCxnSpPr>
      <xdr:spPr>
        <a:xfrm>
          <a:off x="12814300" y="181375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121938</xdr:rowOff>
    </xdr:from>
    <xdr:ext cx="405111" cy="259045"/>
    <xdr:sp macro="" textlink="">
      <xdr:nvSpPr>
        <xdr:cNvPr id="894" name="n_1mainValue【公民館】&#10;有形固定資産減価償却率"/>
        <xdr:cNvSpPr txBox="1"/>
      </xdr:nvSpPr>
      <xdr:spPr>
        <a:xfrm>
          <a:off x="15266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895" name="n_2mainValue【公民館】&#10;有形固定資産減価償却率"/>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896" name="n_3mainValue【公民館】&#10;有形固定資産減価償却率"/>
        <xdr:cNvSpPr txBox="1"/>
      </xdr:nvSpPr>
      <xdr:spPr>
        <a:xfrm>
          <a:off x="13500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5732</xdr:rowOff>
    </xdr:from>
    <xdr:ext cx="405111" cy="259045"/>
    <xdr:sp macro="" textlink="">
      <xdr:nvSpPr>
        <xdr:cNvPr id="897" name="n_4mainValue【公民館】&#10;有形固定資産減価償却率"/>
        <xdr:cNvSpPr txBox="1"/>
      </xdr:nvSpPr>
      <xdr:spPr>
        <a:xfrm>
          <a:off x="12611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937" name="楕円 936"/>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938" name="【公民館】&#10;一人当たり面積該当値テキスト"/>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50164</xdr:rowOff>
    </xdr:from>
    <xdr:to>
      <xdr:col>112</xdr:col>
      <xdr:colOff>38100</xdr:colOff>
      <xdr:row>107</xdr:row>
      <xdr:rowOff>151764</xdr:rowOff>
    </xdr:to>
    <xdr:sp macro="" textlink="">
      <xdr:nvSpPr>
        <xdr:cNvPr id="939" name="楕円 938"/>
        <xdr:cNvSpPr/>
      </xdr:nvSpPr>
      <xdr:spPr>
        <a:xfrm>
          <a:off x="21272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100964</xdr:rowOff>
    </xdr:to>
    <xdr:cxnSp macro="">
      <xdr:nvCxnSpPr>
        <xdr:cNvPr id="940" name="直線コネクタ 939"/>
        <xdr:cNvCxnSpPr/>
      </xdr:nvCxnSpPr>
      <xdr:spPr>
        <a:xfrm flipV="1">
          <a:off x="21323300" y="184442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941" name="楕円 940"/>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100964</xdr:rowOff>
    </xdr:from>
    <xdr:to>
      <xdr:col>111</xdr:col>
      <xdr:colOff>177800</xdr:colOff>
      <xdr:row>107</xdr:row>
      <xdr:rowOff>102870</xdr:rowOff>
    </xdr:to>
    <xdr:cxnSp macro="">
      <xdr:nvCxnSpPr>
        <xdr:cNvPr id="942" name="直線コネクタ 941"/>
        <xdr:cNvCxnSpPr/>
      </xdr:nvCxnSpPr>
      <xdr:spPr>
        <a:xfrm flipV="1">
          <a:off x="20434300" y="184461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55880</xdr:rowOff>
    </xdr:from>
    <xdr:to>
      <xdr:col>102</xdr:col>
      <xdr:colOff>165100</xdr:colOff>
      <xdr:row>107</xdr:row>
      <xdr:rowOff>157480</xdr:rowOff>
    </xdr:to>
    <xdr:sp macro="" textlink="">
      <xdr:nvSpPr>
        <xdr:cNvPr id="943" name="楕円 942"/>
        <xdr:cNvSpPr/>
      </xdr:nvSpPr>
      <xdr:spPr>
        <a:xfrm>
          <a:off x="19494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106680</xdr:rowOff>
    </xdr:to>
    <xdr:cxnSp macro="">
      <xdr:nvCxnSpPr>
        <xdr:cNvPr id="944" name="直線コネクタ 943"/>
        <xdr:cNvCxnSpPr/>
      </xdr:nvCxnSpPr>
      <xdr:spPr>
        <a:xfrm flipV="1">
          <a:off x="19545300" y="1844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57786</xdr:rowOff>
    </xdr:from>
    <xdr:to>
      <xdr:col>98</xdr:col>
      <xdr:colOff>38100</xdr:colOff>
      <xdr:row>107</xdr:row>
      <xdr:rowOff>159386</xdr:rowOff>
    </xdr:to>
    <xdr:sp macro="" textlink="">
      <xdr:nvSpPr>
        <xdr:cNvPr id="945" name="楕円 944"/>
        <xdr:cNvSpPr/>
      </xdr:nvSpPr>
      <xdr:spPr>
        <a:xfrm>
          <a:off x="18605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106680</xdr:rowOff>
    </xdr:from>
    <xdr:to>
      <xdr:col>102</xdr:col>
      <xdr:colOff>114300</xdr:colOff>
      <xdr:row>107</xdr:row>
      <xdr:rowOff>108586</xdr:rowOff>
    </xdr:to>
    <xdr:cxnSp macro="">
      <xdr:nvCxnSpPr>
        <xdr:cNvPr id="946" name="直線コネクタ 945"/>
        <xdr:cNvCxnSpPr/>
      </xdr:nvCxnSpPr>
      <xdr:spPr>
        <a:xfrm flipV="1">
          <a:off x="18656300" y="1845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7" name="n_1aveValue【公民館】&#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8" name="n_2aveValue【公民館】&#10;一人当たり面積"/>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9" name="n_3aveValue【公民館】&#10;一人当たり面積"/>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0" name="n_4aveValue【公民館】&#10;一人当たり面積"/>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142891</xdr:rowOff>
    </xdr:from>
    <xdr:ext cx="469744" cy="259045"/>
    <xdr:sp macro="" textlink="">
      <xdr:nvSpPr>
        <xdr:cNvPr id="951" name="n_1mainValue【公民館】&#10;一人当たり面積"/>
        <xdr:cNvSpPr txBox="1"/>
      </xdr:nvSpPr>
      <xdr:spPr>
        <a:xfrm>
          <a:off x="21075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952"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148607</xdr:rowOff>
    </xdr:from>
    <xdr:ext cx="469744" cy="259045"/>
    <xdr:sp macro="" textlink="">
      <xdr:nvSpPr>
        <xdr:cNvPr id="953" name="n_3mainValue【公民館】&#10;一人当たり面積"/>
        <xdr:cNvSpPr txBox="1"/>
      </xdr:nvSpPr>
      <xdr:spPr>
        <a:xfrm>
          <a:off x="19310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150513</xdr:rowOff>
    </xdr:from>
    <xdr:ext cx="469744" cy="259045"/>
    <xdr:sp macro="" textlink="">
      <xdr:nvSpPr>
        <xdr:cNvPr id="954" name="n_4mainValue【公民館】&#10;一人当たり面積"/>
        <xdr:cNvSpPr txBox="1"/>
      </xdr:nvSpPr>
      <xdr:spPr>
        <a:xfrm>
          <a:off x="18421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て有形固定資産減価償却率が高くなっている施設は、道路、公営住宅、児童館、公民館で、ほかの施設については平均に近いものとなっている。道路については一人当たりの延長も平均を上回っており、老朽化の進んだ路線等がある状況であるが安全性の</a:t>
          </a:r>
          <a:r>
            <a:rPr kumimoji="1" lang="ja-JP" altLang="en-US" sz="1100">
              <a:solidFill>
                <a:schemeClr val="dk1"/>
              </a:solidFill>
              <a:effectLst/>
              <a:latin typeface="+mn-lt"/>
              <a:ea typeface="+mn-ea"/>
              <a:cs typeface="+mn-cs"/>
            </a:rPr>
            <a:t>確保</a:t>
          </a:r>
          <a:r>
            <a:rPr kumimoji="1" lang="ja-JP" altLang="ja-JP" sz="1100">
              <a:solidFill>
                <a:schemeClr val="dk1"/>
              </a:solidFill>
              <a:effectLst/>
              <a:latin typeface="+mn-lt"/>
              <a:ea typeface="+mn-ea"/>
              <a:cs typeface="+mn-cs"/>
            </a:rPr>
            <a:t>にむけて点検・調査を含め、状況に応じた維持管理に努めていく。児童館は昭和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年に建設されており老朽化している。将来の児童数や財政状況等を考慮し他の施設も含め最適化に努めていく。</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17236</xdr:rowOff>
    </xdr:from>
    <xdr:to>
      <xdr:col>24</xdr:col>
      <xdr:colOff>114300</xdr:colOff>
      <xdr:row>36</xdr:row>
      <xdr:rowOff>118836</xdr:rowOff>
    </xdr:to>
    <xdr:sp macro="" textlink="">
      <xdr:nvSpPr>
        <xdr:cNvPr id="74" name="楕円 73"/>
        <xdr:cNvSpPr/>
      </xdr:nvSpPr>
      <xdr:spPr>
        <a:xfrm>
          <a:off x="4584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40113</xdr:rowOff>
    </xdr:from>
    <xdr:ext cx="405111" cy="259045"/>
    <xdr:sp macro="" textlink="">
      <xdr:nvSpPr>
        <xdr:cNvPr id="75" name="【図書館】&#10;有形固定資産減価償却率該当値テキスト"/>
        <xdr:cNvSpPr txBox="1"/>
      </xdr:nvSpPr>
      <xdr:spPr>
        <a:xfrm>
          <a:off x="4673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126637</xdr:rowOff>
    </xdr:from>
    <xdr:to>
      <xdr:col>20</xdr:col>
      <xdr:colOff>38100</xdr:colOff>
      <xdr:row>36</xdr:row>
      <xdr:rowOff>56787</xdr:rowOff>
    </xdr:to>
    <xdr:sp macro="" textlink="">
      <xdr:nvSpPr>
        <xdr:cNvPr id="76" name="楕円 75"/>
        <xdr:cNvSpPr/>
      </xdr:nvSpPr>
      <xdr:spPr>
        <a:xfrm>
          <a:off x="3746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5987</xdr:rowOff>
    </xdr:from>
    <xdr:to>
      <xdr:col>24</xdr:col>
      <xdr:colOff>63500</xdr:colOff>
      <xdr:row>36</xdr:row>
      <xdr:rowOff>68036</xdr:rowOff>
    </xdr:to>
    <xdr:cxnSp macro="">
      <xdr:nvCxnSpPr>
        <xdr:cNvPr id="77" name="直線コネクタ 76"/>
        <xdr:cNvCxnSpPr/>
      </xdr:nvCxnSpPr>
      <xdr:spPr>
        <a:xfrm>
          <a:off x="3797300" y="617818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66222</xdr:rowOff>
    </xdr:from>
    <xdr:to>
      <xdr:col>15</xdr:col>
      <xdr:colOff>101600</xdr:colOff>
      <xdr:row>35</xdr:row>
      <xdr:rowOff>167822</xdr:rowOff>
    </xdr:to>
    <xdr:sp macro="" textlink="">
      <xdr:nvSpPr>
        <xdr:cNvPr id="78" name="楕円 77"/>
        <xdr:cNvSpPr/>
      </xdr:nvSpPr>
      <xdr:spPr>
        <a:xfrm>
          <a:off x="2857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36</xdr:row>
      <xdr:rowOff>5987</xdr:rowOff>
    </xdr:to>
    <xdr:cxnSp macro="">
      <xdr:nvCxnSpPr>
        <xdr:cNvPr id="79" name="直線コネクタ 78"/>
        <xdr:cNvCxnSpPr/>
      </xdr:nvCxnSpPr>
      <xdr:spPr>
        <a:xfrm>
          <a:off x="2908300" y="611777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5806</xdr:rowOff>
    </xdr:from>
    <xdr:to>
      <xdr:col>10</xdr:col>
      <xdr:colOff>165100</xdr:colOff>
      <xdr:row>35</xdr:row>
      <xdr:rowOff>107406</xdr:rowOff>
    </xdr:to>
    <xdr:sp macro="" textlink="">
      <xdr:nvSpPr>
        <xdr:cNvPr id="80" name="楕円 79"/>
        <xdr:cNvSpPr/>
      </xdr:nvSpPr>
      <xdr:spPr>
        <a:xfrm>
          <a:off x="1968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56606</xdr:rowOff>
    </xdr:from>
    <xdr:to>
      <xdr:col>15</xdr:col>
      <xdr:colOff>50800</xdr:colOff>
      <xdr:row>35</xdr:row>
      <xdr:rowOff>117022</xdr:rowOff>
    </xdr:to>
    <xdr:cxnSp macro="">
      <xdr:nvCxnSpPr>
        <xdr:cNvPr id="81" name="直線コネクタ 80"/>
        <xdr:cNvCxnSpPr/>
      </xdr:nvCxnSpPr>
      <xdr:spPr>
        <a:xfrm>
          <a:off x="2019300" y="60573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116840</xdr:rowOff>
    </xdr:from>
    <xdr:to>
      <xdr:col>6</xdr:col>
      <xdr:colOff>38100</xdr:colOff>
      <xdr:row>35</xdr:row>
      <xdr:rowOff>46990</xdr:rowOff>
    </xdr:to>
    <xdr:sp macro="" textlink="">
      <xdr:nvSpPr>
        <xdr:cNvPr id="82" name="楕円 81"/>
        <xdr:cNvSpPr/>
      </xdr:nvSpPr>
      <xdr:spPr>
        <a:xfrm>
          <a:off x="107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167640</xdr:rowOff>
    </xdr:from>
    <xdr:to>
      <xdr:col>10</xdr:col>
      <xdr:colOff>114300</xdr:colOff>
      <xdr:row>35</xdr:row>
      <xdr:rowOff>56606</xdr:rowOff>
    </xdr:to>
    <xdr:cxnSp macro="">
      <xdr:nvCxnSpPr>
        <xdr:cNvPr id="83" name="直線コネクタ 82"/>
        <xdr:cNvCxnSpPr/>
      </xdr:nvCxnSpPr>
      <xdr:spPr>
        <a:xfrm>
          <a:off x="1130300" y="599694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73314</xdr:rowOff>
    </xdr:from>
    <xdr:ext cx="405111" cy="259045"/>
    <xdr:sp macro="" textlink="">
      <xdr:nvSpPr>
        <xdr:cNvPr id="88" name="n_1mainValue【図書館】&#10;有形固定資産減価償却率"/>
        <xdr:cNvSpPr txBox="1"/>
      </xdr:nvSpPr>
      <xdr:spPr>
        <a:xfrm>
          <a:off x="35820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12899</xdr:rowOff>
    </xdr:from>
    <xdr:ext cx="405111" cy="259045"/>
    <xdr:sp macro="" textlink="">
      <xdr:nvSpPr>
        <xdr:cNvPr id="89" name="n_2mainValue【図書館】&#10;有形固定資産減価償却率"/>
        <xdr:cNvSpPr txBox="1"/>
      </xdr:nvSpPr>
      <xdr:spPr>
        <a:xfrm>
          <a:off x="2705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123933</xdr:rowOff>
    </xdr:from>
    <xdr:ext cx="405111" cy="259045"/>
    <xdr:sp macro="" textlink="">
      <xdr:nvSpPr>
        <xdr:cNvPr id="90" name="n_3mainValue【図書館】&#10;有形固定資産減価償却率"/>
        <xdr:cNvSpPr txBox="1"/>
      </xdr:nvSpPr>
      <xdr:spPr>
        <a:xfrm>
          <a:off x="1816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63517</xdr:rowOff>
    </xdr:from>
    <xdr:ext cx="405111" cy="259045"/>
    <xdr:sp macro="" textlink="">
      <xdr:nvSpPr>
        <xdr:cNvPr id="91" name="n_4mainValue【図書館】&#10;有形固定資産減価償却率"/>
        <xdr:cNvSpPr txBox="1"/>
      </xdr:nvSpPr>
      <xdr:spPr>
        <a:xfrm>
          <a:off x="927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132080</xdr:rowOff>
    </xdr:from>
    <xdr:to>
      <xdr:col>55</xdr:col>
      <xdr:colOff>50800</xdr:colOff>
      <xdr:row>41</xdr:row>
      <xdr:rowOff>62230</xdr:rowOff>
    </xdr:to>
    <xdr:sp macro="" textlink="">
      <xdr:nvSpPr>
        <xdr:cNvPr id="131" name="楕円 130"/>
        <xdr:cNvSpPr/>
      </xdr:nvSpPr>
      <xdr:spPr>
        <a:xfrm>
          <a:off x="10426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110507</xdr:rowOff>
    </xdr:from>
    <xdr:ext cx="469744" cy="259045"/>
    <xdr:sp macro="" textlink="">
      <xdr:nvSpPr>
        <xdr:cNvPr id="132" name="【図書館】&#10;一人当たり面積該当値テキスト"/>
        <xdr:cNvSpPr txBox="1"/>
      </xdr:nvSpPr>
      <xdr:spPr>
        <a:xfrm>
          <a:off x="105156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33" name="楕円 132"/>
        <xdr:cNvSpPr/>
      </xdr:nvSpPr>
      <xdr:spPr>
        <a:xfrm>
          <a:off x="9588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xdr:rowOff>
    </xdr:from>
    <xdr:to>
      <xdr:col>55</xdr:col>
      <xdr:colOff>0</xdr:colOff>
      <xdr:row>41</xdr:row>
      <xdr:rowOff>11430</xdr:rowOff>
    </xdr:to>
    <xdr:cxnSp macro="">
      <xdr:nvCxnSpPr>
        <xdr:cNvPr id="134" name="直線コネクタ 133"/>
        <xdr:cNvCxnSpPr/>
      </xdr:nvCxnSpPr>
      <xdr:spPr>
        <a:xfrm>
          <a:off x="9639300" y="704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135890</xdr:rowOff>
    </xdr:from>
    <xdr:to>
      <xdr:col>46</xdr:col>
      <xdr:colOff>38100</xdr:colOff>
      <xdr:row>41</xdr:row>
      <xdr:rowOff>66040</xdr:rowOff>
    </xdr:to>
    <xdr:sp macro="" textlink="">
      <xdr:nvSpPr>
        <xdr:cNvPr id="135" name="楕円 134"/>
        <xdr:cNvSpPr/>
      </xdr:nvSpPr>
      <xdr:spPr>
        <a:xfrm>
          <a:off x="8699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xdr:rowOff>
    </xdr:from>
    <xdr:to>
      <xdr:col>50</xdr:col>
      <xdr:colOff>114300</xdr:colOff>
      <xdr:row>41</xdr:row>
      <xdr:rowOff>15240</xdr:rowOff>
    </xdr:to>
    <xdr:cxnSp macro="">
      <xdr:nvCxnSpPr>
        <xdr:cNvPr id="136" name="直線コネクタ 135"/>
        <xdr:cNvCxnSpPr/>
      </xdr:nvCxnSpPr>
      <xdr:spPr>
        <a:xfrm flipV="1">
          <a:off x="8750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135890</xdr:rowOff>
    </xdr:from>
    <xdr:to>
      <xdr:col>41</xdr:col>
      <xdr:colOff>101600</xdr:colOff>
      <xdr:row>41</xdr:row>
      <xdr:rowOff>66040</xdr:rowOff>
    </xdr:to>
    <xdr:sp macro="" textlink="">
      <xdr:nvSpPr>
        <xdr:cNvPr id="137" name="楕円 136"/>
        <xdr:cNvSpPr/>
      </xdr:nvSpPr>
      <xdr:spPr>
        <a:xfrm>
          <a:off x="781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15240</xdr:rowOff>
    </xdr:from>
    <xdr:to>
      <xdr:col>45</xdr:col>
      <xdr:colOff>177800</xdr:colOff>
      <xdr:row>41</xdr:row>
      <xdr:rowOff>15240</xdr:rowOff>
    </xdr:to>
    <xdr:cxnSp macro="">
      <xdr:nvCxnSpPr>
        <xdr:cNvPr id="138" name="直線コネクタ 137"/>
        <xdr:cNvCxnSpPr/>
      </xdr:nvCxnSpPr>
      <xdr:spPr>
        <a:xfrm>
          <a:off x="7861300" y="704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15240</xdr:rowOff>
    </xdr:from>
    <xdr:to>
      <xdr:col>41</xdr:col>
      <xdr:colOff>50800</xdr:colOff>
      <xdr:row>41</xdr:row>
      <xdr:rowOff>19050</xdr:rowOff>
    </xdr:to>
    <xdr:cxnSp macro="">
      <xdr:nvCxnSpPr>
        <xdr:cNvPr id="140" name="直線コネクタ 139"/>
        <xdr:cNvCxnSpPr/>
      </xdr:nvCxnSpPr>
      <xdr:spPr>
        <a:xfrm flipV="1">
          <a:off x="6972300" y="704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53357</xdr:rowOff>
    </xdr:from>
    <xdr:ext cx="469744" cy="259045"/>
    <xdr:sp macro="" textlink="">
      <xdr:nvSpPr>
        <xdr:cNvPr id="145" name="n_1mainValue【図書館】&#10;一人当たり面積"/>
        <xdr:cNvSpPr txBox="1"/>
      </xdr:nvSpPr>
      <xdr:spPr>
        <a:xfrm>
          <a:off x="9391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57167</xdr:rowOff>
    </xdr:from>
    <xdr:ext cx="469744" cy="259045"/>
    <xdr:sp macro="" textlink="">
      <xdr:nvSpPr>
        <xdr:cNvPr id="146" name="n_2mainValue【図書館】&#10;一人当たり面積"/>
        <xdr:cNvSpPr txBox="1"/>
      </xdr:nvSpPr>
      <xdr:spPr>
        <a:xfrm>
          <a:off x="8515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57167</xdr:rowOff>
    </xdr:from>
    <xdr:ext cx="469744" cy="259045"/>
    <xdr:sp macro="" textlink="">
      <xdr:nvSpPr>
        <xdr:cNvPr id="147" name="n_3mainValue【図書館】&#10;一人当たり面積"/>
        <xdr:cNvSpPr txBox="1"/>
      </xdr:nvSpPr>
      <xdr:spPr>
        <a:xfrm>
          <a:off x="7626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xdr:rowOff>
    </xdr:from>
    <xdr:to>
      <xdr:col>24</xdr:col>
      <xdr:colOff>114300</xdr:colOff>
      <xdr:row>62</xdr:row>
      <xdr:rowOff>104140</xdr:rowOff>
    </xdr:to>
    <xdr:sp macro="" textlink="">
      <xdr:nvSpPr>
        <xdr:cNvPr id="189" name="楕円 188"/>
        <xdr:cNvSpPr/>
      </xdr:nvSpPr>
      <xdr:spPr>
        <a:xfrm>
          <a:off x="4584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152417</xdr:rowOff>
    </xdr:from>
    <xdr:ext cx="405111" cy="259045"/>
    <xdr:sp macro="" textlink="">
      <xdr:nvSpPr>
        <xdr:cNvPr id="190" name="【体育館・プール】&#10;有形固定資産減価償却率該当値テキスト"/>
        <xdr:cNvSpPr txBox="1"/>
      </xdr:nvSpPr>
      <xdr:spPr>
        <a:xfrm>
          <a:off x="4673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91" name="楕円 190"/>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53340</xdr:rowOff>
    </xdr:to>
    <xdr:cxnSp macro="">
      <xdr:nvCxnSpPr>
        <xdr:cNvPr id="192" name="直線コネクタ 191"/>
        <xdr:cNvCxnSpPr/>
      </xdr:nvCxnSpPr>
      <xdr:spPr>
        <a:xfrm>
          <a:off x="3797300" y="10652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111125</xdr:rowOff>
    </xdr:from>
    <xdr:to>
      <xdr:col>15</xdr:col>
      <xdr:colOff>101600</xdr:colOff>
      <xdr:row>62</xdr:row>
      <xdr:rowOff>41275</xdr:rowOff>
    </xdr:to>
    <xdr:sp macro="" textlink="">
      <xdr:nvSpPr>
        <xdr:cNvPr id="193" name="楕円 192"/>
        <xdr:cNvSpPr/>
      </xdr:nvSpPr>
      <xdr:spPr>
        <a:xfrm>
          <a:off x="2857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161925</xdr:rowOff>
    </xdr:from>
    <xdr:to>
      <xdr:col>19</xdr:col>
      <xdr:colOff>177800</xdr:colOff>
      <xdr:row>62</xdr:row>
      <xdr:rowOff>22860</xdr:rowOff>
    </xdr:to>
    <xdr:cxnSp macro="">
      <xdr:nvCxnSpPr>
        <xdr:cNvPr id="194" name="直線コネクタ 193"/>
        <xdr:cNvCxnSpPr/>
      </xdr:nvCxnSpPr>
      <xdr:spPr>
        <a:xfrm>
          <a:off x="2908300" y="1062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5" name="楕円 194"/>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161925</xdr:rowOff>
    </xdr:to>
    <xdr:cxnSp macro="">
      <xdr:nvCxnSpPr>
        <xdr:cNvPr id="196" name="直線コネクタ 195"/>
        <xdr:cNvCxnSpPr/>
      </xdr:nvCxnSpPr>
      <xdr:spPr>
        <a:xfrm>
          <a:off x="2019300" y="105879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46355</xdr:rowOff>
    </xdr:from>
    <xdr:to>
      <xdr:col>6</xdr:col>
      <xdr:colOff>38100</xdr:colOff>
      <xdr:row>61</xdr:row>
      <xdr:rowOff>147955</xdr:rowOff>
    </xdr:to>
    <xdr:sp macro="" textlink="">
      <xdr:nvSpPr>
        <xdr:cNvPr id="197" name="楕円 196"/>
        <xdr:cNvSpPr/>
      </xdr:nvSpPr>
      <xdr:spPr>
        <a:xfrm>
          <a:off x="1079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97155</xdr:rowOff>
    </xdr:from>
    <xdr:to>
      <xdr:col>10</xdr:col>
      <xdr:colOff>114300</xdr:colOff>
      <xdr:row>61</xdr:row>
      <xdr:rowOff>129540</xdr:rowOff>
    </xdr:to>
    <xdr:cxnSp macro="">
      <xdr:nvCxnSpPr>
        <xdr:cNvPr id="198" name="直線コネクタ 197"/>
        <xdr:cNvCxnSpPr/>
      </xdr:nvCxnSpPr>
      <xdr:spPr>
        <a:xfrm>
          <a:off x="1130300" y="10555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3" name="n_1mainValue【体育館・プール】&#10;有形固定資産減価償却率"/>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32402</xdr:rowOff>
    </xdr:from>
    <xdr:ext cx="405111" cy="259045"/>
    <xdr:sp macro="" textlink="">
      <xdr:nvSpPr>
        <xdr:cNvPr id="204" name="n_2mainValue【体育館・プール】&#10;有形固定資産減価償却率"/>
        <xdr:cNvSpPr txBox="1"/>
      </xdr:nvSpPr>
      <xdr:spPr>
        <a:xfrm>
          <a:off x="2705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5" name="n_3mainValue【体育館・プール】&#10;有形固定資産減価償却率"/>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139082</xdr:rowOff>
    </xdr:from>
    <xdr:ext cx="405111" cy="259045"/>
    <xdr:sp macro="" textlink="">
      <xdr:nvSpPr>
        <xdr:cNvPr id="206" name="n_4mainValue【体育館・プール】&#10;有形固定資産減価償却率"/>
        <xdr:cNvSpPr txBox="1"/>
      </xdr:nvSpPr>
      <xdr:spPr>
        <a:xfrm>
          <a:off x="927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129794</xdr:rowOff>
    </xdr:from>
    <xdr:to>
      <xdr:col>55</xdr:col>
      <xdr:colOff>50800</xdr:colOff>
      <xdr:row>64</xdr:row>
      <xdr:rowOff>59944</xdr:rowOff>
    </xdr:to>
    <xdr:sp macro="" textlink="">
      <xdr:nvSpPr>
        <xdr:cNvPr id="246" name="楕円 245"/>
        <xdr:cNvSpPr/>
      </xdr:nvSpPr>
      <xdr:spPr>
        <a:xfrm>
          <a:off x="10426700" y="109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44721</xdr:rowOff>
    </xdr:from>
    <xdr:ext cx="469744" cy="259045"/>
    <xdr:sp macro="" textlink="">
      <xdr:nvSpPr>
        <xdr:cNvPr id="247" name="【体育館・プール】&#10;一人当たり面積該当値テキスト"/>
        <xdr:cNvSpPr txBox="1"/>
      </xdr:nvSpPr>
      <xdr:spPr>
        <a:xfrm>
          <a:off x="10515600" y="108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130556</xdr:rowOff>
    </xdr:from>
    <xdr:to>
      <xdr:col>50</xdr:col>
      <xdr:colOff>165100</xdr:colOff>
      <xdr:row>64</xdr:row>
      <xdr:rowOff>60706</xdr:rowOff>
    </xdr:to>
    <xdr:sp macro="" textlink="">
      <xdr:nvSpPr>
        <xdr:cNvPr id="248" name="楕円 247"/>
        <xdr:cNvSpPr/>
      </xdr:nvSpPr>
      <xdr:spPr>
        <a:xfrm>
          <a:off x="9588500" y="109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9144</xdr:rowOff>
    </xdr:from>
    <xdr:to>
      <xdr:col>55</xdr:col>
      <xdr:colOff>0</xdr:colOff>
      <xdr:row>64</xdr:row>
      <xdr:rowOff>9906</xdr:rowOff>
    </xdr:to>
    <xdr:cxnSp macro="">
      <xdr:nvCxnSpPr>
        <xdr:cNvPr id="249" name="直線コネクタ 248"/>
        <xdr:cNvCxnSpPr/>
      </xdr:nvCxnSpPr>
      <xdr:spPr>
        <a:xfrm flipV="1">
          <a:off x="9639300" y="1098194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141986</xdr:rowOff>
    </xdr:from>
    <xdr:to>
      <xdr:col>46</xdr:col>
      <xdr:colOff>38100</xdr:colOff>
      <xdr:row>64</xdr:row>
      <xdr:rowOff>72136</xdr:rowOff>
    </xdr:to>
    <xdr:sp macro="" textlink="">
      <xdr:nvSpPr>
        <xdr:cNvPr id="250" name="楕円 249"/>
        <xdr:cNvSpPr/>
      </xdr:nvSpPr>
      <xdr:spPr>
        <a:xfrm>
          <a:off x="8699500" y="10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9906</xdr:rowOff>
    </xdr:from>
    <xdr:to>
      <xdr:col>50</xdr:col>
      <xdr:colOff>114300</xdr:colOff>
      <xdr:row>64</xdr:row>
      <xdr:rowOff>21336</xdr:rowOff>
    </xdr:to>
    <xdr:cxnSp macro="">
      <xdr:nvCxnSpPr>
        <xdr:cNvPr id="251" name="直線コネクタ 250"/>
        <xdr:cNvCxnSpPr/>
      </xdr:nvCxnSpPr>
      <xdr:spPr>
        <a:xfrm flipV="1">
          <a:off x="8750300" y="109827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142367</xdr:rowOff>
    </xdr:from>
    <xdr:to>
      <xdr:col>41</xdr:col>
      <xdr:colOff>101600</xdr:colOff>
      <xdr:row>64</xdr:row>
      <xdr:rowOff>72517</xdr:rowOff>
    </xdr:to>
    <xdr:sp macro="" textlink="">
      <xdr:nvSpPr>
        <xdr:cNvPr id="252" name="楕円 251"/>
        <xdr:cNvSpPr/>
      </xdr:nvSpPr>
      <xdr:spPr>
        <a:xfrm>
          <a:off x="7810500" y="109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21336</xdr:rowOff>
    </xdr:from>
    <xdr:to>
      <xdr:col>45</xdr:col>
      <xdr:colOff>177800</xdr:colOff>
      <xdr:row>64</xdr:row>
      <xdr:rowOff>21717</xdr:rowOff>
    </xdr:to>
    <xdr:cxnSp macro="">
      <xdr:nvCxnSpPr>
        <xdr:cNvPr id="253" name="直線コネクタ 252"/>
        <xdr:cNvCxnSpPr/>
      </xdr:nvCxnSpPr>
      <xdr:spPr>
        <a:xfrm flipV="1">
          <a:off x="7861300" y="109941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143129</xdr:rowOff>
    </xdr:from>
    <xdr:to>
      <xdr:col>36</xdr:col>
      <xdr:colOff>165100</xdr:colOff>
      <xdr:row>64</xdr:row>
      <xdr:rowOff>73279</xdr:rowOff>
    </xdr:to>
    <xdr:sp macro="" textlink="">
      <xdr:nvSpPr>
        <xdr:cNvPr id="254" name="楕円 253"/>
        <xdr:cNvSpPr/>
      </xdr:nvSpPr>
      <xdr:spPr>
        <a:xfrm>
          <a:off x="69215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21717</xdr:rowOff>
    </xdr:from>
    <xdr:to>
      <xdr:col>41</xdr:col>
      <xdr:colOff>50800</xdr:colOff>
      <xdr:row>64</xdr:row>
      <xdr:rowOff>22479</xdr:rowOff>
    </xdr:to>
    <xdr:cxnSp macro="">
      <xdr:nvCxnSpPr>
        <xdr:cNvPr id="255" name="直線コネクタ 254"/>
        <xdr:cNvCxnSpPr/>
      </xdr:nvCxnSpPr>
      <xdr:spPr>
        <a:xfrm flipV="1">
          <a:off x="6972300" y="109945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6"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7"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51833</xdr:rowOff>
    </xdr:from>
    <xdr:ext cx="469744" cy="259045"/>
    <xdr:sp macro="" textlink="">
      <xdr:nvSpPr>
        <xdr:cNvPr id="260" name="n_1mainValue【体育館・プール】&#10;一人当たり面積"/>
        <xdr:cNvSpPr txBox="1"/>
      </xdr:nvSpPr>
      <xdr:spPr>
        <a:xfrm>
          <a:off x="9391727" y="110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63263</xdr:rowOff>
    </xdr:from>
    <xdr:ext cx="469744" cy="259045"/>
    <xdr:sp macro="" textlink="">
      <xdr:nvSpPr>
        <xdr:cNvPr id="261" name="n_2mainValue【体育館・プール】&#10;一人当たり面積"/>
        <xdr:cNvSpPr txBox="1"/>
      </xdr:nvSpPr>
      <xdr:spPr>
        <a:xfrm>
          <a:off x="8515427"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63644</xdr:rowOff>
    </xdr:from>
    <xdr:ext cx="469744" cy="259045"/>
    <xdr:sp macro="" textlink="">
      <xdr:nvSpPr>
        <xdr:cNvPr id="262" name="n_3mainValue【体育館・プール】&#10;一人当たり面積"/>
        <xdr:cNvSpPr txBox="1"/>
      </xdr:nvSpPr>
      <xdr:spPr>
        <a:xfrm>
          <a:off x="7626427"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64406</xdr:rowOff>
    </xdr:from>
    <xdr:ext cx="469744" cy="259045"/>
    <xdr:sp macro="" textlink="">
      <xdr:nvSpPr>
        <xdr:cNvPr id="263" name="n_4mainValue【体育館・プール】&#10;一人当たり面積"/>
        <xdr:cNvSpPr txBox="1"/>
      </xdr:nvSpPr>
      <xdr:spPr>
        <a:xfrm>
          <a:off x="6737427" y="110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168548</xdr:rowOff>
    </xdr:from>
    <xdr:to>
      <xdr:col>24</xdr:col>
      <xdr:colOff>114300</xdr:colOff>
      <xdr:row>84</xdr:row>
      <xdr:rowOff>98698</xdr:rowOff>
    </xdr:to>
    <xdr:sp macro="" textlink="">
      <xdr:nvSpPr>
        <xdr:cNvPr id="305" name="楕円 304"/>
        <xdr:cNvSpPr/>
      </xdr:nvSpPr>
      <xdr:spPr>
        <a:xfrm>
          <a:off x="45847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146975</xdr:rowOff>
    </xdr:from>
    <xdr:ext cx="405111" cy="259045"/>
    <xdr:sp macro="" textlink="">
      <xdr:nvSpPr>
        <xdr:cNvPr id="306" name="【福祉施設】&#10;有形固定資産減価償却率該当値テキスト"/>
        <xdr:cNvSpPr txBox="1"/>
      </xdr:nvSpPr>
      <xdr:spPr>
        <a:xfrm>
          <a:off x="4673600"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307" name="楕円 306"/>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xdr:rowOff>
    </xdr:from>
    <xdr:to>
      <xdr:col>24</xdr:col>
      <xdr:colOff>63500</xdr:colOff>
      <xdr:row>84</xdr:row>
      <xdr:rowOff>47898</xdr:rowOff>
    </xdr:to>
    <xdr:cxnSp macro="">
      <xdr:nvCxnSpPr>
        <xdr:cNvPr id="308" name="直線コネクタ 307"/>
        <xdr:cNvCxnSpPr/>
      </xdr:nvCxnSpPr>
      <xdr:spPr>
        <a:xfrm>
          <a:off x="3797300" y="1441050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9" name="楕円 308"/>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8708</xdr:rowOff>
    </xdr:to>
    <xdr:cxnSp macro="">
      <xdr:nvCxnSpPr>
        <xdr:cNvPr id="310" name="直線コネクタ 309"/>
        <xdr:cNvCxnSpPr/>
      </xdr:nvCxnSpPr>
      <xdr:spPr>
        <a:xfrm>
          <a:off x="2908300" y="143713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50981</xdr:rowOff>
    </xdr:from>
    <xdr:to>
      <xdr:col>10</xdr:col>
      <xdr:colOff>165100</xdr:colOff>
      <xdr:row>83</xdr:row>
      <xdr:rowOff>152581</xdr:rowOff>
    </xdr:to>
    <xdr:sp macro="" textlink="">
      <xdr:nvSpPr>
        <xdr:cNvPr id="311" name="楕円 310"/>
        <xdr:cNvSpPr/>
      </xdr:nvSpPr>
      <xdr:spPr>
        <a:xfrm>
          <a:off x="1968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101781</xdr:rowOff>
    </xdr:from>
    <xdr:to>
      <xdr:col>15</xdr:col>
      <xdr:colOff>50800</xdr:colOff>
      <xdr:row>83</xdr:row>
      <xdr:rowOff>140970</xdr:rowOff>
    </xdr:to>
    <xdr:cxnSp macro="">
      <xdr:nvCxnSpPr>
        <xdr:cNvPr id="312" name="直線コネクタ 311"/>
        <xdr:cNvCxnSpPr/>
      </xdr:nvCxnSpPr>
      <xdr:spPr>
        <a:xfrm>
          <a:off x="2019300" y="143321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xdr:rowOff>
    </xdr:from>
    <xdr:to>
      <xdr:col>6</xdr:col>
      <xdr:colOff>38100</xdr:colOff>
      <xdr:row>83</xdr:row>
      <xdr:rowOff>110127</xdr:rowOff>
    </xdr:to>
    <xdr:sp macro="" textlink="">
      <xdr:nvSpPr>
        <xdr:cNvPr id="313" name="楕円 312"/>
        <xdr:cNvSpPr/>
      </xdr:nvSpPr>
      <xdr:spPr>
        <a:xfrm>
          <a:off x="1079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59327</xdr:rowOff>
    </xdr:from>
    <xdr:to>
      <xdr:col>10</xdr:col>
      <xdr:colOff>114300</xdr:colOff>
      <xdr:row>83</xdr:row>
      <xdr:rowOff>101781</xdr:rowOff>
    </xdr:to>
    <xdr:cxnSp macro="">
      <xdr:nvCxnSpPr>
        <xdr:cNvPr id="314" name="直線コネクタ 313"/>
        <xdr:cNvCxnSpPr/>
      </xdr:nvCxnSpPr>
      <xdr:spPr>
        <a:xfrm>
          <a:off x="1130300" y="1428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50635</xdr:rowOff>
    </xdr:from>
    <xdr:ext cx="405111" cy="259045"/>
    <xdr:sp macro="" textlink="">
      <xdr:nvSpPr>
        <xdr:cNvPr id="319" name="n_1mainValue【福祉施設】&#10;有形固定資産減価償却率"/>
        <xdr:cNvSpPr txBox="1"/>
      </xdr:nvSpPr>
      <xdr:spPr>
        <a:xfrm>
          <a:off x="3582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20" name="n_2mainValue【福祉施設】&#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143708</xdr:rowOff>
    </xdr:from>
    <xdr:ext cx="405111" cy="259045"/>
    <xdr:sp macro="" textlink="">
      <xdr:nvSpPr>
        <xdr:cNvPr id="321" name="n_3mainValue【福祉施設】&#10;有形固定資産減価償却率"/>
        <xdr:cNvSpPr txBox="1"/>
      </xdr:nvSpPr>
      <xdr:spPr>
        <a:xfrm>
          <a:off x="1816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101254</xdr:rowOff>
    </xdr:from>
    <xdr:ext cx="405111" cy="259045"/>
    <xdr:sp macro="" textlink="">
      <xdr:nvSpPr>
        <xdr:cNvPr id="322" name="n_4mainValue【福祉施設】&#10;有形固定資産減価償却率"/>
        <xdr:cNvSpPr txBox="1"/>
      </xdr:nvSpPr>
      <xdr:spPr>
        <a:xfrm>
          <a:off x="927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99061</xdr:rowOff>
    </xdr:from>
    <xdr:to>
      <xdr:col>55</xdr:col>
      <xdr:colOff>50800</xdr:colOff>
      <xdr:row>86</xdr:row>
      <xdr:rowOff>29211</xdr:rowOff>
    </xdr:to>
    <xdr:sp macro="" textlink="">
      <xdr:nvSpPr>
        <xdr:cNvPr id="362" name="楕円 361"/>
        <xdr:cNvSpPr/>
      </xdr:nvSpPr>
      <xdr:spPr>
        <a:xfrm>
          <a:off x="10426700" y="146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363" name="【福祉施設】&#10;一人当たり面積該当値テキスト"/>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64" name="楕円 363"/>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149861</xdr:rowOff>
    </xdr:from>
    <xdr:to>
      <xdr:col>55</xdr:col>
      <xdr:colOff>0</xdr:colOff>
      <xdr:row>86</xdr:row>
      <xdr:rowOff>3811</xdr:rowOff>
    </xdr:to>
    <xdr:cxnSp macro="">
      <xdr:nvCxnSpPr>
        <xdr:cNvPr id="365" name="直線コネクタ 364"/>
        <xdr:cNvCxnSpPr/>
      </xdr:nvCxnSpPr>
      <xdr:spPr>
        <a:xfrm flipV="1">
          <a:off x="9639300" y="147231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125730</xdr:rowOff>
    </xdr:from>
    <xdr:to>
      <xdr:col>46</xdr:col>
      <xdr:colOff>38100</xdr:colOff>
      <xdr:row>86</xdr:row>
      <xdr:rowOff>55880</xdr:rowOff>
    </xdr:to>
    <xdr:sp macro="" textlink="">
      <xdr:nvSpPr>
        <xdr:cNvPr id="366" name="楕円 365"/>
        <xdr:cNvSpPr/>
      </xdr:nvSpPr>
      <xdr:spPr>
        <a:xfrm>
          <a:off x="8699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5080</xdr:rowOff>
    </xdr:to>
    <xdr:cxnSp macro="">
      <xdr:nvCxnSpPr>
        <xdr:cNvPr id="367" name="直線コネクタ 366"/>
        <xdr:cNvCxnSpPr/>
      </xdr:nvCxnSpPr>
      <xdr:spPr>
        <a:xfrm flipV="1">
          <a:off x="8750300" y="147485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127000</xdr:rowOff>
    </xdr:from>
    <xdr:to>
      <xdr:col>41</xdr:col>
      <xdr:colOff>101600</xdr:colOff>
      <xdr:row>86</xdr:row>
      <xdr:rowOff>57150</xdr:rowOff>
    </xdr:to>
    <xdr:sp macro="" textlink="">
      <xdr:nvSpPr>
        <xdr:cNvPr id="368" name="楕円 367"/>
        <xdr:cNvSpPr/>
      </xdr:nvSpPr>
      <xdr:spPr>
        <a:xfrm>
          <a:off x="7810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5080</xdr:rowOff>
    </xdr:from>
    <xdr:to>
      <xdr:col>45</xdr:col>
      <xdr:colOff>177800</xdr:colOff>
      <xdr:row>86</xdr:row>
      <xdr:rowOff>6350</xdr:rowOff>
    </xdr:to>
    <xdr:cxnSp macro="">
      <xdr:nvCxnSpPr>
        <xdr:cNvPr id="369" name="直線コネクタ 368"/>
        <xdr:cNvCxnSpPr/>
      </xdr:nvCxnSpPr>
      <xdr:spPr>
        <a:xfrm flipV="1">
          <a:off x="7861300" y="14749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70" name="楕円 369"/>
        <xdr:cNvSpPr/>
      </xdr:nvSpPr>
      <xdr:spPr>
        <a:xfrm>
          <a:off x="6921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6350</xdr:rowOff>
    </xdr:from>
    <xdr:to>
      <xdr:col>41</xdr:col>
      <xdr:colOff>50800</xdr:colOff>
      <xdr:row>86</xdr:row>
      <xdr:rowOff>7620</xdr:rowOff>
    </xdr:to>
    <xdr:cxnSp macro="">
      <xdr:nvCxnSpPr>
        <xdr:cNvPr id="371" name="直線コネクタ 370"/>
        <xdr:cNvCxnSpPr/>
      </xdr:nvCxnSpPr>
      <xdr:spPr>
        <a:xfrm flipV="1">
          <a:off x="6972300" y="147510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76" name="n_1mainValue【福祉施設】&#10;一人当たり面積"/>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47007</xdr:rowOff>
    </xdr:from>
    <xdr:ext cx="469744" cy="259045"/>
    <xdr:sp macro="" textlink="">
      <xdr:nvSpPr>
        <xdr:cNvPr id="377" name="n_2mainValue【福祉施設】&#10;一人当たり面積"/>
        <xdr:cNvSpPr txBox="1"/>
      </xdr:nvSpPr>
      <xdr:spPr>
        <a:xfrm>
          <a:off x="8515427"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48277</xdr:rowOff>
    </xdr:from>
    <xdr:ext cx="469744" cy="259045"/>
    <xdr:sp macro="" textlink="">
      <xdr:nvSpPr>
        <xdr:cNvPr id="378" name="n_3mainValue【福祉施設】&#10;一人当たり面積"/>
        <xdr:cNvSpPr txBox="1"/>
      </xdr:nvSpPr>
      <xdr:spPr>
        <a:xfrm>
          <a:off x="7626427" y="1479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49547</xdr:rowOff>
    </xdr:from>
    <xdr:ext cx="469744" cy="259045"/>
    <xdr:sp macro="" textlink="">
      <xdr:nvSpPr>
        <xdr:cNvPr id="379" name="n_4mainValue【福祉施設】&#10;一人当たり面積"/>
        <xdr:cNvSpPr txBox="1"/>
      </xdr:nvSpPr>
      <xdr:spPr>
        <a:xfrm>
          <a:off x="6737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2539</xdr:rowOff>
    </xdr:from>
    <xdr:to>
      <xdr:col>24</xdr:col>
      <xdr:colOff>114300</xdr:colOff>
      <xdr:row>107</xdr:row>
      <xdr:rowOff>104139</xdr:rowOff>
    </xdr:to>
    <xdr:sp macro="" textlink="">
      <xdr:nvSpPr>
        <xdr:cNvPr id="421" name="楕円 420"/>
        <xdr:cNvSpPr/>
      </xdr:nvSpPr>
      <xdr:spPr>
        <a:xfrm>
          <a:off x="4584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152416</xdr:rowOff>
    </xdr:from>
    <xdr:ext cx="405111" cy="259045"/>
    <xdr:sp macro="" textlink="">
      <xdr:nvSpPr>
        <xdr:cNvPr id="422" name="【市民会館】&#10;有形固定資産減価償却率該当値テキスト"/>
        <xdr:cNvSpPr txBox="1"/>
      </xdr:nvSpPr>
      <xdr:spPr>
        <a:xfrm>
          <a:off x="4673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146231</xdr:rowOff>
    </xdr:from>
    <xdr:to>
      <xdr:col>20</xdr:col>
      <xdr:colOff>38100</xdr:colOff>
      <xdr:row>107</xdr:row>
      <xdr:rowOff>76381</xdr:rowOff>
    </xdr:to>
    <xdr:sp macro="" textlink="">
      <xdr:nvSpPr>
        <xdr:cNvPr id="423" name="楕円 422"/>
        <xdr:cNvSpPr/>
      </xdr:nvSpPr>
      <xdr:spPr>
        <a:xfrm>
          <a:off x="3746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25581</xdr:rowOff>
    </xdr:from>
    <xdr:to>
      <xdr:col>24</xdr:col>
      <xdr:colOff>63500</xdr:colOff>
      <xdr:row>107</xdr:row>
      <xdr:rowOff>53339</xdr:rowOff>
    </xdr:to>
    <xdr:cxnSp macro="">
      <xdr:nvCxnSpPr>
        <xdr:cNvPr id="424" name="直線コネクタ 423"/>
        <xdr:cNvCxnSpPr/>
      </xdr:nvCxnSpPr>
      <xdr:spPr>
        <a:xfrm>
          <a:off x="3797300" y="1837073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126637</xdr:rowOff>
    </xdr:from>
    <xdr:to>
      <xdr:col>15</xdr:col>
      <xdr:colOff>101600</xdr:colOff>
      <xdr:row>107</xdr:row>
      <xdr:rowOff>56787</xdr:rowOff>
    </xdr:to>
    <xdr:sp macro="" textlink="">
      <xdr:nvSpPr>
        <xdr:cNvPr id="425" name="楕円 424"/>
        <xdr:cNvSpPr/>
      </xdr:nvSpPr>
      <xdr:spPr>
        <a:xfrm>
          <a:off x="2857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5987</xdr:rowOff>
    </xdr:from>
    <xdr:to>
      <xdr:col>19</xdr:col>
      <xdr:colOff>177800</xdr:colOff>
      <xdr:row>107</xdr:row>
      <xdr:rowOff>25581</xdr:rowOff>
    </xdr:to>
    <xdr:cxnSp macro="">
      <xdr:nvCxnSpPr>
        <xdr:cNvPr id="426" name="直線コネクタ 425"/>
        <xdr:cNvCxnSpPr/>
      </xdr:nvCxnSpPr>
      <xdr:spPr>
        <a:xfrm>
          <a:off x="2908300" y="183511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102144</xdr:rowOff>
    </xdr:from>
    <xdr:to>
      <xdr:col>10</xdr:col>
      <xdr:colOff>165100</xdr:colOff>
      <xdr:row>107</xdr:row>
      <xdr:rowOff>32294</xdr:rowOff>
    </xdr:to>
    <xdr:sp macro="" textlink="">
      <xdr:nvSpPr>
        <xdr:cNvPr id="427" name="楕円 426"/>
        <xdr:cNvSpPr/>
      </xdr:nvSpPr>
      <xdr:spPr>
        <a:xfrm>
          <a:off x="1968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152944</xdr:rowOff>
    </xdr:from>
    <xdr:to>
      <xdr:col>15</xdr:col>
      <xdr:colOff>50800</xdr:colOff>
      <xdr:row>107</xdr:row>
      <xdr:rowOff>5987</xdr:rowOff>
    </xdr:to>
    <xdr:cxnSp macro="">
      <xdr:nvCxnSpPr>
        <xdr:cNvPr id="428" name="直線コネクタ 427"/>
        <xdr:cNvCxnSpPr/>
      </xdr:nvCxnSpPr>
      <xdr:spPr>
        <a:xfrm>
          <a:off x="2019300" y="1832664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79284</xdr:rowOff>
    </xdr:from>
    <xdr:to>
      <xdr:col>6</xdr:col>
      <xdr:colOff>38100</xdr:colOff>
      <xdr:row>107</xdr:row>
      <xdr:rowOff>9434</xdr:rowOff>
    </xdr:to>
    <xdr:sp macro="" textlink="">
      <xdr:nvSpPr>
        <xdr:cNvPr id="429" name="楕円 428"/>
        <xdr:cNvSpPr/>
      </xdr:nvSpPr>
      <xdr:spPr>
        <a:xfrm>
          <a:off x="1079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130084</xdr:rowOff>
    </xdr:from>
    <xdr:to>
      <xdr:col>10</xdr:col>
      <xdr:colOff>114300</xdr:colOff>
      <xdr:row>106</xdr:row>
      <xdr:rowOff>152944</xdr:rowOff>
    </xdr:to>
    <xdr:cxnSp macro="">
      <xdr:nvCxnSpPr>
        <xdr:cNvPr id="430" name="直線コネクタ 429"/>
        <xdr:cNvCxnSpPr/>
      </xdr:nvCxnSpPr>
      <xdr:spPr>
        <a:xfrm>
          <a:off x="1130300" y="18303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67508</xdr:rowOff>
    </xdr:from>
    <xdr:ext cx="405111" cy="259045"/>
    <xdr:sp macro="" textlink="">
      <xdr:nvSpPr>
        <xdr:cNvPr id="435" name="n_1mainValue【市民会館】&#10;有形固定資産減価償却率"/>
        <xdr:cNvSpPr txBox="1"/>
      </xdr:nvSpPr>
      <xdr:spPr>
        <a:xfrm>
          <a:off x="3582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47914</xdr:rowOff>
    </xdr:from>
    <xdr:ext cx="405111" cy="259045"/>
    <xdr:sp macro="" textlink="">
      <xdr:nvSpPr>
        <xdr:cNvPr id="436" name="n_2mainValue【市民会館】&#10;有形固定資産減価償却率"/>
        <xdr:cNvSpPr txBox="1"/>
      </xdr:nvSpPr>
      <xdr:spPr>
        <a:xfrm>
          <a:off x="2705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23421</xdr:rowOff>
    </xdr:from>
    <xdr:ext cx="405111" cy="259045"/>
    <xdr:sp macro="" textlink="">
      <xdr:nvSpPr>
        <xdr:cNvPr id="437" name="n_3mainValue【市民会館】&#10;有形固定資産減価償却率"/>
        <xdr:cNvSpPr txBox="1"/>
      </xdr:nvSpPr>
      <xdr:spPr>
        <a:xfrm>
          <a:off x="1816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561</xdr:rowOff>
    </xdr:from>
    <xdr:ext cx="405111" cy="259045"/>
    <xdr:sp macro="" textlink="">
      <xdr:nvSpPr>
        <xdr:cNvPr id="438" name="n_4mainValue【市民会館】&#10;有形固定資産減価償却率"/>
        <xdr:cNvSpPr txBox="1"/>
      </xdr:nvSpPr>
      <xdr:spPr>
        <a:xfrm>
          <a:off x="927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478" name="楕円 477"/>
        <xdr:cNvSpPr/>
      </xdr:nvSpPr>
      <xdr:spPr>
        <a:xfrm>
          <a:off x="10426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479" name="【市民会館】&#10;一人当たり面積該当値テキスト"/>
        <xdr:cNvSpPr txBox="1"/>
      </xdr:nvSpPr>
      <xdr:spPr>
        <a:xfrm>
          <a:off x="10515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38736</xdr:rowOff>
    </xdr:from>
    <xdr:to>
      <xdr:col>50</xdr:col>
      <xdr:colOff>165100</xdr:colOff>
      <xdr:row>107</xdr:row>
      <xdr:rowOff>140336</xdr:rowOff>
    </xdr:to>
    <xdr:sp macro="" textlink="">
      <xdr:nvSpPr>
        <xdr:cNvPr id="480" name="楕円 479"/>
        <xdr:cNvSpPr/>
      </xdr:nvSpPr>
      <xdr:spPr>
        <a:xfrm>
          <a:off x="9588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89536</xdr:rowOff>
    </xdr:to>
    <xdr:cxnSp macro="">
      <xdr:nvCxnSpPr>
        <xdr:cNvPr id="481" name="直線コネクタ 480"/>
        <xdr:cNvCxnSpPr/>
      </xdr:nvCxnSpPr>
      <xdr:spPr>
        <a:xfrm flipV="1">
          <a:off x="9639300" y="184327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40639</xdr:rowOff>
    </xdr:from>
    <xdr:to>
      <xdr:col>46</xdr:col>
      <xdr:colOff>38100</xdr:colOff>
      <xdr:row>107</xdr:row>
      <xdr:rowOff>142239</xdr:rowOff>
    </xdr:to>
    <xdr:sp macro="" textlink="">
      <xdr:nvSpPr>
        <xdr:cNvPr id="482" name="楕円 481"/>
        <xdr:cNvSpPr/>
      </xdr:nvSpPr>
      <xdr:spPr>
        <a:xfrm>
          <a:off x="8699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89536</xdr:rowOff>
    </xdr:from>
    <xdr:to>
      <xdr:col>50</xdr:col>
      <xdr:colOff>114300</xdr:colOff>
      <xdr:row>107</xdr:row>
      <xdr:rowOff>91439</xdr:rowOff>
    </xdr:to>
    <xdr:cxnSp macro="">
      <xdr:nvCxnSpPr>
        <xdr:cNvPr id="483" name="直線コネクタ 482"/>
        <xdr:cNvCxnSpPr/>
      </xdr:nvCxnSpPr>
      <xdr:spPr>
        <a:xfrm flipV="1">
          <a:off x="8750300" y="184346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44450</xdr:rowOff>
    </xdr:from>
    <xdr:to>
      <xdr:col>41</xdr:col>
      <xdr:colOff>101600</xdr:colOff>
      <xdr:row>107</xdr:row>
      <xdr:rowOff>146050</xdr:rowOff>
    </xdr:to>
    <xdr:sp macro="" textlink="">
      <xdr:nvSpPr>
        <xdr:cNvPr id="484" name="楕円 483"/>
        <xdr:cNvSpPr/>
      </xdr:nvSpPr>
      <xdr:spPr>
        <a:xfrm>
          <a:off x="7810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91439</xdr:rowOff>
    </xdr:from>
    <xdr:to>
      <xdr:col>45</xdr:col>
      <xdr:colOff>177800</xdr:colOff>
      <xdr:row>107</xdr:row>
      <xdr:rowOff>95250</xdr:rowOff>
    </xdr:to>
    <xdr:cxnSp macro="">
      <xdr:nvCxnSpPr>
        <xdr:cNvPr id="485" name="直線コネクタ 484"/>
        <xdr:cNvCxnSpPr/>
      </xdr:nvCxnSpPr>
      <xdr:spPr>
        <a:xfrm flipV="1">
          <a:off x="7861300" y="1843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46355</xdr:rowOff>
    </xdr:from>
    <xdr:to>
      <xdr:col>36</xdr:col>
      <xdr:colOff>165100</xdr:colOff>
      <xdr:row>107</xdr:row>
      <xdr:rowOff>147955</xdr:rowOff>
    </xdr:to>
    <xdr:sp macro="" textlink="">
      <xdr:nvSpPr>
        <xdr:cNvPr id="486" name="楕円 485"/>
        <xdr:cNvSpPr/>
      </xdr:nvSpPr>
      <xdr:spPr>
        <a:xfrm>
          <a:off x="6921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97155</xdr:rowOff>
    </xdr:to>
    <xdr:cxnSp macro="">
      <xdr:nvCxnSpPr>
        <xdr:cNvPr id="487" name="直線コネクタ 486"/>
        <xdr:cNvCxnSpPr/>
      </xdr:nvCxnSpPr>
      <xdr:spPr>
        <a:xfrm flipV="1">
          <a:off x="6972300" y="18440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131463</xdr:rowOff>
    </xdr:from>
    <xdr:ext cx="469744" cy="259045"/>
    <xdr:sp macro="" textlink="">
      <xdr:nvSpPr>
        <xdr:cNvPr id="492" name="n_1mainValue【市民会館】&#10;一人当たり面積"/>
        <xdr:cNvSpPr txBox="1"/>
      </xdr:nvSpPr>
      <xdr:spPr>
        <a:xfrm>
          <a:off x="93917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133366</xdr:rowOff>
    </xdr:from>
    <xdr:ext cx="469744" cy="259045"/>
    <xdr:sp macro="" textlink="">
      <xdr:nvSpPr>
        <xdr:cNvPr id="493" name="n_2mainValue【市民会館】&#10;一人当たり面積"/>
        <xdr:cNvSpPr txBox="1"/>
      </xdr:nvSpPr>
      <xdr:spPr>
        <a:xfrm>
          <a:off x="8515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94" name="n_3mainValue【市民会館】&#10;一人当たり面積"/>
        <xdr:cNvSpPr txBox="1"/>
      </xdr:nvSpPr>
      <xdr:spPr>
        <a:xfrm>
          <a:off x="7626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139082</xdr:rowOff>
    </xdr:from>
    <xdr:ext cx="469744" cy="259045"/>
    <xdr:sp macro="" textlink="">
      <xdr:nvSpPr>
        <xdr:cNvPr id="495" name="n_4mainValue【市民会館】&#10;一人当たり面積"/>
        <xdr:cNvSpPr txBox="1"/>
      </xdr:nvSpPr>
      <xdr:spPr>
        <a:xfrm>
          <a:off x="67374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537" name="楕円 536"/>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538" name="【一般廃棄物処理施設】&#10;有形固定資産減価償却率該当値テキスト"/>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97246</xdr:rowOff>
    </xdr:from>
    <xdr:to>
      <xdr:col>81</xdr:col>
      <xdr:colOff>101600</xdr:colOff>
      <xdr:row>40</xdr:row>
      <xdr:rowOff>27396</xdr:rowOff>
    </xdr:to>
    <xdr:sp macro="" textlink="">
      <xdr:nvSpPr>
        <xdr:cNvPr id="539" name="楕円 538"/>
        <xdr:cNvSpPr/>
      </xdr:nvSpPr>
      <xdr:spPr>
        <a:xfrm>
          <a:off x="15430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148046</xdr:rowOff>
    </xdr:to>
    <xdr:cxnSp macro="">
      <xdr:nvCxnSpPr>
        <xdr:cNvPr id="540" name="直線コネクタ 539"/>
        <xdr:cNvCxnSpPr/>
      </xdr:nvCxnSpPr>
      <xdr:spPr>
        <a:xfrm flipV="1">
          <a:off x="15481300" y="679704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74385</xdr:rowOff>
    </xdr:from>
    <xdr:to>
      <xdr:col>76</xdr:col>
      <xdr:colOff>165100</xdr:colOff>
      <xdr:row>40</xdr:row>
      <xdr:rowOff>4535</xdr:rowOff>
    </xdr:to>
    <xdr:sp macro="" textlink="">
      <xdr:nvSpPr>
        <xdr:cNvPr id="541" name="楕円 540"/>
        <xdr:cNvSpPr/>
      </xdr:nvSpPr>
      <xdr:spPr>
        <a:xfrm>
          <a:off x="14541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125185</xdr:rowOff>
    </xdr:from>
    <xdr:to>
      <xdr:col>81</xdr:col>
      <xdr:colOff>50800</xdr:colOff>
      <xdr:row>39</xdr:row>
      <xdr:rowOff>148046</xdr:rowOff>
    </xdr:to>
    <xdr:cxnSp macro="">
      <xdr:nvCxnSpPr>
        <xdr:cNvPr id="542" name="直線コネクタ 541"/>
        <xdr:cNvCxnSpPr/>
      </xdr:nvCxnSpPr>
      <xdr:spPr>
        <a:xfrm>
          <a:off x="14592300" y="68117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31931</xdr:rowOff>
    </xdr:from>
    <xdr:to>
      <xdr:col>72</xdr:col>
      <xdr:colOff>38100</xdr:colOff>
      <xdr:row>39</xdr:row>
      <xdr:rowOff>133531</xdr:rowOff>
    </xdr:to>
    <xdr:sp macro="" textlink="">
      <xdr:nvSpPr>
        <xdr:cNvPr id="543" name="楕円 542"/>
        <xdr:cNvSpPr/>
      </xdr:nvSpPr>
      <xdr:spPr>
        <a:xfrm>
          <a:off x="13652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82731</xdr:rowOff>
    </xdr:from>
    <xdr:to>
      <xdr:col>76</xdr:col>
      <xdr:colOff>114300</xdr:colOff>
      <xdr:row>39</xdr:row>
      <xdr:rowOff>125185</xdr:rowOff>
    </xdr:to>
    <xdr:cxnSp macro="">
      <xdr:nvCxnSpPr>
        <xdr:cNvPr id="544" name="直線コネクタ 543"/>
        <xdr:cNvCxnSpPr/>
      </xdr:nvCxnSpPr>
      <xdr:spPr>
        <a:xfrm>
          <a:off x="13703300" y="676928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5806</xdr:rowOff>
    </xdr:from>
    <xdr:to>
      <xdr:col>67</xdr:col>
      <xdr:colOff>101600</xdr:colOff>
      <xdr:row>39</xdr:row>
      <xdr:rowOff>107406</xdr:rowOff>
    </xdr:to>
    <xdr:sp macro="" textlink="">
      <xdr:nvSpPr>
        <xdr:cNvPr id="545" name="楕円 544"/>
        <xdr:cNvSpPr/>
      </xdr:nvSpPr>
      <xdr:spPr>
        <a:xfrm>
          <a:off x="12763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56606</xdr:rowOff>
    </xdr:from>
    <xdr:to>
      <xdr:col>71</xdr:col>
      <xdr:colOff>177800</xdr:colOff>
      <xdr:row>39</xdr:row>
      <xdr:rowOff>82731</xdr:rowOff>
    </xdr:to>
    <xdr:cxnSp macro="">
      <xdr:nvCxnSpPr>
        <xdr:cNvPr id="546" name="直線コネクタ 545"/>
        <xdr:cNvCxnSpPr/>
      </xdr:nvCxnSpPr>
      <xdr:spPr>
        <a:xfrm>
          <a:off x="12814300" y="67431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0" name="n_4aveValue【一般廃棄物処理施設】&#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18523</xdr:rowOff>
    </xdr:from>
    <xdr:ext cx="405111" cy="259045"/>
    <xdr:sp macro="" textlink="">
      <xdr:nvSpPr>
        <xdr:cNvPr id="551" name="n_1mainValue【一般廃棄物処理施設】&#10;有形固定資産減価償却率"/>
        <xdr:cNvSpPr txBox="1"/>
      </xdr:nvSpPr>
      <xdr:spPr>
        <a:xfrm>
          <a:off x="152660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167112</xdr:rowOff>
    </xdr:from>
    <xdr:ext cx="405111" cy="259045"/>
    <xdr:sp macro="" textlink="">
      <xdr:nvSpPr>
        <xdr:cNvPr id="552" name="n_2mainValue【一般廃棄物処理施設】&#10;有形固定資産減価償却率"/>
        <xdr:cNvSpPr txBox="1"/>
      </xdr:nvSpPr>
      <xdr:spPr>
        <a:xfrm>
          <a:off x="14389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124658</xdr:rowOff>
    </xdr:from>
    <xdr:ext cx="405111" cy="259045"/>
    <xdr:sp macro="" textlink="">
      <xdr:nvSpPr>
        <xdr:cNvPr id="553" name="n_3mainValue【一般廃棄物処理施設】&#10;有形固定資産減価償却率"/>
        <xdr:cNvSpPr txBox="1"/>
      </xdr:nvSpPr>
      <xdr:spPr>
        <a:xfrm>
          <a:off x="13500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54" name="n_4mainValue【一般廃棄物処理施設】&#10;有形固定資産減価償却率"/>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81" name="【一般廃棄物処理施設】&#10;一人当たり有形固定資産（償却資産）額平均値テキスト"/>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68809</xdr:rowOff>
    </xdr:from>
    <xdr:to>
      <xdr:col>116</xdr:col>
      <xdr:colOff>114300</xdr:colOff>
      <xdr:row>39</xdr:row>
      <xdr:rowOff>170409</xdr:rowOff>
    </xdr:to>
    <xdr:sp macro="" textlink="">
      <xdr:nvSpPr>
        <xdr:cNvPr id="592" name="楕円 591"/>
        <xdr:cNvSpPr/>
      </xdr:nvSpPr>
      <xdr:spPr>
        <a:xfrm>
          <a:off x="22110700" y="67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91686</xdr:rowOff>
    </xdr:from>
    <xdr:ext cx="599010" cy="259045"/>
    <xdr:sp macro="" textlink="">
      <xdr:nvSpPr>
        <xdr:cNvPr id="593" name="【一般廃棄物処理施設】&#10;一人当たり有形固定資産（償却資産）額該当値テキスト"/>
        <xdr:cNvSpPr txBox="1"/>
      </xdr:nvSpPr>
      <xdr:spPr>
        <a:xfrm>
          <a:off x="22199600" y="660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93559</xdr:rowOff>
    </xdr:from>
    <xdr:to>
      <xdr:col>112</xdr:col>
      <xdr:colOff>38100</xdr:colOff>
      <xdr:row>40</xdr:row>
      <xdr:rowOff>23709</xdr:rowOff>
    </xdr:to>
    <xdr:sp macro="" textlink="">
      <xdr:nvSpPr>
        <xdr:cNvPr id="594" name="楕円 593"/>
        <xdr:cNvSpPr/>
      </xdr:nvSpPr>
      <xdr:spPr>
        <a:xfrm>
          <a:off x="21272500" y="67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119609</xdr:rowOff>
    </xdr:from>
    <xdr:to>
      <xdr:col>116</xdr:col>
      <xdr:colOff>63500</xdr:colOff>
      <xdr:row>39</xdr:row>
      <xdr:rowOff>144359</xdr:rowOff>
    </xdr:to>
    <xdr:cxnSp macro="">
      <xdr:nvCxnSpPr>
        <xdr:cNvPr id="595" name="直線コネクタ 594"/>
        <xdr:cNvCxnSpPr/>
      </xdr:nvCxnSpPr>
      <xdr:spPr>
        <a:xfrm flipV="1">
          <a:off x="21323300" y="6806159"/>
          <a:ext cx="8382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100813</xdr:rowOff>
    </xdr:from>
    <xdr:to>
      <xdr:col>107</xdr:col>
      <xdr:colOff>101600</xdr:colOff>
      <xdr:row>40</xdr:row>
      <xdr:rowOff>30963</xdr:rowOff>
    </xdr:to>
    <xdr:sp macro="" textlink="">
      <xdr:nvSpPr>
        <xdr:cNvPr id="596" name="楕円 595"/>
        <xdr:cNvSpPr/>
      </xdr:nvSpPr>
      <xdr:spPr>
        <a:xfrm>
          <a:off x="20383500" y="67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144359</xdr:rowOff>
    </xdr:from>
    <xdr:to>
      <xdr:col>111</xdr:col>
      <xdr:colOff>177800</xdr:colOff>
      <xdr:row>39</xdr:row>
      <xdr:rowOff>151613</xdr:rowOff>
    </xdr:to>
    <xdr:cxnSp macro="">
      <xdr:nvCxnSpPr>
        <xdr:cNvPr id="597" name="直線コネクタ 596"/>
        <xdr:cNvCxnSpPr/>
      </xdr:nvCxnSpPr>
      <xdr:spPr>
        <a:xfrm flipV="1">
          <a:off x="20434300" y="6830909"/>
          <a:ext cx="889000" cy="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88642</xdr:rowOff>
    </xdr:from>
    <xdr:to>
      <xdr:col>102</xdr:col>
      <xdr:colOff>165100</xdr:colOff>
      <xdr:row>40</xdr:row>
      <xdr:rowOff>18792</xdr:rowOff>
    </xdr:to>
    <xdr:sp macro="" textlink="">
      <xdr:nvSpPr>
        <xdr:cNvPr id="598" name="楕円 597"/>
        <xdr:cNvSpPr/>
      </xdr:nvSpPr>
      <xdr:spPr>
        <a:xfrm>
          <a:off x="19494500" y="67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139442</xdr:rowOff>
    </xdr:from>
    <xdr:to>
      <xdr:col>107</xdr:col>
      <xdr:colOff>50800</xdr:colOff>
      <xdr:row>39</xdr:row>
      <xdr:rowOff>151613</xdr:rowOff>
    </xdr:to>
    <xdr:cxnSp macro="">
      <xdr:nvCxnSpPr>
        <xdr:cNvPr id="599" name="直線コネクタ 598"/>
        <xdr:cNvCxnSpPr/>
      </xdr:nvCxnSpPr>
      <xdr:spPr>
        <a:xfrm>
          <a:off x="19545300" y="6825992"/>
          <a:ext cx="889000" cy="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79846</xdr:rowOff>
    </xdr:from>
    <xdr:to>
      <xdr:col>98</xdr:col>
      <xdr:colOff>38100</xdr:colOff>
      <xdr:row>40</xdr:row>
      <xdr:rowOff>9996</xdr:rowOff>
    </xdr:to>
    <xdr:sp macro="" textlink="">
      <xdr:nvSpPr>
        <xdr:cNvPr id="600" name="楕円 599"/>
        <xdr:cNvSpPr/>
      </xdr:nvSpPr>
      <xdr:spPr>
        <a:xfrm>
          <a:off x="18605500" y="67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130646</xdr:rowOff>
    </xdr:from>
    <xdr:to>
      <xdr:col>102</xdr:col>
      <xdr:colOff>114300</xdr:colOff>
      <xdr:row>39</xdr:row>
      <xdr:rowOff>139442</xdr:rowOff>
    </xdr:to>
    <xdr:cxnSp macro="">
      <xdr:nvCxnSpPr>
        <xdr:cNvPr id="601" name="直線コネクタ 600"/>
        <xdr:cNvCxnSpPr/>
      </xdr:nvCxnSpPr>
      <xdr:spPr>
        <a:xfrm>
          <a:off x="18656300" y="6817196"/>
          <a:ext cx="8890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602" name="n_1aveValue【一般廃棄物処理施設】&#10;一人当たり有形固定資産（償却資産）額"/>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603" name="n_2aveValue【一般廃棄物処理施設】&#10;一人当たり有形固定資産（償却資産）額"/>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40236</xdr:rowOff>
    </xdr:from>
    <xdr:ext cx="599010" cy="259045"/>
    <xdr:sp macro="" textlink="">
      <xdr:nvSpPr>
        <xdr:cNvPr id="606" name="n_1mainValue【一般廃棄物処理施設】&#10;一人当たり有形固定資産（償却資産）額"/>
        <xdr:cNvSpPr txBox="1"/>
      </xdr:nvSpPr>
      <xdr:spPr>
        <a:xfrm>
          <a:off x="21011095" y="655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47490</xdr:rowOff>
    </xdr:from>
    <xdr:ext cx="599010" cy="259045"/>
    <xdr:sp macro="" textlink="">
      <xdr:nvSpPr>
        <xdr:cNvPr id="607" name="n_2mainValue【一般廃棄物処理施設】&#10;一人当たり有形固定資産（償却資産）額"/>
        <xdr:cNvSpPr txBox="1"/>
      </xdr:nvSpPr>
      <xdr:spPr>
        <a:xfrm>
          <a:off x="20134795" y="656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9919</xdr:rowOff>
    </xdr:from>
    <xdr:ext cx="599010" cy="259045"/>
    <xdr:sp macro="" textlink="">
      <xdr:nvSpPr>
        <xdr:cNvPr id="608" name="n_3mainValue【一般廃棄物処理施設】&#10;一人当たり有形固定資産（償却資産）額"/>
        <xdr:cNvSpPr txBox="1"/>
      </xdr:nvSpPr>
      <xdr:spPr>
        <a:xfrm>
          <a:off x="19245795" y="68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26523</xdr:rowOff>
    </xdr:from>
    <xdr:ext cx="599010" cy="259045"/>
    <xdr:sp macro="" textlink="">
      <xdr:nvSpPr>
        <xdr:cNvPr id="609" name="n_4mainValue【一般廃棄物処理施設】&#10;一人当たり有形固定資産（償却資産）額"/>
        <xdr:cNvSpPr txBox="1"/>
      </xdr:nvSpPr>
      <xdr:spPr>
        <a:xfrm>
          <a:off x="18356795" y="654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51" name="楕円 650"/>
        <xdr:cNvSpPr/>
      </xdr:nvSpPr>
      <xdr:spPr>
        <a:xfrm>
          <a:off x="16268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52" name="【保健センター・保健所】&#10;有形固定資産減価償却率該当値テキスト"/>
        <xdr:cNvSpPr txBox="1"/>
      </xdr:nvSpPr>
      <xdr:spPr>
        <a:xfrm>
          <a:off x="16357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653" name="楕円 652"/>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16328</xdr:rowOff>
    </xdr:to>
    <xdr:cxnSp macro="">
      <xdr:nvCxnSpPr>
        <xdr:cNvPr id="654" name="直線コネクタ 653"/>
        <xdr:cNvCxnSpPr/>
      </xdr:nvCxnSpPr>
      <xdr:spPr>
        <a:xfrm>
          <a:off x="15481300" y="1061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655" name="楕円 654"/>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155122</xdr:rowOff>
    </xdr:to>
    <xdr:cxnSp macro="">
      <xdr:nvCxnSpPr>
        <xdr:cNvPr id="656" name="直線コネクタ 655"/>
        <xdr:cNvCxnSpPr/>
      </xdr:nvCxnSpPr>
      <xdr:spPr>
        <a:xfrm>
          <a:off x="14592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657" name="楕円 656"/>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122465</xdr:rowOff>
    </xdr:to>
    <xdr:cxnSp macro="">
      <xdr:nvCxnSpPr>
        <xdr:cNvPr id="658" name="直線コネクタ 657"/>
        <xdr:cNvCxnSpPr/>
      </xdr:nvCxnSpPr>
      <xdr:spPr>
        <a:xfrm>
          <a:off x="13703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59" name="楕円 658"/>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660" name="直線コネクタ 659"/>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64"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665" name="n_1mainValue【保健センター・保健所】&#10;有形固定資産減価償却率"/>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66" name="n_2mainValue【保健センター・保健所】&#10;有形固定資産減価償却率"/>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667" name="n_3mainValue【保健センター・保健所】&#10;有形固定資産減価償却率"/>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8" name="n_4mainValue【保健センター・保健所】&#10;有形固定資産減価償却率"/>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708" name="楕円 707"/>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709" name="【保健センター・保健所】&#10;一人当たり面積該当値テキスト"/>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710" name="楕円 709"/>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19050</xdr:rowOff>
    </xdr:to>
    <xdr:cxnSp macro="">
      <xdr:nvCxnSpPr>
        <xdr:cNvPr id="711" name="直線コネクタ 710"/>
        <xdr:cNvCxnSpPr/>
      </xdr:nvCxnSpPr>
      <xdr:spPr>
        <a:xfrm flipV="1">
          <a:off x="21323300" y="10988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12" name="楕円 711"/>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713" name="直線コネクタ 712"/>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4" name="楕円 713"/>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715" name="直線コネクタ 714"/>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6" name="楕円 715"/>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19050</xdr:rowOff>
    </xdr:to>
    <xdr:cxnSp macro="">
      <xdr:nvCxnSpPr>
        <xdr:cNvPr id="717" name="直線コネクタ 716"/>
        <xdr:cNvCxnSpPr/>
      </xdr:nvCxnSpPr>
      <xdr:spPr>
        <a:xfrm>
          <a:off x="18656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722"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23"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4"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5" name="n_4mainValue【保健センター・保健所】&#10;一人当たり面積"/>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73661</xdr:rowOff>
    </xdr:from>
    <xdr:to>
      <xdr:col>85</xdr:col>
      <xdr:colOff>177800</xdr:colOff>
      <xdr:row>80</xdr:row>
      <xdr:rowOff>3811</xdr:rowOff>
    </xdr:to>
    <xdr:sp macro="" textlink="">
      <xdr:nvSpPr>
        <xdr:cNvPr id="765" name="楕円 764"/>
        <xdr:cNvSpPr/>
      </xdr:nvSpPr>
      <xdr:spPr>
        <a:xfrm>
          <a:off x="16268700" y="136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96538</xdr:rowOff>
    </xdr:from>
    <xdr:ext cx="405111" cy="259045"/>
    <xdr:sp macro="" textlink="">
      <xdr:nvSpPr>
        <xdr:cNvPr id="766" name="【消防施設】&#10;有形固定資産減価償却率該当値テキスト"/>
        <xdr:cNvSpPr txBox="1"/>
      </xdr:nvSpPr>
      <xdr:spPr>
        <a:xfrm>
          <a:off x="16357600"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87630</xdr:rowOff>
    </xdr:from>
    <xdr:to>
      <xdr:col>81</xdr:col>
      <xdr:colOff>101600</xdr:colOff>
      <xdr:row>80</xdr:row>
      <xdr:rowOff>17780</xdr:rowOff>
    </xdr:to>
    <xdr:sp macro="" textlink="">
      <xdr:nvSpPr>
        <xdr:cNvPr id="767" name="楕円 766"/>
        <xdr:cNvSpPr/>
      </xdr:nvSpPr>
      <xdr:spPr>
        <a:xfrm>
          <a:off x="154305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124461</xdr:rowOff>
    </xdr:from>
    <xdr:to>
      <xdr:col>85</xdr:col>
      <xdr:colOff>127000</xdr:colOff>
      <xdr:row>79</xdr:row>
      <xdr:rowOff>138430</xdr:rowOff>
    </xdr:to>
    <xdr:cxnSp macro="">
      <xdr:nvCxnSpPr>
        <xdr:cNvPr id="768" name="直線コネクタ 767"/>
        <xdr:cNvCxnSpPr/>
      </xdr:nvCxnSpPr>
      <xdr:spPr>
        <a:xfrm flipV="1">
          <a:off x="15481300" y="13669011"/>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27939</xdr:rowOff>
    </xdr:from>
    <xdr:to>
      <xdr:col>76</xdr:col>
      <xdr:colOff>165100</xdr:colOff>
      <xdr:row>79</xdr:row>
      <xdr:rowOff>129539</xdr:rowOff>
    </xdr:to>
    <xdr:sp macro="" textlink="">
      <xdr:nvSpPr>
        <xdr:cNvPr id="769" name="楕円 768"/>
        <xdr:cNvSpPr/>
      </xdr:nvSpPr>
      <xdr:spPr>
        <a:xfrm>
          <a:off x="14541500" y="135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78739</xdr:rowOff>
    </xdr:from>
    <xdr:to>
      <xdr:col>81</xdr:col>
      <xdr:colOff>50800</xdr:colOff>
      <xdr:row>79</xdr:row>
      <xdr:rowOff>138430</xdr:rowOff>
    </xdr:to>
    <xdr:cxnSp macro="">
      <xdr:nvCxnSpPr>
        <xdr:cNvPr id="770" name="直線コネクタ 769"/>
        <xdr:cNvCxnSpPr/>
      </xdr:nvCxnSpPr>
      <xdr:spPr>
        <a:xfrm>
          <a:off x="14592300" y="13623289"/>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44450</xdr:rowOff>
    </xdr:from>
    <xdr:to>
      <xdr:col>72</xdr:col>
      <xdr:colOff>38100</xdr:colOff>
      <xdr:row>79</xdr:row>
      <xdr:rowOff>146050</xdr:rowOff>
    </xdr:to>
    <xdr:sp macro="" textlink="">
      <xdr:nvSpPr>
        <xdr:cNvPr id="771" name="楕円 770"/>
        <xdr:cNvSpPr/>
      </xdr:nvSpPr>
      <xdr:spPr>
        <a:xfrm>
          <a:off x="1365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78739</xdr:rowOff>
    </xdr:from>
    <xdr:to>
      <xdr:col>76</xdr:col>
      <xdr:colOff>114300</xdr:colOff>
      <xdr:row>79</xdr:row>
      <xdr:rowOff>95250</xdr:rowOff>
    </xdr:to>
    <xdr:cxnSp macro="">
      <xdr:nvCxnSpPr>
        <xdr:cNvPr id="772" name="直線コネクタ 771"/>
        <xdr:cNvCxnSpPr/>
      </xdr:nvCxnSpPr>
      <xdr:spPr>
        <a:xfrm flipV="1">
          <a:off x="13703300" y="136232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773" name="楕円 772"/>
        <xdr:cNvSpPr/>
      </xdr:nvSpPr>
      <xdr:spPr>
        <a:xfrm>
          <a:off x="12763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64770</xdr:rowOff>
    </xdr:from>
    <xdr:to>
      <xdr:col>71</xdr:col>
      <xdr:colOff>177800</xdr:colOff>
      <xdr:row>79</xdr:row>
      <xdr:rowOff>95250</xdr:rowOff>
    </xdr:to>
    <xdr:cxnSp macro="">
      <xdr:nvCxnSpPr>
        <xdr:cNvPr id="774" name="直線コネクタ 773"/>
        <xdr:cNvCxnSpPr/>
      </xdr:nvCxnSpPr>
      <xdr:spPr>
        <a:xfrm>
          <a:off x="12814300" y="13609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7"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34307</xdr:rowOff>
    </xdr:from>
    <xdr:ext cx="405111" cy="259045"/>
    <xdr:sp macro="" textlink="">
      <xdr:nvSpPr>
        <xdr:cNvPr id="779" name="n_1mainValue【消防施設】&#10;有形固定資産減価償却率"/>
        <xdr:cNvSpPr txBox="1"/>
      </xdr:nvSpPr>
      <xdr:spPr>
        <a:xfrm>
          <a:off x="15266044"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146066</xdr:rowOff>
    </xdr:from>
    <xdr:ext cx="405111" cy="259045"/>
    <xdr:sp macro="" textlink="">
      <xdr:nvSpPr>
        <xdr:cNvPr id="780" name="n_2mainValue【消防施設】&#10;有形固定資産減価償却率"/>
        <xdr:cNvSpPr txBox="1"/>
      </xdr:nvSpPr>
      <xdr:spPr>
        <a:xfrm>
          <a:off x="14389744" y="133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162577</xdr:rowOff>
    </xdr:from>
    <xdr:ext cx="405111" cy="259045"/>
    <xdr:sp macro="" textlink="">
      <xdr:nvSpPr>
        <xdr:cNvPr id="781" name="n_3mainValue【消防施設】&#10;有形固定資産減価償却率"/>
        <xdr:cNvSpPr txBox="1"/>
      </xdr:nvSpPr>
      <xdr:spPr>
        <a:xfrm>
          <a:off x="13500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782" name="n_4mainValue【消防施設】&#10;有形固定資産減価償却率"/>
        <xdr:cNvSpPr txBox="1"/>
      </xdr:nvSpPr>
      <xdr:spPr>
        <a:xfrm>
          <a:off x="12611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62933</xdr:rowOff>
    </xdr:from>
    <xdr:to>
      <xdr:col>116</xdr:col>
      <xdr:colOff>114300</xdr:colOff>
      <xdr:row>86</xdr:row>
      <xdr:rowOff>164533</xdr:rowOff>
    </xdr:to>
    <xdr:sp macro="" textlink="">
      <xdr:nvSpPr>
        <xdr:cNvPr id="822" name="楕円 821"/>
        <xdr:cNvSpPr/>
      </xdr:nvSpPr>
      <xdr:spPr>
        <a:xfrm>
          <a:off x="22110700" y="148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23"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62993</xdr:rowOff>
    </xdr:from>
    <xdr:to>
      <xdr:col>112</xdr:col>
      <xdr:colOff>38100</xdr:colOff>
      <xdr:row>86</xdr:row>
      <xdr:rowOff>164593</xdr:rowOff>
    </xdr:to>
    <xdr:sp macro="" textlink="">
      <xdr:nvSpPr>
        <xdr:cNvPr id="824" name="楕円 823"/>
        <xdr:cNvSpPr/>
      </xdr:nvSpPr>
      <xdr:spPr>
        <a:xfrm>
          <a:off x="21272500" y="148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113733</xdr:rowOff>
    </xdr:from>
    <xdr:to>
      <xdr:col>116</xdr:col>
      <xdr:colOff>63500</xdr:colOff>
      <xdr:row>86</xdr:row>
      <xdr:rowOff>113793</xdr:rowOff>
    </xdr:to>
    <xdr:cxnSp macro="">
      <xdr:nvCxnSpPr>
        <xdr:cNvPr id="825" name="直線コネクタ 824"/>
        <xdr:cNvCxnSpPr/>
      </xdr:nvCxnSpPr>
      <xdr:spPr>
        <a:xfrm flipV="1">
          <a:off x="21323300" y="14858433"/>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63019</xdr:rowOff>
    </xdr:from>
    <xdr:to>
      <xdr:col>107</xdr:col>
      <xdr:colOff>101600</xdr:colOff>
      <xdr:row>86</xdr:row>
      <xdr:rowOff>164619</xdr:rowOff>
    </xdr:to>
    <xdr:sp macro="" textlink="">
      <xdr:nvSpPr>
        <xdr:cNvPr id="826" name="楕円 825"/>
        <xdr:cNvSpPr/>
      </xdr:nvSpPr>
      <xdr:spPr>
        <a:xfrm>
          <a:off x="20383500" y="148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113793</xdr:rowOff>
    </xdr:from>
    <xdr:to>
      <xdr:col>111</xdr:col>
      <xdr:colOff>177800</xdr:colOff>
      <xdr:row>86</xdr:row>
      <xdr:rowOff>113819</xdr:rowOff>
    </xdr:to>
    <xdr:cxnSp macro="">
      <xdr:nvCxnSpPr>
        <xdr:cNvPr id="827" name="直線コネクタ 826"/>
        <xdr:cNvCxnSpPr/>
      </xdr:nvCxnSpPr>
      <xdr:spPr>
        <a:xfrm flipV="1">
          <a:off x="20434300" y="14858493"/>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63040</xdr:rowOff>
    </xdr:from>
    <xdr:to>
      <xdr:col>102</xdr:col>
      <xdr:colOff>165100</xdr:colOff>
      <xdr:row>86</xdr:row>
      <xdr:rowOff>164640</xdr:rowOff>
    </xdr:to>
    <xdr:sp macro="" textlink="">
      <xdr:nvSpPr>
        <xdr:cNvPr id="828" name="楕円 827"/>
        <xdr:cNvSpPr/>
      </xdr:nvSpPr>
      <xdr:spPr>
        <a:xfrm>
          <a:off x="19494500" y="148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113819</xdr:rowOff>
    </xdr:from>
    <xdr:to>
      <xdr:col>107</xdr:col>
      <xdr:colOff>50800</xdr:colOff>
      <xdr:row>86</xdr:row>
      <xdr:rowOff>113840</xdr:rowOff>
    </xdr:to>
    <xdr:cxnSp macro="">
      <xdr:nvCxnSpPr>
        <xdr:cNvPr id="829" name="直線コネクタ 828"/>
        <xdr:cNvCxnSpPr/>
      </xdr:nvCxnSpPr>
      <xdr:spPr>
        <a:xfrm flipV="1">
          <a:off x="19545300" y="14858519"/>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63040</xdr:rowOff>
    </xdr:from>
    <xdr:to>
      <xdr:col>98</xdr:col>
      <xdr:colOff>38100</xdr:colOff>
      <xdr:row>86</xdr:row>
      <xdr:rowOff>164640</xdr:rowOff>
    </xdr:to>
    <xdr:sp macro="" textlink="">
      <xdr:nvSpPr>
        <xdr:cNvPr id="830" name="楕円 829"/>
        <xdr:cNvSpPr/>
      </xdr:nvSpPr>
      <xdr:spPr>
        <a:xfrm>
          <a:off x="18605500" y="148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113840</xdr:rowOff>
    </xdr:from>
    <xdr:to>
      <xdr:col>102</xdr:col>
      <xdr:colOff>114300</xdr:colOff>
      <xdr:row>86</xdr:row>
      <xdr:rowOff>113840</xdr:rowOff>
    </xdr:to>
    <xdr:cxnSp macro="">
      <xdr:nvCxnSpPr>
        <xdr:cNvPr id="831" name="直線コネクタ 830"/>
        <xdr:cNvCxnSpPr/>
      </xdr:nvCxnSpPr>
      <xdr:spPr>
        <a:xfrm>
          <a:off x="18656300" y="14858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155720</xdr:rowOff>
    </xdr:from>
    <xdr:ext cx="469744" cy="259045"/>
    <xdr:sp macro="" textlink="">
      <xdr:nvSpPr>
        <xdr:cNvPr id="836" name="n_1mainValue【消防施設】&#10;一人当たり面積"/>
        <xdr:cNvSpPr txBox="1"/>
      </xdr:nvSpPr>
      <xdr:spPr>
        <a:xfrm>
          <a:off x="21075727" y="1490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155746</xdr:rowOff>
    </xdr:from>
    <xdr:ext cx="469744" cy="259045"/>
    <xdr:sp macro="" textlink="">
      <xdr:nvSpPr>
        <xdr:cNvPr id="837" name="n_2mainValue【消防施設】&#10;一人当たり面積"/>
        <xdr:cNvSpPr txBox="1"/>
      </xdr:nvSpPr>
      <xdr:spPr>
        <a:xfrm>
          <a:off x="20199427" y="1490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155767</xdr:rowOff>
    </xdr:from>
    <xdr:ext cx="469744" cy="259045"/>
    <xdr:sp macro="" textlink="">
      <xdr:nvSpPr>
        <xdr:cNvPr id="838" name="n_3mainValue【消防施設】&#10;一人当たり面積"/>
        <xdr:cNvSpPr txBox="1"/>
      </xdr:nvSpPr>
      <xdr:spPr>
        <a:xfrm>
          <a:off x="19310427" y="1490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155767</xdr:rowOff>
    </xdr:from>
    <xdr:ext cx="469744" cy="259045"/>
    <xdr:sp macro="" textlink="">
      <xdr:nvSpPr>
        <xdr:cNvPr id="839" name="n_4mainValue【消防施設】&#10;一人当たり面積"/>
        <xdr:cNvSpPr txBox="1"/>
      </xdr:nvSpPr>
      <xdr:spPr>
        <a:xfrm>
          <a:off x="18421427" y="1490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131536</xdr:rowOff>
    </xdr:from>
    <xdr:to>
      <xdr:col>85</xdr:col>
      <xdr:colOff>177800</xdr:colOff>
      <xdr:row>103</xdr:row>
      <xdr:rowOff>61686</xdr:rowOff>
    </xdr:to>
    <xdr:sp macro="" textlink="">
      <xdr:nvSpPr>
        <xdr:cNvPr id="881" name="楕円 880"/>
        <xdr:cNvSpPr/>
      </xdr:nvSpPr>
      <xdr:spPr>
        <a:xfrm>
          <a:off x="162687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154413</xdr:rowOff>
    </xdr:from>
    <xdr:ext cx="405111" cy="259045"/>
    <xdr:sp macro="" textlink="">
      <xdr:nvSpPr>
        <xdr:cNvPr id="882" name="【庁舎】&#10;有形固定資産減価償却率該当値テキスト"/>
        <xdr:cNvSpPr txBox="1"/>
      </xdr:nvSpPr>
      <xdr:spPr>
        <a:xfrm>
          <a:off x="16357600" y="174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69487</xdr:rowOff>
    </xdr:from>
    <xdr:to>
      <xdr:col>81</xdr:col>
      <xdr:colOff>101600</xdr:colOff>
      <xdr:row>102</xdr:row>
      <xdr:rowOff>171087</xdr:rowOff>
    </xdr:to>
    <xdr:sp macro="" textlink="">
      <xdr:nvSpPr>
        <xdr:cNvPr id="883" name="楕円 882"/>
        <xdr:cNvSpPr/>
      </xdr:nvSpPr>
      <xdr:spPr>
        <a:xfrm>
          <a:off x="15430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103</xdr:row>
      <xdr:rowOff>10886</xdr:rowOff>
    </xdr:to>
    <xdr:cxnSp macro="">
      <xdr:nvCxnSpPr>
        <xdr:cNvPr id="884" name="直線コネクタ 883"/>
        <xdr:cNvCxnSpPr/>
      </xdr:nvCxnSpPr>
      <xdr:spPr>
        <a:xfrm>
          <a:off x="15481300" y="1760818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885" name="楕円 884"/>
        <xdr:cNvSpPr/>
      </xdr:nvSpPr>
      <xdr:spPr>
        <a:xfrm>
          <a:off x="14541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102</xdr:row>
      <xdr:rowOff>120287</xdr:rowOff>
    </xdr:to>
    <xdr:cxnSp macro="">
      <xdr:nvCxnSpPr>
        <xdr:cNvPr id="886" name="直線コネクタ 885"/>
        <xdr:cNvCxnSpPr/>
      </xdr:nvCxnSpPr>
      <xdr:spPr>
        <a:xfrm>
          <a:off x="14592300" y="1754777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120106</xdr:rowOff>
    </xdr:from>
    <xdr:to>
      <xdr:col>72</xdr:col>
      <xdr:colOff>38100</xdr:colOff>
      <xdr:row>102</xdr:row>
      <xdr:rowOff>50256</xdr:rowOff>
    </xdr:to>
    <xdr:sp macro="" textlink="">
      <xdr:nvSpPr>
        <xdr:cNvPr id="887" name="楕円 886"/>
        <xdr:cNvSpPr/>
      </xdr:nvSpPr>
      <xdr:spPr>
        <a:xfrm>
          <a:off x="13652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170906</xdr:rowOff>
    </xdr:from>
    <xdr:to>
      <xdr:col>76</xdr:col>
      <xdr:colOff>114300</xdr:colOff>
      <xdr:row>102</xdr:row>
      <xdr:rowOff>59871</xdr:rowOff>
    </xdr:to>
    <xdr:cxnSp macro="">
      <xdr:nvCxnSpPr>
        <xdr:cNvPr id="888" name="直線コネクタ 887"/>
        <xdr:cNvCxnSpPr/>
      </xdr:nvCxnSpPr>
      <xdr:spPr>
        <a:xfrm>
          <a:off x="13703300" y="1748735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59689</xdr:rowOff>
    </xdr:from>
    <xdr:to>
      <xdr:col>67</xdr:col>
      <xdr:colOff>101600</xdr:colOff>
      <xdr:row>101</xdr:row>
      <xdr:rowOff>161289</xdr:rowOff>
    </xdr:to>
    <xdr:sp macro="" textlink="">
      <xdr:nvSpPr>
        <xdr:cNvPr id="889" name="楕円 888"/>
        <xdr:cNvSpPr/>
      </xdr:nvSpPr>
      <xdr:spPr>
        <a:xfrm>
          <a:off x="1276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110489</xdr:rowOff>
    </xdr:from>
    <xdr:to>
      <xdr:col>71</xdr:col>
      <xdr:colOff>177800</xdr:colOff>
      <xdr:row>101</xdr:row>
      <xdr:rowOff>170906</xdr:rowOff>
    </xdr:to>
    <xdr:cxnSp macro="">
      <xdr:nvCxnSpPr>
        <xdr:cNvPr id="890" name="直線コネクタ 889"/>
        <xdr:cNvCxnSpPr/>
      </xdr:nvCxnSpPr>
      <xdr:spPr>
        <a:xfrm>
          <a:off x="12814300" y="17426939"/>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1"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16164</xdr:rowOff>
    </xdr:from>
    <xdr:ext cx="405111" cy="259045"/>
    <xdr:sp macro="" textlink="">
      <xdr:nvSpPr>
        <xdr:cNvPr id="895" name="n_1mainValue【庁舎】&#10;有形固定資産減価償却率"/>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896" name="n_2mainValue【庁舎】&#10;有形固定資産減価償却率"/>
        <xdr:cNvSpPr txBox="1"/>
      </xdr:nvSpPr>
      <xdr:spPr>
        <a:xfrm>
          <a:off x="14389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66783</xdr:rowOff>
    </xdr:from>
    <xdr:ext cx="405111" cy="259045"/>
    <xdr:sp macro="" textlink="">
      <xdr:nvSpPr>
        <xdr:cNvPr id="897" name="n_3mainValue【庁舎】&#10;有形固定資産減価償却率"/>
        <xdr:cNvSpPr txBox="1"/>
      </xdr:nvSpPr>
      <xdr:spPr>
        <a:xfrm>
          <a:off x="13500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6366</xdr:rowOff>
    </xdr:from>
    <xdr:ext cx="405111" cy="259045"/>
    <xdr:sp macro="" textlink="">
      <xdr:nvSpPr>
        <xdr:cNvPr id="898" name="n_4mainValue【庁舎】&#10;有形固定資産減価償却率"/>
        <xdr:cNvSpPr txBox="1"/>
      </xdr:nvSpPr>
      <xdr:spPr>
        <a:xfrm>
          <a:off x="12611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152763</xdr:rowOff>
    </xdr:from>
    <xdr:to>
      <xdr:col>116</xdr:col>
      <xdr:colOff>114300</xdr:colOff>
      <xdr:row>106</xdr:row>
      <xdr:rowOff>82913</xdr:rowOff>
    </xdr:to>
    <xdr:sp macro="" textlink="">
      <xdr:nvSpPr>
        <xdr:cNvPr id="940" name="楕円 939"/>
        <xdr:cNvSpPr/>
      </xdr:nvSpPr>
      <xdr:spPr>
        <a:xfrm>
          <a:off x="22110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131190</xdr:rowOff>
    </xdr:from>
    <xdr:ext cx="469744" cy="259045"/>
    <xdr:sp macro="" textlink="">
      <xdr:nvSpPr>
        <xdr:cNvPr id="941" name="【庁舎】&#10;一人当たり面積該当値テキスト"/>
        <xdr:cNvSpPr txBox="1"/>
      </xdr:nvSpPr>
      <xdr:spPr>
        <a:xfrm>
          <a:off x="22199600" y="181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159294</xdr:rowOff>
    </xdr:from>
    <xdr:to>
      <xdr:col>112</xdr:col>
      <xdr:colOff>38100</xdr:colOff>
      <xdr:row>106</xdr:row>
      <xdr:rowOff>89444</xdr:rowOff>
    </xdr:to>
    <xdr:sp macro="" textlink="">
      <xdr:nvSpPr>
        <xdr:cNvPr id="942" name="楕円 941"/>
        <xdr:cNvSpPr/>
      </xdr:nvSpPr>
      <xdr:spPr>
        <a:xfrm>
          <a:off x="2127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32113</xdr:rowOff>
    </xdr:from>
    <xdr:to>
      <xdr:col>116</xdr:col>
      <xdr:colOff>63500</xdr:colOff>
      <xdr:row>106</xdr:row>
      <xdr:rowOff>38644</xdr:rowOff>
    </xdr:to>
    <xdr:cxnSp macro="">
      <xdr:nvCxnSpPr>
        <xdr:cNvPr id="943" name="直線コネクタ 942"/>
        <xdr:cNvCxnSpPr/>
      </xdr:nvCxnSpPr>
      <xdr:spPr>
        <a:xfrm flipV="1">
          <a:off x="21323300" y="1820581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944" name="楕円 943"/>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38644</xdr:rowOff>
    </xdr:from>
    <xdr:to>
      <xdr:col>111</xdr:col>
      <xdr:colOff>177800</xdr:colOff>
      <xdr:row>106</xdr:row>
      <xdr:rowOff>43543</xdr:rowOff>
    </xdr:to>
    <xdr:cxnSp macro="">
      <xdr:nvCxnSpPr>
        <xdr:cNvPr id="945" name="直線コネクタ 944"/>
        <xdr:cNvCxnSpPr/>
      </xdr:nvCxnSpPr>
      <xdr:spPr>
        <a:xfrm flipV="1">
          <a:off x="20434300" y="1821234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946" name="楕円 945"/>
        <xdr:cNvSpPr/>
      </xdr:nvSpPr>
      <xdr:spPr>
        <a:xfrm>
          <a:off x="19494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48442</xdr:rowOff>
    </xdr:to>
    <xdr:cxnSp macro="">
      <xdr:nvCxnSpPr>
        <xdr:cNvPr id="947" name="直線コネクタ 946"/>
        <xdr:cNvCxnSpPr/>
      </xdr:nvCxnSpPr>
      <xdr:spPr>
        <a:xfrm flipV="1">
          <a:off x="19545300" y="1821724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48" name="楕円 947"/>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48442</xdr:rowOff>
    </xdr:from>
    <xdr:to>
      <xdr:col>102</xdr:col>
      <xdr:colOff>114300</xdr:colOff>
      <xdr:row>106</xdr:row>
      <xdr:rowOff>53339</xdr:rowOff>
    </xdr:to>
    <xdr:cxnSp macro="">
      <xdr:nvCxnSpPr>
        <xdr:cNvPr id="949" name="直線コネクタ 948"/>
        <xdr:cNvCxnSpPr/>
      </xdr:nvCxnSpPr>
      <xdr:spPr>
        <a:xfrm flipV="1">
          <a:off x="18656300" y="182221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80571</xdr:rowOff>
    </xdr:from>
    <xdr:ext cx="469744" cy="259045"/>
    <xdr:sp macro="" textlink="">
      <xdr:nvSpPr>
        <xdr:cNvPr id="954" name="n_1mainValue【庁舎】&#10;一人当たり面積"/>
        <xdr:cNvSpPr txBox="1"/>
      </xdr:nvSpPr>
      <xdr:spPr>
        <a:xfrm>
          <a:off x="21075727" y="1825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85470</xdr:rowOff>
    </xdr:from>
    <xdr:ext cx="469744" cy="259045"/>
    <xdr:sp macro="" textlink="">
      <xdr:nvSpPr>
        <xdr:cNvPr id="955" name="n_2mainValue【庁舎】&#10;一人当たり面積"/>
        <xdr:cNvSpPr txBox="1"/>
      </xdr:nvSpPr>
      <xdr:spPr>
        <a:xfrm>
          <a:off x="20199427"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90369</xdr:rowOff>
    </xdr:from>
    <xdr:ext cx="469744" cy="259045"/>
    <xdr:sp macro="" textlink="">
      <xdr:nvSpPr>
        <xdr:cNvPr id="956" name="n_3mainValue【庁舎】&#10;一人当たり面積"/>
        <xdr:cNvSpPr txBox="1"/>
      </xdr:nvSpPr>
      <xdr:spPr>
        <a:xfrm>
          <a:off x="193104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57" name="n_4mainValue【庁舎】&#10;一人当たり面積"/>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が高くなっている施設は、一般廃棄物処理施設、体育館・プール、保健センター・保健所、福祉施設、市民会館で、低くなっている施設は図書館、消防施設、庁舎である。</a:t>
          </a:r>
          <a:endParaRPr lang="ja-JP" altLang="ja-JP" sz="1400">
            <a:effectLst/>
          </a:endParaRPr>
        </a:p>
        <a:p>
          <a:r>
            <a:rPr kumimoji="1" lang="ja-JP" altLang="ja-JP" sz="1100">
              <a:solidFill>
                <a:sysClr val="windowText" lastClr="000000"/>
              </a:solidFill>
              <a:effectLst/>
              <a:latin typeface="+mn-lt"/>
              <a:ea typeface="+mn-ea"/>
              <a:cs typeface="+mn-cs"/>
            </a:rPr>
            <a:t>一般廃棄物処理施設は、昭和</a:t>
          </a:r>
          <a:r>
            <a:rPr kumimoji="1" lang="en-US" altLang="ja-JP" sz="1100">
              <a:solidFill>
                <a:sysClr val="windowText" lastClr="000000"/>
              </a:solidFill>
              <a:effectLst/>
              <a:latin typeface="+mn-lt"/>
              <a:ea typeface="+mn-ea"/>
              <a:cs typeface="+mn-cs"/>
            </a:rPr>
            <a:t>58</a:t>
          </a:r>
          <a:r>
            <a:rPr kumimoji="1" lang="ja-JP" altLang="ja-JP" sz="1100">
              <a:solidFill>
                <a:sysClr val="windowText" lastClr="000000"/>
              </a:solidFill>
              <a:effectLst/>
              <a:latin typeface="+mn-lt"/>
              <a:ea typeface="+mn-ea"/>
              <a:cs typeface="+mn-cs"/>
            </a:rPr>
            <a:t>年に建設されたものもあり</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年以上が経過している。保健センターについても昭和</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年に建設され、</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年以上が経過しており、耐用年数を勘案し対策を図っていく必要がある。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ほかの施設についても、公共施設個別管理計画に基づき適切な維持管理等に努める。</a:t>
          </a:r>
          <a:endParaRPr lang="ja-JP" altLang="ja-JP" sz="1400">
            <a:effectLst/>
          </a:endParaRPr>
        </a:p>
        <a:p>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本年度は、市税が対前年度</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の減額となっており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、人口の減少や全国平均を上回る高齢化率（</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年国勢調査</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脆弱な産業基盤と長引く景気低迷などにより、財政力指数は類似団体平均を下回っており、ほぼ横這いで推移している。平成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年度に「第２次行政改革大綱・推進計画」を策定し、自主財源の確保、負担の公平化や行政の効率化に取り組むことにより、財政の健全化に努めている。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5" name="直線コネクタ 74"/>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xdr:cNvCxnSpPr/>
      </xdr:nvCxnSpPr>
      <xdr:spPr>
        <a:xfrm flipV="1">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年度から「第２次行政改革大綱・推進計画」を策定し、事務・事業の見直しや行政の効率化に努めている。本年度は普通交付税の増などにより歳入経常一般財源は前年度比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281,560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千円の増となった。また経常経費充当一般財源は、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退職手当の増や会計年度任用職員制度開始に伴う人件費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109,518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となった。歳入経常一般財源の増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が大きく影響し、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ポイント減少し、本年度は類似団体平均より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ポイント低い比率となっている。今後も行政改革に継続的に取り組み、歳入の確保、歳出の抑制に努めていく必要がある。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11612</xdr:rowOff>
    </xdr:from>
    <xdr:to>
      <xdr:col>23</xdr:col>
      <xdr:colOff>133350</xdr:colOff>
      <xdr:row>60</xdr:row>
      <xdr:rowOff>52977</xdr:rowOff>
    </xdr:to>
    <xdr:cxnSp macro="">
      <xdr:nvCxnSpPr>
        <xdr:cNvPr id="134" name="直線コネクタ 133"/>
        <xdr:cNvCxnSpPr/>
      </xdr:nvCxnSpPr>
      <xdr:spPr>
        <a:xfrm flipV="1">
          <a:off x="4114800" y="10298612"/>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52977</xdr:rowOff>
    </xdr:from>
    <xdr:to>
      <xdr:col>19</xdr:col>
      <xdr:colOff>133350</xdr:colOff>
      <xdr:row>60</xdr:row>
      <xdr:rowOff>152944</xdr:rowOff>
    </xdr:to>
    <xdr:cxnSp macro="">
      <xdr:nvCxnSpPr>
        <xdr:cNvPr id="137" name="直線コネクタ 136"/>
        <xdr:cNvCxnSpPr/>
      </xdr:nvCxnSpPr>
      <xdr:spPr>
        <a:xfrm flipV="1">
          <a:off x="3225800" y="10339977"/>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125367</xdr:rowOff>
    </xdr:from>
    <xdr:to>
      <xdr:col>15</xdr:col>
      <xdr:colOff>82550</xdr:colOff>
      <xdr:row>60</xdr:row>
      <xdr:rowOff>152944</xdr:rowOff>
    </xdr:to>
    <xdr:cxnSp macro="">
      <xdr:nvCxnSpPr>
        <xdr:cNvPr id="140" name="直線コネクタ 139"/>
        <xdr:cNvCxnSpPr/>
      </xdr:nvCxnSpPr>
      <xdr:spPr>
        <a:xfrm>
          <a:off x="2336800" y="1041236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46083</xdr:rowOff>
    </xdr:from>
    <xdr:to>
      <xdr:col>11</xdr:col>
      <xdr:colOff>31750</xdr:colOff>
      <xdr:row>60</xdr:row>
      <xdr:rowOff>125367</xdr:rowOff>
    </xdr:to>
    <xdr:cxnSp macro="">
      <xdr:nvCxnSpPr>
        <xdr:cNvPr id="143" name="直線コネクタ 142"/>
        <xdr:cNvCxnSpPr/>
      </xdr:nvCxnSpPr>
      <xdr:spPr>
        <a:xfrm>
          <a:off x="1447800" y="1033308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132262</xdr:rowOff>
    </xdr:from>
    <xdr:to>
      <xdr:col>23</xdr:col>
      <xdr:colOff>184150</xdr:colOff>
      <xdr:row>60</xdr:row>
      <xdr:rowOff>62412</xdr:rowOff>
    </xdr:to>
    <xdr:sp macro="" textlink="">
      <xdr:nvSpPr>
        <xdr:cNvPr id="153" name="楕円 152"/>
        <xdr:cNvSpPr/>
      </xdr:nvSpPr>
      <xdr:spPr>
        <a:xfrm>
          <a:off x="4902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148789</xdr:rowOff>
    </xdr:from>
    <xdr:ext cx="762000" cy="259045"/>
    <xdr:sp macro="" textlink="">
      <xdr:nvSpPr>
        <xdr:cNvPr id="154" name="財政構造の弾力性該当値テキスト"/>
        <xdr:cNvSpPr txBox="1"/>
      </xdr:nvSpPr>
      <xdr:spPr>
        <a:xfrm>
          <a:off x="5041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2177</xdr:rowOff>
    </xdr:from>
    <xdr:to>
      <xdr:col>19</xdr:col>
      <xdr:colOff>184150</xdr:colOff>
      <xdr:row>60</xdr:row>
      <xdr:rowOff>103777</xdr:rowOff>
    </xdr:to>
    <xdr:sp macro="" textlink="">
      <xdr:nvSpPr>
        <xdr:cNvPr id="155" name="楕円 154"/>
        <xdr:cNvSpPr/>
      </xdr:nvSpPr>
      <xdr:spPr>
        <a:xfrm>
          <a:off x="4064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113954</xdr:rowOff>
    </xdr:from>
    <xdr:ext cx="736600" cy="259045"/>
    <xdr:sp macro="" textlink="">
      <xdr:nvSpPr>
        <xdr:cNvPr id="156" name="テキスト ボックス 155"/>
        <xdr:cNvSpPr txBox="1"/>
      </xdr:nvSpPr>
      <xdr:spPr>
        <a:xfrm>
          <a:off x="3733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102144</xdr:rowOff>
    </xdr:from>
    <xdr:to>
      <xdr:col>15</xdr:col>
      <xdr:colOff>133350</xdr:colOff>
      <xdr:row>61</xdr:row>
      <xdr:rowOff>32294</xdr:rowOff>
    </xdr:to>
    <xdr:sp macro="" textlink="">
      <xdr:nvSpPr>
        <xdr:cNvPr id="157" name="楕円 156"/>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17071</xdr:rowOff>
    </xdr:from>
    <xdr:ext cx="762000" cy="259045"/>
    <xdr:sp macro="" textlink="">
      <xdr:nvSpPr>
        <xdr:cNvPr id="158" name="テキスト ボックス 157"/>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74567</xdr:rowOff>
    </xdr:from>
    <xdr:to>
      <xdr:col>11</xdr:col>
      <xdr:colOff>82550</xdr:colOff>
      <xdr:row>61</xdr:row>
      <xdr:rowOff>4717</xdr:rowOff>
    </xdr:to>
    <xdr:sp macro="" textlink="">
      <xdr:nvSpPr>
        <xdr:cNvPr id="159" name="楕円 158"/>
        <xdr:cNvSpPr/>
      </xdr:nvSpPr>
      <xdr:spPr>
        <a:xfrm>
          <a:off x="2286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160944</xdr:rowOff>
    </xdr:from>
    <xdr:ext cx="762000" cy="259045"/>
    <xdr:sp macro="" textlink="">
      <xdr:nvSpPr>
        <xdr:cNvPr id="160" name="テキスト ボックス 159"/>
        <xdr:cNvSpPr txBox="1"/>
      </xdr:nvSpPr>
      <xdr:spPr>
        <a:xfrm>
          <a:off x="1955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166733</xdr:rowOff>
    </xdr:from>
    <xdr:to>
      <xdr:col>7</xdr:col>
      <xdr:colOff>31750</xdr:colOff>
      <xdr:row>60</xdr:row>
      <xdr:rowOff>96883</xdr:rowOff>
    </xdr:to>
    <xdr:sp macro="" textlink="">
      <xdr:nvSpPr>
        <xdr:cNvPr id="161" name="楕円 160"/>
        <xdr:cNvSpPr/>
      </xdr:nvSpPr>
      <xdr:spPr>
        <a:xfrm>
          <a:off x="1397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81660</xdr:rowOff>
    </xdr:from>
    <xdr:ext cx="762000" cy="259045"/>
    <xdr:sp macro="" textlink="">
      <xdr:nvSpPr>
        <xdr:cNvPr id="162" name="テキスト ボックス 161"/>
        <xdr:cNvSpPr txBox="1"/>
      </xdr:nvSpPr>
      <xdr:spPr>
        <a:xfrm>
          <a:off x="1066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行政面積が広大で保育所数が多く、それら保育所と公民館などの施設運営を直営で行っていることによる人件費が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これまで類似団体を上回っている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要因となっており、保育所統廃合や公民館などの運営体制の見直しなどを進めていく必要がある。本年度は、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費では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や会計年度任用職員制度開始に伴う増</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主に会計年度任用職員制度開始に伴う賃金の消滅による影響が大きく、</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％の減となっており、</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人口一人当たりの人件費・物件費でみると、</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95563</xdr:rowOff>
    </xdr:from>
    <xdr:to>
      <xdr:col>23</xdr:col>
      <xdr:colOff>133350</xdr:colOff>
      <xdr:row>83</xdr:row>
      <xdr:rowOff>116932</xdr:rowOff>
    </xdr:to>
    <xdr:cxnSp macro="">
      <xdr:nvCxnSpPr>
        <xdr:cNvPr id="194" name="直線コネクタ 193"/>
        <xdr:cNvCxnSpPr/>
      </xdr:nvCxnSpPr>
      <xdr:spPr>
        <a:xfrm>
          <a:off x="4114800" y="14325913"/>
          <a:ext cx="8382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83032</xdr:rowOff>
    </xdr:from>
    <xdr:to>
      <xdr:col>19</xdr:col>
      <xdr:colOff>133350</xdr:colOff>
      <xdr:row>83</xdr:row>
      <xdr:rowOff>95563</xdr:rowOff>
    </xdr:to>
    <xdr:cxnSp macro="">
      <xdr:nvCxnSpPr>
        <xdr:cNvPr id="197" name="直線コネクタ 196"/>
        <xdr:cNvCxnSpPr/>
      </xdr:nvCxnSpPr>
      <xdr:spPr>
        <a:xfrm>
          <a:off x="3225800" y="14313382"/>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75214</xdr:rowOff>
    </xdr:from>
    <xdr:to>
      <xdr:col>15</xdr:col>
      <xdr:colOff>82550</xdr:colOff>
      <xdr:row>83</xdr:row>
      <xdr:rowOff>83032</xdr:rowOff>
    </xdr:to>
    <xdr:cxnSp macro="">
      <xdr:nvCxnSpPr>
        <xdr:cNvPr id="200" name="直線コネクタ 199"/>
        <xdr:cNvCxnSpPr/>
      </xdr:nvCxnSpPr>
      <xdr:spPr>
        <a:xfrm>
          <a:off x="2336800" y="14305564"/>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57350</xdr:rowOff>
    </xdr:from>
    <xdr:to>
      <xdr:col>11</xdr:col>
      <xdr:colOff>31750</xdr:colOff>
      <xdr:row>83</xdr:row>
      <xdr:rowOff>75214</xdr:rowOff>
    </xdr:to>
    <xdr:cxnSp macro="">
      <xdr:nvCxnSpPr>
        <xdr:cNvPr id="203" name="直線コネクタ 202"/>
        <xdr:cNvCxnSpPr/>
      </xdr:nvCxnSpPr>
      <xdr:spPr>
        <a:xfrm>
          <a:off x="1447800" y="14287700"/>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66132</xdr:rowOff>
    </xdr:from>
    <xdr:to>
      <xdr:col>23</xdr:col>
      <xdr:colOff>184150</xdr:colOff>
      <xdr:row>83</xdr:row>
      <xdr:rowOff>167732</xdr:rowOff>
    </xdr:to>
    <xdr:sp macro="" textlink="">
      <xdr:nvSpPr>
        <xdr:cNvPr id="213" name="楕円 212"/>
        <xdr:cNvSpPr/>
      </xdr:nvSpPr>
      <xdr:spPr>
        <a:xfrm>
          <a:off x="4902200" y="142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82659</xdr:rowOff>
    </xdr:from>
    <xdr:ext cx="762000" cy="259045"/>
    <xdr:sp macro="" textlink="">
      <xdr:nvSpPr>
        <xdr:cNvPr id="214" name="人件費・物件費等の状況該当値テキスト"/>
        <xdr:cNvSpPr txBox="1"/>
      </xdr:nvSpPr>
      <xdr:spPr>
        <a:xfrm>
          <a:off x="5041900" y="1414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44763</xdr:rowOff>
    </xdr:from>
    <xdr:to>
      <xdr:col>19</xdr:col>
      <xdr:colOff>184150</xdr:colOff>
      <xdr:row>83</xdr:row>
      <xdr:rowOff>146363</xdr:rowOff>
    </xdr:to>
    <xdr:sp macro="" textlink="">
      <xdr:nvSpPr>
        <xdr:cNvPr id="215" name="楕円 214"/>
        <xdr:cNvSpPr/>
      </xdr:nvSpPr>
      <xdr:spPr>
        <a:xfrm>
          <a:off x="4064000" y="142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131140</xdr:rowOff>
    </xdr:from>
    <xdr:ext cx="736600" cy="259045"/>
    <xdr:sp macro="" textlink="">
      <xdr:nvSpPr>
        <xdr:cNvPr id="216" name="テキスト ボックス 215"/>
        <xdr:cNvSpPr txBox="1"/>
      </xdr:nvSpPr>
      <xdr:spPr>
        <a:xfrm>
          <a:off x="3733800" y="1436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32232</xdr:rowOff>
    </xdr:from>
    <xdr:to>
      <xdr:col>15</xdr:col>
      <xdr:colOff>133350</xdr:colOff>
      <xdr:row>83</xdr:row>
      <xdr:rowOff>133832</xdr:rowOff>
    </xdr:to>
    <xdr:sp macro="" textlink="">
      <xdr:nvSpPr>
        <xdr:cNvPr id="217" name="楕円 216"/>
        <xdr:cNvSpPr/>
      </xdr:nvSpPr>
      <xdr:spPr>
        <a:xfrm>
          <a:off x="3175000" y="14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118609</xdr:rowOff>
    </xdr:from>
    <xdr:ext cx="762000" cy="259045"/>
    <xdr:sp macro="" textlink="">
      <xdr:nvSpPr>
        <xdr:cNvPr id="218" name="テキスト ボックス 217"/>
        <xdr:cNvSpPr txBox="1"/>
      </xdr:nvSpPr>
      <xdr:spPr>
        <a:xfrm>
          <a:off x="2844800" y="1434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24414</xdr:rowOff>
    </xdr:from>
    <xdr:to>
      <xdr:col>11</xdr:col>
      <xdr:colOff>82550</xdr:colOff>
      <xdr:row>83</xdr:row>
      <xdr:rowOff>126014</xdr:rowOff>
    </xdr:to>
    <xdr:sp macro="" textlink="">
      <xdr:nvSpPr>
        <xdr:cNvPr id="219" name="楕円 218"/>
        <xdr:cNvSpPr/>
      </xdr:nvSpPr>
      <xdr:spPr>
        <a:xfrm>
          <a:off x="2286000" y="142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110791</xdr:rowOff>
    </xdr:from>
    <xdr:ext cx="762000" cy="259045"/>
    <xdr:sp macro="" textlink="">
      <xdr:nvSpPr>
        <xdr:cNvPr id="220" name="テキスト ボックス 219"/>
        <xdr:cNvSpPr txBox="1"/>
      </xdr:nvSpPr>
      <xdr:spPr>
        <a:xfrm>
          <a:off x="1955800" y="1434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6550</xdr:rowOff>
    </xdr:from>
    <xdr:to>
      <xdr:col>7</xdr:col>
      <xdr:colOff>31750</xdr:colOff>
      <xdr:row>83</xdr:row>
      <xdr:rowOff>108150</xdr:rowOff>
    </xdr:to>
    <xdr:sp macro="" textlink="">
      <xdr:nvSpPr>
        <xdr:cNvPr id="221" name="楕円 220"/>
        <xdr:cNvSpPr/>
      </xdr:nvSpPr>
      <xdr:spPr>
        <a:xfrm>
          <a:off x="1397000" y="142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92927</xdr:rowOff>
    </xdr:from>
    <xdr:ext cx="762000" cy="259045"/>
    <xdr:sp macro="" textlink="">
      <xdr:nvSpPr>
        <xdr:cNvPr id="222" name="テキスト ボックス 221"/>
        <xdr:cNvSpPr txBox="1"/>
      </xdr:nvSpPr>
      <xdr:spPr>
        <a:xfrm>
          <a:off x="1066800" y="143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国の行政職俸給表に準じた給料表への改定（</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H29.4.1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や職務給の適正化（３級止め）（</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H30.4.1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～）を実施しており、給与水準の適正化を図っている。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今後も引き続き、各種手当の見直しなど、給与水準の適正化に努める。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19352</xdr:rowOff>
    </xdr:to>
    <xdr:cxnSp macro="">
      <xdr:nvCxnSpPr>
        <xdr:cNvPr id="258" name="直線コネクタ 257"/>
        <xdr:cNvCxnSpPr/>
      </xdr:nvCxnSpPr>
      <xdr:spPr>
        <a:xfrm flipV="1">
          <a:off x="16179800" y="143637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19352</xdr:rowOff>
    </xdr:from>
    <xdr:to>
      <xdr:col>77</xdr:col>
      <xdr:colOff>44450</xdr:colOff>
      <xdr:row>84</xdr:row>
      <xdr:rowOff>30843</xdr:rowOff>
    </xdr:to>
    <xdr:cxnSp macro="">
      <xdr:nvCxnSpPr>
        <xdr:cNvPr id="261" name="直線コネクタ 260"/>
        <xdr:cNvCxnSpPr/>
      </xdr:nvCxnSpPr>
      <xdr:spPr>
        <a:xfrm flipV="1">
          <a:off x="15290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30843</xdr:rowOff>
    </xdr:to>
    <xdr:cxnSp macro="">
      <xdr:nvCxnSpPr>
        <xdr:cNvPr id="264" name="直線コネクタ 263"/>
        <xdr:cNvCxnSpPr/>
      </xdr:nvCxnSpPr>
      <xdr:spPr>
        <a:xfrm>
          <a:off x="14401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111277</xdr:rowOff>
    </xdr:to>
    <xdr:cxnSp macro="">
      <xdr:nvCxnSpPr>
        <xdr:cNvPr id="267" name="直線コネクタ 266"/>
        <xdr:cNvCxnSpPr/>
      </xdr:nvCxnSpPr>
      <xdr:spPr>
        <a:xfrm flipV="1">
          <a:off x="13512800" y="144211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7" name="楕円 276"/>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8"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140002</xdr:rowOff>
    </xdr:from>
    <xdr:to>
      <xdr:col>77</xdr:col>
      <xdr:colOff>95250</xdr:colOff>
      <xdr:row>84</xdr:row>
      <xdr:rowOff>70152</xdr:rowOff>
    </xdr:to>
    <xdr:sp macro="" textlink="">
      <xdr:nvSpPr>
        <xdr:cNvPr id="279" name="楕円 278"/>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80329</xdr:rowOff>
    </xdr:from>
    <xdr:ext cx="736600" cy="259045"/>
    <xdr:sp macro="" textlink="">
      <xdr:nvSpPr>
        <xdr:cNvPr id="280" name="テキスト ボックス 279"/>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1" name="楕円 280"/>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2" name="テキスト ボックス 281"/>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3" name="楕円 282"/>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84" name="テキスト ボックス 283"/>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85" name="楕円 284"/>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86" name="テキスト ボックス 285"/>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類似団体平均を上回っているのは、行政面積が広大で保育所数が多く、それら保育所の施設運営を直営で行っていることが主な要因である。今後は、保育所の統廃合、民間委託や給食業務の在り方、また会計年度任用職員制度による職の整理等の検討と歩調を合わせた取り組みを引き続き検討していくとともに、新たな定員管理計画の策定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159113</xdr:rowOff>
    </xdr:from>
    <xdr:to>
      <xdr:col>81</xdr:col>
      <xdr:colOff>44450</xdr:colOff>
      <xdr:row>63</xdr:row>
      <xdr:rowOff>169454</xdr:rowOff>
    </xdr:to>
    <xdr:cxnSp macro="">
      <xdr:nvCxnSpPr>
        <xdr:cNvPr id="323" name="直線コネクタ 322"/>
        <xdr:cNvCxnSpPr/>
      </xdr:nvCxnSpPr>
      <xdr:spPr>
        <a:xfrm>
          <a:off x="16179800" y="109604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152219</xdr:rowOff>
    </xdr:from>
    <xdr:to>
      <xdr:col>77</xdr:col>
      <xdr:colOff>44450</xdr:colOff>
      <xdr:row>63</xdr:row>
      <xdr:rowOff>159113</xdr:rowOff>
    </xdr:to>
    <xdr:cxnSp macro="">
      <xdr:nvCxnSpPr>
        <xdr:cNvPr id="326" name="直線コネクタ 325"/>
        <xdr:cNvCxnSpPr/>
      </xdr:nvCxnSpPr>
      <xdr:spPr>
        <a:xfrm>
          <a:off x="15290800" y="109535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152219</xdr:rowOff>
    </xdr:from>
    <xdr:to>
      <xdr:col>72</xdr:col>
      <xdr:colOff>203200</xdr:colOff>
      <xdr:row>63</xdr:row>
      <xdr:rowOff>152219</xdr:rowOff>
    </xdr:to>
    <xdr:cxnSp macro="">
      <xdr:nvCxnSpPr>
        <xdr:cNvPr id="329" name="直線コネクタ 328"/>
        <xdr:cNvCxnSpPr/>
      </xdr:nvCxnSpPr>
      <xdr:spPr>
        <a:xfrm>
          <a:off x="14401800" y="109535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132685</xdr:rowOff>
    </xdr:from>
    <xdr:to>
      <xdr:col>68</xdr:col>
      <xdr:colOff>152400</xdr:colOff>
      <xdr:row>63</xdr:row>
      <xdr:rowOff>152219</xdr:rowOff>
    </xdr:to>
    <xdr:cxnSp macro="">
      <xdr:nvCxnSpPr>
        <xdr:cNvPr id="332" name="直線コネクタ 331"/>
        <xdr:cNvCxnSpPr/>
      </xdr:nvCxnSpPr>
      <xdr:spPr>
        <a:xfrm>
          <a:off x="13512800" y="1093403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118654</xdr:rowOff>
    </xdr:from>
    <xdr:to>
      <xdr:col>81</xdr:col>
      <xdr:colOff>95250</xdr:colOff>
      <xdr:row>64</xdr:row>
      <xdr:rowOff>48804</xdr:rowOff>
    </xdr:to>
    <xdr:sp macro="" textlink="">
      <xdr:nvSpPr>
        <xdr:cNvPr id="342" name="楕円 341"/>
        <xdr:cNvSpPr/>
      </xdr:nvSpPr>
      <xdr:spPr>
        <a:xfrm>
          <a:off x="169672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90731</xdr:rowOff>
    </xdr:from>
    <xdr:ext cx="762000" cy="259045"/>
    <xdr:sp macro="" textlink="">
      <xdr:nvSpPr>
        <xdr:cNvPr id="343" name="定員管理の状況該当値テキスト"/>
        <xdr:cNvSpPr txBox="1"/>
      </xdr:nvSpPr>
      <xdr:spPr>
        <a:xfrm>
          <a:off x="17106900" y="108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108313</xdr:rowOff>
    </xdr:from>
    <xdr:to>
      <xdr:col>77</xdr:col>
      <xdr:colOff>95250</xdr:colOff>
      <xdr:row>64</xdr:row>
      <xdr:rowOff>38463</xdr:rowOff>
    </xdr:to>
    <xdr:sp macro="" textlink="">
      <xdr:nvSpPr>
        <xdr:cNvPr id="344" name="楕円 343"/>
        <xdr:cNvSpPr/>
      </xdr:nvSpPr>
      <xdr:spPr>
        <a:xfrm>
          <a:off x="16129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23240</xdr:rowOff>
    </xdr:from>
    <xdr:ext cx="736600" cy="259045"/>
    <xdr:sp macro="" textlink="">
      <xdr:nvSpPr>
        <xdr:cNvPr id="345" name="テキスト ボックス 344"/>
        <xdr:cNvSpPr txBox="1"/>
      </xdr:nvSpPr>
      <xdr:spPr>
        <a:xfrm>
          <a:off x="15798800" y="1099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101419</xdr:rowOff>
    </xdr:from>
    <xdr:to>
      <xdr:col>73</xdr:col>
      <xdr:colOff>44450</xdr:colOff>
      <xdr:row>64</xdr:row>
      <xdr:rowOff>31569</xdr:rowOff>
    </xdr:to>
    <xdr:sp macro="" textlink="">
      <xdr:nvSpPr>
        <xdr:cNvPr id="346" name="楕円 345"/>
        <xdr:cNvSpPr/>
      </xdr:nvSpPr>
      <xdr:spPr>
        <a:xfrm>
          <a:off x="15240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16346</xdr:rowOff>
    </xdr:from>
    <xdr:ext cx="762000" cy="259045"/>
    <xdr:sp macro="" textlink="">
      <xdr:nvSpPr>
        <xdr:cNvPr id="347" name="テキスト ボックス 346"/>
        <xdr:cNvSpPr txBox="1"/>
      </xdr:nvSpPr>
      <xdr:spPr>
        <a:xfrm>
          <a:off x="14909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101419</xdr:rowOff>
    </xdr:from>
    <xdr:to>
      <xdr:col>68</xdr:col>
      <xdr:colOff>203200</xdr:colOff>
      <xdr:row>64</xdr:row>
      <xdr:rowOff>31569</xdr:rowOff>
    </xdr:to>
    <xdr:sp macro="" textlink="">
      <xdr:nvSpPr>
        <xdr:cNvPr id="348" name="楕円 347"/>
        <xdr:cNvSpPr/>
      </xdr:nvSpPr>
      <xdr:spPr>
        <a:xfrm>
          <a:off x="14351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16346</xdr:rowOff>
    </xdr:from>
    <xdr:ext cx="762000" cy="259045"/>
    <xdr:sp macro="" textlink="">
      <xdr:nvSpPr>
        <xdr:cNvPr id="349" name="テキスト ボックス 348"/>
        <xdr:cNvSpPr txBox="1"/>
      </xdr:nvSpPr>
      <xdr:spPr>
        <a:xfrm>
          <a:off x="14020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81885</xdr:rowOff>
    </xdr:from>
    <xdr:to>
      <xdr:col>64</xdr:col>
      <xdr:colOff>152400</xdr:colOff>
      <xdr:row>64</xdr:row>
      <xdr:rowOff>12035</xdr:rowOff>
    </xdr:to>
    <xdr:sp macro="" textlink="">
      <xdr:nvSpPr>
        <xdr:cNvPr id="350" name="楕円 349"/>
        <xdr:cNvSpPr/>
      </xdr:nvSpPr>
      <xdr:spPr>
        <a:xfrm>
          <a:off x="13462000" y="10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168262</xdr:rowOff>
    </xdr:from>
    <xdr:ext cx="762000" cy="259045"/>
    <xdr:sp macro="" textlink="">
      <xdr:nvSpPr>
        <xdr:cNvPr id="351" name="テキスト ボックス 350"/>
        <xdr:cNvSpPr txBox="1"/>
      </xdr:nvSpPr>
      <xdr:spPr>
        <a:xfrm>
          <a:off x="13131800" y="109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年度からの普通建設事業の大幅削減による地方債発行額の抑制などにより、改善してきているが、依然として類似団体平均を上回っている。また、平成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新庁舎建設、給食センター建設、西土佐総合支所庁舎建設など合併関連の大型施設整備や、南海トラフ地震に備えた防災関連施設の整備もある程度完了し、公債費は減少傾向にある。財政の硬直化を招かないよう、普通建設事業の削減による地方債発行額の抑制、合併特例債や辺地・過疎対策事業債など交付税措置の有利な地方債の活用、繰上償還の実施など、適正化に努めてい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58208</xdr:rowOff>
    </xdr:to>
    <xdr:cxnSp macro="">
      <xdr:nvCxnSpPr>
        <xdr:cNvPr id="385" name="直線コネクタ 384"/>
        <xdr:cNvCxnSpPr/>
      </xdr:nvCxnSpPr>
      <xdr:spPr>
        <a:xfrm flipV="1">
          <a:off x="16179800" y="6383761"/>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60219</xdr:rowOff>
    </xdr:to>
    <xdr:cxnSp macro="">
      <xdr:nvCxnSpPr>
        <xdr:cNvPr id="388" name="直線コネクタ 387"/>
        <xdr:cNvCxnSpPr/>
      </xdr:nvCxnSpPr>
      <xdr:spPr>
        <a:xfrm flipV="1">
          <a:off x="15290800" y="640185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60219</xdr:rowOff>
    </xdr:from>
    <xdr:to>
      <xdr:col>72</xdr:col>
      <xdr:colOff>203200</xdr:colOff>
      <xdr:row>37</xdr:row>
      <xdr:rowOff>60219</xdr:rowOff>
    </xdr:to>
    <xdr:cxnSp macro="">
      <xdr:nvCxnSpPr>
        <xdr:cNvPr id="391" name="直線コネクタ 390"/>
        <xdr:cNvCxnSpPr/>
      </xdr:nvCxnSpPr>
      <xdr:spPr>
        <a:xfrm>
          <a:off x="14401800" y="64038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60219</xdr:rowOff>
    </xdr:from>
    <xdr:to>
      <xdr:col>68</xdr:col>
      <xdr:colOff>152400</xdr:colOff>
      <xdr:row>37</xdr:row>
      <xdr:rowOff>62230</xdr:rowOff>
    </xdr:to>
    <xdr:cxnSp macro="">
      <xdr:nvCxnSpPr>
        <xdr:cNvPr id="394" name="直線コネクタ 393"/>
        <xdr:cNvCxnSpPr/>
      </xdr:nvCxnSpPr>
      <xdr:spPr>
        <a:xfrm flipV="1">
          <a:off x="13512800" y="64038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4" name="楕円 403"/>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5" name="公債費負担の状況該当値テキスト"/>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7408</xdr:rowOff>
    </xdr:from>
    <xdr:to>
      <xdr:col>77</xdr:col>
      <xdr:colOff>95250</xdr:colOff>
      <xdr:row>37</xdr:row>
      <xdr:rowOff>109008</xdr:rowOff>
    </xdr:to>
    <xdr:sp macro="" textlink="">
      <xdr:nvSpPr>
        <xdr:cNvPr id="406" name="楕円 405"/>
        <xdr:cNvSpPr/>
      </xdr:nvSpPr>
      <xdr:spPr>
        <a:xfrm>
          <a:off x="16129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93785</xdr:rowOff>
    </xdr:from>
    <xdr:ext cx="736600" cy="259045"/>
    <xdr:sp macro="" textlink="">
      <xdr:nvSpPr>
        <xdr:cNvPr id="407" name="テキスト ボックス 406"/>
        <xdr:cNvSpPr txBox="1"/>
      </xdr:nvSpPr>
      <xdr:spPr>
        <a:xfrm>
          <a:off x="15798800" y="643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9419</xdr:rowOff>
    </xdr:from>
    <xdr:to>
      <xdr:col>73</xdr:col>
      <xdr:colOff>44450</xdr:colOff>
      <xdr:row>37</xdr:row>
      <xdr:rowOff>111019</xdr:rowOff>
    </xdr:to>
    <xdr:sp macro="" textlink="">
      <xdr:nvSpPr>
        <xdr:cNvPr id="408" name="楕円 407"/>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95796</xdr:rowOff>
    </xdr:from>
    <xdr:ext cx="762000" cy="259045"/>
    <xdr:sp macro="" textlink="">
      <xdr:nvSpPr>
        <xdr:cNvPr id="409" name="テキスト ボックス 408"/>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9419</xdr:rowOff>
    </xdr:from>
    <xdr:to>
      <xdr:col>68</xdr:col>
      <xdr:colOff>203200</xdr:colOff>
      <xdr:row>37</xdr:row>
      <xdr:rowOff>111019</xdr:rowOff>
    </xdr:to>
    <xdr:sp macro="" textlink="">
      <xdr:nvSpPr>
        <xdr:cNvPr id="410" name="楕円 409"/>
        <xdr:cNvSpPr/>
      </xdr:nvSpPr>
      <xdr:spPr>
        <a:xfrm>
          <a:off x="14351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411" name="テキスト ボックス 410"/>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12" name="楕円 411"/>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97807</xdr:rowOff>
    </xdr:from>
    <xdr:ext cx="762000" cy="259045"/>
    <xdr:sp macro="" textlink="">
      <xdr:nvSpPr>
        <xdr:cNvPr id="413" name="テキスト ボックス 412"/>
        <xdr:cNvSpPr txBox="1"/>
      </xdr:nvSpPr>
      <xdr:spPr>
        <a:xfrm>
          <a:off x="1313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類似団体平均を上回っているのは、平成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大型施設整備（国体関連施設、学校給食施設、四万十いやしの里など）や南海トラフ地震に備えた防災関連施設の整備、合併特例債の活用、道の駅整備などによる地方債残高の増が主な理由である。選択と集中による普通建設事業の抑制や合併特例債、辺地・過疎対策事業債など交付税措置の有利な地方債の活用、繰上償還の実施など、公債費負担の適正化に努めている。 本年度は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水道事業と簡易水道事業の統合による準元利償還金の繰入割合の減少により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137139</xdr:rowOff>
    </xdr:from>
    <xdr:to>
      <xdr:col>81</xdr:col>
      <xdr:colOff>44450</xdr:colOff>
      <xdr:row>16</xdr:row>
      <xdr:rowOff>83524</xdr:rowOff>
    </xdr:to>
    <xdr:cxnSp macro="">
      <xdr:nvCxnSpPr>
        <xdr:cNvPr id="447" name="直線コネクタ 446"/>
        <xdr:cNvCxnSpPr/>
      </xdr:nvCxnSpPr>
      <xdr:spPr>
        <a:xfrm flipV="1">
          <a:off x="16179800" y="2708889"/>
          <a:ext cx="838200" cy="11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83524</xdr:rowOff>
    </xdr:from>
    <xdr:to>
      <xdr:col>77</xdr:col>
      <xdr:colOff>44450</xdr:colOff>
      <xdr:row>16</xdr:row>
      <xdr:rowOff>116099</xdr:rowOff>
    </xdr:to>
    <xdr:cxnSp macro="">
      <xdr:nvCxnSpPr>
        <xdr:cNvPr id="450" name="直線コネクタ 449"/>
        <xdr:cNvCxnSpPr/>
      </xdr:nvCxnSpPr>
      <xdr:spPr>
        <a:xfrm flipV="1">
          <a:off x="15290800" y="2826724"/>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116099</xdr:rowOff>
    </xdr:from>
    <xdr:to>
      <xdr:col>72</xdr:col>
      <xdr:colOff>203200</xdr:colOff>
      <xdr:row>16</xdr:row>
      <xdr:rowOff>139827</xdr:rowOff>
    </xdr:to>
    <xdr:cxnSp macro="">
      <xdr:nvCxnSpPr>
        <xdr:cNvPr id="453" name="直線コネクタ 452"/>
        <xdr:cNvCxnSpPr/>
      </xdr:nvCxnSpPr>
      <xdr:spPr>
        <a:xfrm flipV="1">
          <a:off x="14401800" y="2859299"/>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139827</xdr:rowOff>
    </xdr:from>
    <xdr:to>
      <xdr:col>68</xdr:col>
      <xdr:colOff>152400</xdr:colOff>
      <xdr:row>16</xdr:row>
      <xdr:rowOff>154305</xdr:rowOff>
    </xdr:to>
    <xdr:cxnSp macro="">
      <xdr:nvCxnSpPr>
        <xdr:cNvPr id="456" name="直線コネクタ 455"/>
        <xdr:cNvCxnSpPr/>
      </xdr:nvCxnSpPr>
      <xdr:spPr>
        <a:xfrm flipV="1">
          <a:off x="13512800" y="288302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86339</xdr:rowOff>
    </xdr:from>
    <xdr:to>
      <xdr:col>81</xdr:col>
      <xdr:colOff>95250</xdr:colOff>
      <xdr:row>16</xdr:row>
      <xdr:rowOff>16489</xdr:rowOff>
    </xdr:to>
    <xdr:sp macro="" textlink="">
      <xdr:nvSpPr>
        <xdr:cNvPr id="466" name="楕円 465"/>
        <xdr:cNvSpPr/>
      </xdr:nvSpPr>
      <xdr:spPr>
        <a:xfrm>
          <a:off x="16967200" y="26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58416</xdr:rowOff>
    </xdr:from>
    <xdr:ext cx="762000" cy="259045"/>
    <xdr:sp macro="" textlink="">
      <xdr:nvSpPr>
        <xdr:cNvPr id="467" name="将来負担の状況該当値テキスト"/>
        <xdr:cNvSpPr txBox="1"/>
      </xdr:nvSpPr>
      <xdr:spPr>
        <a:xfrm>
          <a:off x="17106900" y="263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32724</xdr:rowOff>
    </xdr:from>
    <xdr:to>
      <xdr:col>77</xdr:col>
      <xdr:colOff>95250</xdr:colOff>
      <xdr:row>16</xdr:row>
      <xdr:rowOff>134324</xdr:rowOff>
    </xdr:to>
    <xdr:sp macro="" textlink="">
      <xdr:nvSpPr>
        <xdr:cNvPr id="468" name="楕円 467"/>
        <xdr:cNvSpPr/>
      </xdr:nvSpPr>
      <xdr:spPr>
        <a:xfrm>
          <a:off x="161290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119101</xdr:rowOff>
    </xdr:from>
    <xdr:ext cx="736600" cy="259045"/>
    <xdr:sp macro="" textlink="">
      <xdr:nvSpPr>
        <xdr:cNvPr id="469" name="テキスト ボックス 468"/>
        <xdr:cNvSpPr txBox="1"/>
      </xdr:nvSpPr>
      <xdr:spPr>
        <a:xfrm>
          <a:off x="15798800" y="286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65299</xdr:rowOff>
    </xdr:from>
    <xdr:to>
      <xdr:col>73</xdr:col>
      <xdr:colOff>44450</xdr:colOff>
      <xdr:row>16</xdr:row>
      <xdr:rowOff>166899</xdr:rowOff>
    </xdr:to>
    <xdr:sp macro="" textlink="">
      <xdr:nvSpPr>
        <xdr:cNvPr id="470" name="楕円 469"/>
        <xdr:cNvSpPr/>
      </xdr:nvSpPr>
      <xdr:spPr>
        <a:xfrm>
          <a:off x="15240000" y="28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151676</xdr:rowOff>
    </xdr:from>
    <xdr:ext cx="762000" cy="259045"/>
    <xdr:sp macro="" textlink="">
      <xdr:nvSpPr>
        <xdr:cNvPr id="471" name="テキスト ボックス 470"/>
        <xdr:cNvSpPr txBox="1"/>
      </xdr:nvSpPr>
      <xdr:spPr>
        <a:xfrm>
          <a:off x="14909800" y="289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89027</xdr:rowOff>
    </xdr:from>
    <xdr:to>
      <xdr:col>68</xdr:col>
      <xdr:colOff>203200</xdr:colOff>
      <xdr:row>17</xdr:row>
      <xdr:rowOff>19177</xdr:rowOff>
    </xdr:to>
    <xdr:sp macro="" textlink="">
      <xdr:nvSpPr>
        <xdr:cNvPr id="472" name="楕円 471"/>
        <xdr:cNvSpPr/>
      </xdr:nvSpPr>
      <xdr:spPr>
        <a:xfrm>
          <a:off x="14351000" y="2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3954</xdr:rowOff>
    </xdr:from>
    <xdr:ext cx="762000" cy="259045"/>
    <xdr:sp macro="" textlink="">
      <xdr:nvSpPr>
        <xdr:cNvPr id="473" name="テキスト ボックス 472"/>
        <xdr:cNvSpPr txBox="1"/>
      </xdr:nvSpPr>
      <xdr:spPr>
        <a:xfrm>
          <a:off x="14020800" y="291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74" name="楕円 473"/>
        <xdr:cNvSpPr/>
      </xdr:nvSpPr>
      <xdr:spPr>
        <a:xfrm>
          <a:off x="13462000" y="284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18432</xdr:rowOff>
    </xdr:from>
    <xdr:ext cx="762000" cy="259045"/>
    <xdr:sp macro="" textlink="">
      <xdr:nvSpPr>
        <xdr:cNvPr id="475" name="テキスト ボックス 474"/>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本年度は、退職手当の</a:t>
          </a: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増や会計年度任用職員制度開始に伴い、</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経常経費充当一般財源は</a:t>
          </a:r>
          <a:r>
            <a:rPr kumimoji="0" lang="en-US"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463,405</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し、歳入経常一般財源が前年度より</a:t>
          </a:r>
          <a:r>
            <a:rPr kumimoji="0" lang="en-US"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％増加したことにより、対前年度比</a:t>
          </a:r>
          <a:r>
            <a:rPr kumimoji="0" lang="en-US"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となっている。類似団体平均と比較して</a:t>
          </a:r>
          <a:r>
            <a:rPr kumimoji="0" lang="en-US"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a:t>
          </a: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ており</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本市は</a:t>
          </a:r>
          <a:r>
            <a:rPr kumimoji="0" lang="ja-JP" altLang="ja-JP" sz="117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面積が広大で保育所数が多く、それら保育所と公民館などの施設関係職員数が多い状況に変わりはなく、保育所の統廃合、公民館などの運営体制の見直しなどによる職員数の適正化と、給与水準の適正化を検討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38</xdr:row>
      <xdr:rowOff>35560</xdr:rowOff>
    </xdr:to>
    <xdr:cxnSp macro="">
      <xdr:nvCxnSpPr>
        <xdr:cNvPr id="66" name="直線コネクタ 65"/>
        <xdr:cNvCxnSpPr/>
      </xdr:nvCxnSpPr>
      <xdr:spPr>
        <a:xfrm>
          <a:off x="3987800" y="63068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100330</xdr:rowOff>
    </xdr:to>
    <xdr:cxnSp macro="">
      <xdr:nvCxnSpPr>
        <xdr:cNvPr id="69" name="直線コネクタ 68"/>
        <xdr:cNvCxnSpPr/>
      </xdr:nvCxnSpPr>
      <xdr:spPr>
        <a:xfrm flipV="1">
          <a:off x="3098800" y="6306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100330</xdr:rowOff>
    </xdr:to>
    <xdr:cxnSp macro="">
      <xdr:nvCxnSpPr>
        <xdr:cNvPr id="72" name="直線コネクタ 71"/>
        <xdr:cNvCxnSpPr/>
      </xdr:nvCxnSpPr>
      <xdr:spPr>
        <a:xfrm>
          <a:off x="2209800" y="639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54610</xdr:rowOff>
    </xdr:to>
    <xdr:cxnSp macro="">
      <xdr:nvCxnSpPr>
        <xdr:cNvPr id="75" name="直線コネクタ 74"/>
        <xdr:cNvCxnSpPr/>
      </xdr:nvCxnSpPr>
      <xdr:spPr>
        <a:xfrm>
          <a:off x="1320800" y="6276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類似団体平均を大きく下回るのは、直営での施設管理業務が多いことが要因と考えられる。本年度は、物件費に係る経常一般財源は、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会計年度任用職員制度開始に伴う減が大きく影響し</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、比率算定の分母となる歳入経常一般財源が増加（対前年度比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％増）しており、前年度比から</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15.6</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ポイントの大幅な減少</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となっている。今後も、行政改革に引続き取り組み、歳出の削減に努める。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16</xdr:row>
      <xdr:rowOff>139700</xdr:rowOff>
    </xdr:to>
    <xdr:cxnSp macro="">
      <xdr:nvCxnSpPr>
        <xdr:cNvPr id="127" name="直線コネクタ 126"/>
        <xdr:cNvCxnSpPr/>
      </xdr:nvCxnSpPr>
      <xdr:spPr>
        <a:xfrm flipV="1">
          <a:off x="15671800" y="26289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139700</xdr:rowOff>
    </xdr:from>
    <xdr:to>
      <xdr:col>78</xdr:col>
      <xdr:colOff>69850</xdr:colOff>
      <xdr:row>16</xdr:row>
      <xdr:rowOff>139700</xdr:rowOff>
    </xdr:to>
    <xdr:cxnSp macro="">
      <xdr:nvCxnSpPr>
        <xdr:cNvPr id="130" name="直線コネクタ 129"/>
        <xdr:cNvCxnSpPr/>
      </xdr:nvCxnSpPr>
      <xdr:spPr>
        <a:xfrm>
          <a:off x="14782800" y="288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114300</xdr:rowOff>
    </xdr:from>
    <xdr:to>
      <xdr:col>73</xdr:col>
      <xdr:colOff>180975</xdr:colOff>
      <xdr:row>16</xdr:row>
      <xdr:rowOff>139700</xdr:rowOff>
    </xdr:to>
    <xdr:cxnSp macro="">
      <xdr:nvCxnSpPr>
        <xdr:cNvPr id="133" name="直線コネクタ 132"/>
        <xdr:cNvCxnSpPr/>
      </xdr:nvCxnSpPr>
      <xdr:spPr>
        <a:xfrm>
          <a:off x="13893800" y="285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63500</xdr:rowOff>
    </xdr:from>
    <xdr:to>
      <xdr:col>69</xdr:col>
      <xdr:colOff>92075</xdr:colOff>
      <xdr:row>16</xdr:row>
      <xdr:rowOff>114300</xdr:rowOff>
    </xdr:to>
    <xdr:cxnSp macro="">
      <xdr:nvCxnSpPr>
        <xdr:cNvPr id="136" name="直線コネクタ 135"/>
        <xdr:cNvCxnSpPr/>
      </xdr:nvCxnSpPr>
      <xdr:spPr>
        <a:xfrm>
          <a:off x="13004800" y="2806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46" name="楕円 145"/>
        <xdr:cNvSpPr/>
      </xdr:nvSpPr>
      <xdr:spPr>
        <a:xfrm>
          <a:off x="164592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22877</xdr:rowOff>
    </xdr:from>
    <xdr:ext cx="762000" cy="259045"/>
    <xdr:sp macro="" textlink="">
      <xdr:nvSpPr>
        <xdr:cNvPr id="147" name="物件費該当値テキスト"/>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49" name="テキスト ボックス 148"/>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51" name="テキスト ボックス 150"/>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63500</xdr:rowOff>
    </xdr:from>
    <xdr:to>
      <xdr:col>69</xdr:col>
      <xdr:colOff>142875</xdr:colOff>
      <xdr:row>16</xdr:row>
      <xdr:rowOff>165100</xdr:rowOff>
    </xdr:to>
    <xdr:sp macro="" textlink="">
      <xdr:nvSpPr>
        <xdr:cNvPr id="152" name="楕円 151"/>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53" name="テキスト ボックス 152"/>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54" name="楕円 153"/>
        <xdr:cNvSpPr/>
      </xdr:nvSpPr>
      <xdr:spPr>
        <a:xfrm>
          <a:off x="12954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55" name="テキスト ボックス 154"/>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扶助費に係る経常収支比率は類似団体平均を</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ポイント上回っている。前年度と比較すると、経常経費充当一般財源は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17,140</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歳入経常一般財源が前年度より</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％増加したことにより、対前年度比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生活保護費や</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障害者自立支援費</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今後も高齢化の進展による高齢者人口の増加ど、扶助費の増加が見込まれるため、資格審査等の適正化に努める。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38100</xdr:rowOff>
    </xdr:to>
    <xdr:cxnSp macro="">
      <xdr:nvCxnSpPr>
        <xdr:cNvPr id="188" name="直線コネクタ 187"/>
        <xdr:cNvCxnSpPr/>
      </xdr:nvCxnSpPr>
      <xdr:spPr>
        <a:xfrm flipV="1">
          <a:off x="3987800" y="994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38100</xdr:rowOff>
    </xdr:to>
    <xdr:cxnSp macro="">
      <xdr:nvCxnSpPr>
        <xdr:cNvPr id="191" name="直線コネクタ 190"/>
        <xdr:cNvCxnSpPr/>
      </xdr:nvCxnSpPr>
      <xdr:spPr>
        <a:xfrm>
          <a:off x="30988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0</xdr:rowOff>
    </xdr:to>
    <xdr:cxnSp macro="">
      <xdr:nvCxnSpPr>
        <xdr:cNvPr id="194" name="直線コネクタ 193"/>
        <xdr:cNvCxnSpPr/>
      </xdr:nvCxnSpPr>
      <xdr:spPr>
        <a:xfrm>
          <a:off x="2209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95250</xdr:rowOff>
    </xdr:to>
    <xdr:cxnSp macro="">
      <xdr:nvCxnSpPr>
        <xdr:cNvPr id="197" name="直線コネクタ 196"/>
        <xdr:cNvCxnSpPr/>
      </xdr:nvCxnSpPr>
      <xdr:spPr>
        <a:xfrm>
          <a:off x="1320800" y="984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7" name="楕円 206"/>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8"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158750</xdr:rowOff>
    </xdr:from>
    <xdr:to>
      <xdr:col>20</xdr:col>
      <xdr:colOff>38100</xdr:colOff>
      <xdr:row>58</xdr:row>
      <xdr:rowOff>88900</xdr:rowOff>
    </xdr:to>
    <xdr:sp macro="" textlink="">
      <xdr:nvSpPr>
        <xdr:cNvPr id="209" name="楕円 208"/>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73677</xdr:rowOff>
    </xdr:from>
    <xdr:ext cx="736600" cy="259045"/>
    <xdr:sp macro="" textlink="">
      <xdr:nvSpPr>
        <xdr:cNvPr id="210" name="テキスト ボックス 209"/>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1" name="楕円 210"/>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2" name="テキスト ボックス 211"/>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その他に係る経常収支比率は本年度類似団体平均を</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回っている。施設の老朽化による維持補修費</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は微増であるが、地方公営企業法適用による特別会計への</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が大幅に減少したことにより、対前年度比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ポイントの減となっている。引き続き、</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施設の計画的な修繕による長寿命化</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などに取り組む</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57</xdr:row>
      <xdr:rowOff>115570</xdr:rowOff>
    </xdr:to>
    <xdr:cxnSp macro="">
      <xdr:nvCxnSpPr>
        <xdr:cNvPr id="249" name="直線コネクタ 248"/>
        <xdr:cNvCxnSpPr/>
      </xdr:nvCxnSpPr>
      <xdr:spPr>
        <a:xfrm flipV="1">
          <a:off x="15671800" y="955294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5080</xdr:rowOff>
    </xdr:to>
    <xdr:cxnSp macro="">
      <xdr:nvCxnSpPr>
        <xdr:cNvPr id="252" name="直線コネクタ 251"/>
        <xdr:cNvCxnSpPr/>
      </xdr:nvCxnSpPr>
      <xdr:spPr>
        <a:xfrm flipV="1">
          <a:off x="14782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xdr:rowOff>
    </xdr:to>
    <xdr:cxnSp macro="">
      <xdr:nvCxnSpPr>
        <xdr:cNvPr id="255" name="直線コネクタ 254"/>
        <xdr:cNvCxnSpPr/>
      </xdr:nvCxnSpPr>
      <xdr:spPr>
        <a:xfrm>
          <a:off x="13893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115570</xdr:rowOff>
    </xdr:to>
    <xdr:cxnSp macro="">
      <xdr:nvCxnSpPr>
        <xdr:cNvPr id="258" name="直線コネクタ 257"/>
        <xdr:cNvCxnSpPr/>
      </xdr:nvCxnSpPr>
      <xdr:spPr>
        <a:xfrm>
          <a:off x="13004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2" name="楕円 271"/>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3" name="テキスト ボックス 272"/>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本年度は、</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補助費等に係る経常一般財源は、水道事業会計及び下水道事業会計において地方公営企業法が適用されたことなどにより、</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26.5</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大幅</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歳入経常一般財源も対前年度比</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、前年度比で</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増加となっている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ごみ減量化の促進、一部事務組合運営の合理化に努めるとともに、各種補助金の見直しや廃止を検討する。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37</xdr:row>
      <xdr:rowOff>24130</xdr:rowOff>
    </xdr:to>
    <xdr:cxnSp macro="">
      <xdr:nvCxnSpPr>
        <xdr:cNvPr id="307" name="直線コネクタ 306"/>
        <xdr:cNvCxnSpPr/>
      </xdr:nvCxnSpPr>
      <xdr:spPr>
        <a:xfrm>
          <a:off x="15671800" y="624433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72136</xdr:rowOff>
    </xdr:to>
    <xdr:cxnSp macro="">
      <xdr:nvCxnSpPr>
        <xdr:cNvPr id="310" name="直線コネクタ 309"/>
        <xdr:cNvCxnSpPr/>
      </xdr:nvCxnSpPr>
      <xdr:spPr>
        <a:xfrm>
          <a:off x="14782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127000</xdr:rowOff>
    </xdr:to>
    <xdr:cxnSp macro="">
      <xdr:nvCxnSpPr>
        <xdr:cNvPr id="313" name="直線コネクタ 312"/>
        <xdr:cNvCxnSpPr/>
      </xdr:nvCxnSpPr>
      <xdr:spPr>
        <a:xfrm flipV="1">
          <a:off x="13893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168148</xdr:rowOff>
    </xdr:to>
    <xdr:cxnSp macro="">
      <xdr:nvCxnSpPr>
        <xdr:cNvPr id="316" name="直線コネクタ 315"/>
        <xdr:cNvCxnSpPr/>
      </xdr:nvCxnSpPr>
      <xdr:spPr>
        <a:xfrm flipV="1">
          <a:off x="13004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6" name="楕円 325"/>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7"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8" name="楕円 327"/>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9" name="テキスト ボックス 328"/>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0" name="楕円 329"/>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1" name="テキスト ボックス 330"/>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2" name="楕円 331"/>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3" name="テキスト ボックス 332"/>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4" name="楕円 333"/>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5" name="テキスト ボックス 334"/>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類似団体平均を上回っているのは、平成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年度の大型施設整備や南海トラフ地震に備えた防災関連施設の整備、合併特例債の活用などが主な理由である。平成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普通建設事業の大幅な削減による地方債発行の抑制に努めている。新庁舎建設や西土佐総合支所庁舎建設など合併関連の大型施設整備はある程度完了し、公債費は減少傾向にある。今後も、普通建設事業の削減による地方債発行額の抑制、交付税措置の有利な地方債の活用など、適正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31750</xdr:rowOff>
    </xdr:to>
    <xdr:cxnSp macro="">
      <xdr:nvCxnSpPr>
        <xdr:cNvPr id="367" name="直線コネクタ 366"/>
        <xdr:cNvCxnSpPr/>
      </xdr:nvCxnSpPr>
      <xdr:spPr>
        <a:xfrm flipV="1">
          <a:off x="3987800" y="12882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45085</xdr:rowOff>
    </xdr:to>
    <xdr:cxnSp macro="">
      <xdr:nvCxnSpPr>
        <xdr:cNvPr id="370" name="直線コネクタ 369"/>
        <xdr:cNvCxnSpPr/>
      </xdr:nvCxnSpPr>
      <xdr:spPr>
        <a:xfrm flipV="1">
          <a:off x="3098800" y="128905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45085</xdr:rowOff>
    </xdr:from>
    <xdr:to>
      <xdr:col>15</xdr:col>
      <xdr:colOff>98425</xdr:colOff>
      <xdr:row>75</xdr:row>
      <xdr:rowOff>46990</xdr:rowOff>
    </xdr:to>
    <xdr:cxnSp macro="">
      <xdr:nvCxnSpPr>
        <xdr:cNvPr id="373" name="直線コネクタ 372"/>
        <xdr:cNvCxnSpPr/>
      </xdr:nvCxnSpPr>
      <xdr:spPr>
        <a:xfrm flipV="1">
          <a:off x="2209800" y="129038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46990</xdr:rowOff>
    </xdr:to>
    <xdr:cxnSp macro="">
      <xdr:nvCxnSpPr>
        <xdr:cNvPr id="376" name="直線コネクタ 375"/>
        <xdr:cNvCxnSpPr/>
      </xdr:nvCxnSpPr>
      <xdr:spPr>
        <a:xfrm>
          <a:off x="1320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6" name="楕円 385"/>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116857</xdr:rowOff>
    </xdr:from>
    <xdr:ext cx="762000" cy="259045"/>
    <xdr:sp macro="" textlink="">
      <xdr:nvSpPr>
        <xdr:cNvPr id="387" name="公債費該当値テキスト"/>
        <xdr:cNvSpPr txBox="1"/>
      </xdr:nvSpPr>
      <xdr:spPr>
        <a:xfrm>
          <a:off x="49149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165735</xdr:rowOff>
    </xdr:from>
    <xdr:to>
      <xdr:col>15</xdr:col>
      <xdr:colOff>149225</xdr:colOff>
      <xdr:row>75</xdr:row>
      <xdr:rowOff>95885</xdr:rowOff>
    </xdr:to>
    <xdr:sp macro="" textlink="">
      <xdr:nvSpPr>
        <xdr:cNvPr id="390" name="楕円 389"/>
        <xdr:cNvSpPr/>
      </xdr:nvSpPr>
      <xdr:spPr>
        <a:xfrm>
          <a:off x="3048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80663</xdr:rowOff>
    </xdr:from>
    <xdr:ext cx="762000" cy="259045"/>
    <xdr:sp macro="" textlink="">
      <xdr:nvSpPr>
        <xdr:cNvPr id="391" name="テキスト ボックス 390"/>
        <xdr:cNvSpPr txBox="1"/>
      </xdr:nvSpPr>
      <xdr:spPr>
        <a:xfrm>
          <a:off x="2717800" y="1293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2" name="楕円 391"/>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82566</xdr:rowOff>
    </xdr:from>
    <xdr:ext cx="762000" cy="259045"/>
    <xdr:sp macro="" textlink="">
      <xdr:nvSpPr>
        <xdr:cNvPr id="393" name="テキスト ボックス 392"/>
        <xdr:cNvSpPr txBox="1"/>
      </xdr:nvSpPr>
      <xdr:spPr>
        <a:xfrm>
          <a:off x="1828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4" name="楕円 393"/>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74947</xdr:rowOff>
    </xdr:from>
    <xdr:ext cx="762000" cy="259045"/>
    <xdr:sp macro="" textlink="">
      <xdr:nvSpPr>
        <xdr:cNvPr id="395" name="テキスト ボックス 394"/>
        <xdr:cNvSpPr txBox="1"/>
      </xdr:nvSpPr>
      <xdr:spPr>
        <a:xfrm>
          <a:off x="939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本年度は類似団体平均を下回っている。公債費以外の経費のうち</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については、類似団体平均を上回っているため、各分析欄に記した取り組みを推進して、一層の削減に努める。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94996</xdr:rowOff>
    </xdr:to>
    <xdr:cxnSp macro="">
      <xdr:nvCxnSpPr>
        <xdr:cNvPr id="426" name="直線コネクタ 425"/>
        <xdr:cNvCxnSpPr/>
      </xdr:nvCxnSpPr>
      <xdr:spPr>
        <a:xfrm flipV="1">
          <a:off x="15671800" y="13088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24130</xdr:rowOff>
    </xdr:to>
    <xdr:cxnSp macro="">
      <xdr:nvCxnSpPr>
        <xdr:cNvPr id="429" name="直線コネクタ 428"/>
        <xdr:cNvCxnSpPr/>
      </xdr:nvCxnSpPr>
      <xdr:spPr>
        <a:xfrm flipV="1">
          <a:off x="14782800" y="13125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24130</xdr:rowOff>
    </xdr:to>
    <xdr:cxnSp macro="">
      <xdr:nvCxnSpPr>
        <xdr:cNvPr id="432" name="直線コネクタ 431"/>
        <xdr:cNvCxnSpPr/>
      </xdr:nvCxnSpPr>
      <xdr:spPr>
        <a:xfrm>
          <a:off x="13893800" y="13184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154432</xdr:rowOff>
    </xdr:to>
    <xdr:cxnSp macro="">
      <xdr:nvCxnSpPr>
        <xdr:cNvPr id="435" name="直線コネクタ 434"/>
        <xdr:cNvCxnSpPr/>
      </xdr:nvCxnSpPr>
      <xdr:spPr>
        <a:xfrm>
          <a:off x="13004800" y="130977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5" name="楕円 444"/>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6"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7" name="楕円 446"/>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48" name="テキスト ボックス 447"/>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9" name="楕円 448"/>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0" name="テキスト ボックス 449"/>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1" name="楕円 450"/>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52" name="テキスト ボックス 451"/>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3" name="楕円 452"/>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4" name="テキスト ボックス 453"/>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114471</xdr:rowOff>
    </xdr:from>
    <xdr:to>
      <xdr:col>29</xdr:col>
      <xdr:colOff>127000</xdr:colOff>
      <xdr:row>16</xdr:row>
      <xdr:rowOff>154835</xdr:rowOff>
    </xdr:to>
    <xdr:cxnSp macro="">
      <xdr:nvCxnSpPr>
        <xdr:cNvPr id="52" name="直線コネクタ 51"/>
        <xdr:cNvCxnSpPr/>
      </xdr:nvCxnSpPr>
      <xdr:spPr bwMode="auto">
        <a:xfrm>
          <a:off x="5003800" y="2905296"/>
          <a:ext cx="647700" cy="4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114471</xdr:rowOff>
    </xdr:from>
    <xdr:to>
      <xdr:col>26</xdr:col>
      <xdr:colOff>50800</xdr:colOff>
      <xdr:row>16</xdr:row>
      <xdr:rowOff>130222</xdr:rowOff>
    </xdr:to>
    <xdr:cxnSp macro="">
      <xdr:nvCxnSpPr>
        <xdr:cNvPr id="55" name="直線コネクタ 54"/>
        <xdr:cNvCxnSpPr/>
      </xdr:nvCxnSpPr>
      <xdr:spPr bwMode="auto">
        <a:xfrm flipV="1">
          <a:off x="4305300" y="2905296"/>
          <a:ext cx="698500" cy="15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130222</xdr:rowOff>
    </xdr:from>
    <xdr:to>
      <xdr:col>22</xdr:col>
      <xdr:colOff>114300</xdr:colOff>
      <xdr:row>16</xdr:row>
      <xdr:rowOff>148445</xdr:rowOff>
    </xdr:to>
    <xdr:cxnSp macro="">
      <xdr:nvCxnSpPr>
        <xdr:cNvPr id="58" name="直線コネクタ 57"/>
        <xdr:cNvCxnSpPr/>
      </xdr:nvCxnSpPr>
      <xdr:spPr bwMode="auto">
        <a:xfrm flipV="1">
          <a:off x="3606800" y="2921047"/>
          <a:ext cx="698500" cy="18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148445</xdr:rowOff>
    </xdr:from>
    <xdr:to>
      <xdr:col>18</xdr:col>
      <xdr:colOff>177800</xdr:colOff>
      <xdr:row>17</xdr:row>
      <xdr:rowOff>57440</xdr:rowOff>
    </xdr:to>
    <xdr:cxnSp macro="">
      <xdr:nvCxnSpPr>
        <xdr:cNvPr id="61" name="直線コネクタ 60"/>
        <xdr:cNvCxnSpPr/>
      </xdr:nvCxnSpPr>
      <xdr:spPr bwMode="auto">
        <a:xfrm flipV="1">
          <a:off x="2908300" y="2939270"/>
          <a:ext cx="698500" cy="80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104035</xdr:rowOff>
    </xdr:from>
    <xdr:to>
      <xdr:col>29</xdr:col>
      <xdr:colOff>177800</xdr:colOff>
      <xdr:row>17</xdr:row>
      <xdr:rowOff>34185</xdr:rowOff>
    </xdr:to>
    <xdr:sp macro="" textlink="">
      <xdr:nvSpPr>
        <xdr:cNvPr id="71" name="楕円 70"/>
        <xdr:cNvSpPr/>
      </xdr:nvSpPr>
      <xdr:spPr bwMode="auto">
        <a:xfrm>
          <a:off x="5600700" y="289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120562</xdr:rowOff>
    </xdr:from>
    <xdr:ext cx="762000" cy="259045"/>
    <xdr:sp macro="" textlink="">
      <xdr:nvSpPr>
        <xdr:cNvPr id="72" name="人口1人当たり決算額の推移該当値テキスト130"/>
        <xdr:cNvSpPr txBox="1"/>
      </xdr:nvSpPr>
      <xdr:spPr>
        <a:xfrm>
          <a:off x="5740400" y="273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63671</xdr:rowOff>
    </xdr:from>
    <xdr:to>
      <xdr:col>26</xdr:col>
      <xdr:colOff>101600</xdr:colOff>
      <xdr:row>16</xdr:row>
      <xdr:rowOff>165271</xdr:rowOff>
    </xdr:to>
    <xdr:sp macro="" textlink="">
      <xdr:nvSpPr>
        <xdr:cNvPr id="73" name="楕円 72"/>
        <xdr:cNvSpPr/>
      </xdr:nvSpPr>
      <xdr:spPr bwMode="auto">
        <a:xfrm>
          <a:off x="4953000" y="285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3998</xdr:rowOff>
    </xdr:from>
    <xdr:ext cx="736600" cy="259045"/>
    <xdr:sp macro="" textlink="">
      <xdr:nvSpPr>
        <xdr:cNvPr id="74" name="テキスト ボックス 73"/>
        <xdr:cNvSpPr txBox="1"/>
      </xdr:nvSpPr>
      <xdr:spPr>
        <a:xfrm>
          <a:off x="4622800" y="262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79422</xdr:rowOff>
    </xdr:from>
    <xdr:to>
      <xdr:col>22</xdr:col>
      <xdr:colOff>165100</xdr:colOff>
      <xdr:row>17</xdr:row>
      <xdr:rowOff>9572</xdr:rowOff>
    </xdr:to>
    <xdr:sp macro="" textlink="">
      <xdr:nvSpPr>
        <xdr:cNvPr id="75" name="楕円 74"/>
        <xdr:cNvSpPr/>
      </xdr:nvSpPr>
      <xdr:spPr bwMode="auto">
        <a:xfrm>
          <a:off x="4254500" y="287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19749</xdr:rowOff>
    </xdr:from>
    <xdr:ext cx="762000" cy="259045"/>
    <xdr:sp macro="" textlink="">
      <xdr:nvSpPr>
        <xdr:cNvPr id="76" name="テキスト ボックス 75"/>
        <xdr:cNvSpPr txBox="1"/>
      </xdr:nvSpPr>
      <xdr:spPr>
        <a:xfrm>
          <a:off x="3924300" y="263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97645</xdr:rowOff>
    </xdr:from>
    <xdr:to>
      <xdr:col>19</xdr:col>
      <xdr:colOff>38100</xdr:colOff>
      <xdr:row>17</xdr:row>
      <xdr:rowOff>27795</xdr:rowOff>
    </xdr:to>
    <xdr:sp macro="" textlink="">
      <xdr:nvSpPr>
        <xdr:cNvPr id="77" name="楕円 76"/>
        <xdr:cNvSpPr/>
      </xdr:nvSpPr>
      <xdr:spPr bwMode="auto">
        <a:xfrm>
          <a:off x="3556000" y="288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37972</xdr:rowOff>
    </xdr:from>
    <xdr:ext cx="762000" cy="259045"/>
    <xdr:sp macro="" textlink="">
      <xdr:nvSpPr>
        <xdr:cNvPr id="78" name="テキスト ボックス 77"/>
        <xdr:cNvSpPr txBox="1"/>
      </xdr:nvSpPr>
      <xdr:spPr>
        <a:xfrm>
          <a:off x="3225800" y="265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6640</xdr:rowOff>
    </xdr:from>
    <xdr:to>
      <xdr:col>15</xdr:col>
      <xdr:colOff>101600</xdr:colOff>
      <xdr:row>17</xdr:row>
      <xdr:rowOff>108240</xdr:rowOff>
    </xdr:to>
    <xdr:sp macro="" textlink="">
      <xdr:nvSpPr>
        <xdr:cNvPr id="79" name="楕円 78"/>
        <xdr:cNvSpPr/>
      </xdr:nvSpPr>
      <xdr:spPr bwMode="auto">
        <a:xfrm>
          <a:off x="2857500" y="296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118417</xdr:rowOff>
    </xdr:from>
    <xdr:ext cx="762000" cy="259045"/>
    <xdr:sp macro="" textlink="">
      <xdr:nvSpPr>
        <xdr:cNvPr id="80" name="テキスト ボックス 79"/>
        <xdr:cNvSpPr txBox="1"/>
      </xdr:nvSpPr>
      <xdr:spPr>
        <a:xfrm>
          <a:off x="2527300" y="273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316513</xdr:rowOff>
    </xdr:from>
    <xdr:to>
      <xdr:col>29</xdr:col>
      <xdr:colOff>127000</xdr:colOff>
      <xdr:row>37</xdr:row>
      <xdr:rowOff>328358</xdr:rowOff>
    </xdr:to>
    <xdr:cxnSp macro="">
      <xdr:nvCxnSpPr>
        <xdr:cNvPr id="114" name="直線コネクタ 113"/>
        <xdr:cNvCxnSpPr/>
      </xdr:nvCxnSpPr>
      <xdr:spPr bwMode="auto">
        <a:xfrm>
          <a:off x="5003800" y="7441213"/>
          <a:ext cx="647700" cy="11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313136</xdr:rowOff>
    </xdr:from>
    <xdr:ext cx="762000" cy="259045"/>
    <xdr:sp macro="" textlink="">
      <xdr:nvSpPr>
        <xdr:cNvPr id="115" name="人口1人当たり決算額の推移平均値テキスト445"/>
        <xdr:cNvSpPr txBox="1"/>
      </xdr:nvSpPr>
      <xdr:spPr>
        <a:xfrm>
          <a:off x="5740400" y="7437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316513</xdr:rowOff>
    </xdr:from>
    <xdr:to>
      <xdr:col>26</xdr:col>
      <xdr:colOff>50800</xdr:colOff>
      <xdr:row>37</xdr:row>
      <xdr:rowOff>317085</xdr:rowOff>
    </xdr:to>
    <xdr:cxnSp macro="">
      <xdr:nvCxnSpPr>
        <xdr:cNvPr id="117" name="直線コネクタ 116"/>
        <xdr:cNvCxnSpPr/>
      </xdr:nvCxnSpPr>
      <xdr:spPr bwMode="auto">
        <a:xfrm flipV="1">
          <a:off x="4305300" y="7441213"/>
          <a:ext cx="698500" cy="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307716</xdr:rowOff>
    </xdr:from>
    <xdr:to>
      <xdr:col>22</xdr:col>
      <xdr:colOff>114300</xdr:colOff>
      <xdr:row>37</xdr:row>
      <xdr:rowOff>317085</xdr:rowOff>
    </xdr:to>
    <xdr:cxnSp macro="">
      <xdr:nvCxnSpPr>
        <xdr:cNvPr id="120" name="直線コネクタ 119"/>
        <xdr:cNvCxnSpPr/>
      </xdr:nvCxnSpPr>
      <xdr:spPr bwMode="auto">
        <a:xfrm>
          <a:off x="3606800" y="7432416"/>
          <a:ext cx="698500" cy="9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307716</xdr:rowOff>
    </xdr:from>
    <xdr:to>
      <xdr:col>18</xdr:col>
      <xdr:colOff>177800</xdr:colOff>
      <xdr:row>37</xdr:row>
      <xdr:rowOff>316030</xdr:rowOff>
    </xdr:to>
    <xdr:cxnSp macro="">
      <xdr:nvCxnSpPr>
        <xdr:cNvPr id="123" name="直線コネクタ 122"/>
        <xdr:cNvCxnSpPr/>
      </xdr:nvCxnSpPr>
      <xdr:spPr bwMode="auto">
        <a:xfrm flipV="1">
          <a:off x="2908300" y="7432416"/>
          <a:ext cx="698500" cy="8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277558</xdr:rowOff>
    </xdr:from>
    <xdr:to>
      <xdr:col>29</xdr:col>
      <xdr:colOff>177800</xdr:colOff>
      <xdr:row>38</xdr:row>
      <xdr:rowOff>36258</xdr:rowOff>
    </xdr:to>
    <xdr:sp macro="" textlink="">
      <xdr:nvSpPr>
        <xdr:cNvPr id="133" name="楕円 132"/>
        <xdr:cNvSpPr/>
      </xdr:nvSpPr>
      <xdr:spPr bwMode="auto">
        <a:xfrm>
          <a:off x="5600700" y="740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122635</xdr:rowOff>
    </xdr:from>
    <xdr:ext cx="762000" cy="259045"/>
    <xdr:sp macro="" textlink="">
      <xdr:nvSpPr>
        <xdr:cNvPr id="134" name="人口1人当たり決算額の推移該当値テキスト445"/>
        <xdr:cNvSpPr txBox="1"/>
      </xdr:nvSpPr>
      <xdr:spPr>
        <a:xfrm>
          <a:off x="5740400" y="724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265713</xdr:rowOff>
    </xdr:from>
    <xdr:to>
      <xdr:col>26</xdr:col>
      <xdr:colOff>101600</xdr:colOff>
      <xdr:row>38</xdr:row>
      <xdr:rowOff>24413</xdr:rowOff>
    </xdr:to>
    <xdr:sp macro="" textlink="">
      <xdr:nvSpPr>
        <xdr:cNvPr id="135" name="楕円 134"/>
        <xdr:cNvSpPr/>
      </xdr:nvSpPr>
      <xdr:spPr bwMode="auto">
        <a:xfrm>
          <a:off x="4953000" y="7390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34590</xdr:rowOff>
    </xdr:from>
    <xdr:ext cx="736600" cy="259045"/>
    <xdr:sp macro="" textlink="">
      <xdr:nvSpPr>
        <xdr:cNvPr id="136" name="テキスト ボックス 135"/>
        <xdr:cNvSpPr txBox="1"/>
      </xdr:nvSpPr>
      <xdr:spPr>
        <a:xfrm>
          <a:off x="4622800" y="715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266285</xdr:rowOff>
    </xdr:from>
    <xdr:to>
      <xdr:col>22</xdr:col>
      <xdr:colOff>165100</xdr:colOff>
      <xdr:row>38</xdr:row>
      <xdr:rowOff>24985</xdr:rowOff>
    </xdr:to>
    <xdr:sp macro="" textlink="">
      <xdr:nvSpPr>
        <xdr:cNvPr id="137" name="楕円 136"/>
        <xdr:cNvSpPr/>
      </xdr:nvSpPr>
      <xdr:spPr bwMode="auto">
        <a:xfrm>
          <a:off x="4254500" y="73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35162</xdr:rowOff>
    </xdr:from>
    <xdr:ext cx="762000" cy="259045"/>
    <xdr:sp macro="" textlink="">
      <xdr:nvSpPr>
        <xdr:cNvPr id="138" name="テキスト ボックス 137"/>
        <xdr:cNvSpPr txBox="1"/>
      </xdr:nvSpPr>
      <xdr:spPr>
        <a:xfrm>
          <a:off x="3924300" y="715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256916</xdr:rowOff>
    </xdr:from>
    <xdr:to>
      <xdr:col>19</xdr:col>
      <xdr:colOff>38100</xdr:colOff>
      <xdr:row>38</xdr:row>
      <xdr:rowOff>15616</xdr:rowOff>
    </xdr:to>
    <xdr:sp macro="" textlink="">
      <xdr:nvSpPr>
        <xdr:cNvPr id="139" name="楕円 138"/>
        <xdr:cNvSpPr/>
      </xdr:nvSpPr>
      <xdr:spPr bwMode="auto">
        <a:xfrm>
          <a:off x="3556000" y="7381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25793</xdr:rowOff>
    </xdr:from>
    <xdr:ext cx="762000" cy="259045"/>
    <xdr:sp macro="" textlink="">
      <xdr:nvSpPr>
        <xdr:cNvPr id="140" name="テキスト ボックス 139"/>
        <xdr:cNvSpPr txBox="1"/>
      </xdr:nvSpPr>
      <xdr:spPr>
        <a:xfrm>
          <a:off x="3225800" y="71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265230</xdr:rowOff>
    </xdr:from>
    <xdr:to>
      <xdr:col>15</xdr:col>
      <xdr:colOff>101600</xdr:colOff>
      <xdr:row>38</xdr:row>
      <xdr:rowOff>23930</xdr:rowOff>
    </xdr:to>
    <xdr:sp macro="" textlink="">
      <xdr:nvSpPr>
        <xdr:cNvPr id="141" name="楕円 140"/>
        <xdr:cNvSpPr/>
      </xdr:nvSpPr>
      <xdr:spPr bwMode="auto">
        <a:xfrm>
          <a:off x="2857500" y="7389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34107</xdr:rowOff>
    </xdr:from>
    <xdr:ext cx="762000" cy="259045"/>
    <xdr:sp macro="" textlink="">
      <xdr:nvSpPr>
        <xdr:cNvPr id="142" name="テキスト ボックス 141"/>
        <xdr:cNvSpPr txBox="1"/>
      </xdr:nvSpPr>
      <xdr:spPr>
        <a:xfrm>
          <a:off x="2527300" y="715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56686</xdr:rowOff>
    </xdr:from>
    <xdr:to>
      <xdr:col>24</xdr:col>
      <xdr:colOff>63500</xdr:colOff>
      <xdr:row>35</xdr:row>
      <xdr:rowOff>24518</xdr:rowOff>
    </xdr:to>
    <xdr:cxnSp macro="">
      <xdr:nvCxnSpPr>
        <xdr:cNvPr id="63" name="直線コネクタ 62"/>
        <xdr:cNvCxnSpPr/>
      </xdr:nvCxnSpPr>
      <xdr:spPr>
        <a:xfrm flipV="1">
          <a:off x="3797300" y="5885986"/>
          <a:ext cx="838200" cy="1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150303</xdr:rowOff>
    </xdr:from>
    <xdr:to>
      <xdr:col>19</xdr:col>
      <xdr:colOff>177800</xdr:colOff>
      <xdr:row>35</xdr:row>
      <xdr:rowOff>24518</xdr:rowOff>
    </xdr:to>
    <xdr:cxnSp macro="">
      <xdr:nvCxnSpPr>
        <xdr:cNvPr id="66" name="直線コネクタ 65"/>
        <xdr:cNvCxnSpPr/>
      </xdr:nvCxnSpPr>
      <xdr:spPr>
        <a:xfrm>
          <a:off x="2908300" y="5979603"/>
          <a:ext cx="889000" cy="4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150303</xdr:rowOff>
    </xdr:from>
    <xdr:to>
      <xdr:col>15</xdr:col>
      <xdr:colOff>50800</xdr:colOff>
      <xdr:row>35</xdr:row>
      <xdr:rowOff>12892</xdr:rowOff>
    </xdr:to>
    <xdr:cxnSp macro="">
      <xdr:nvCxnSpPr>
        <xdr:cNvPr id="69" name="直線コネクタ 68"/>
        <xdr:cNvCxnSpPr/>
      </xdr:nvCxnSpPr>
      <xdr:spPr>
        <a:xfrm flipV="1">
          <a:off x="2019300" y="5979603"/>
          <a:ext cx="8890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12892</xdr:rowOff>
    </xdr:from>
    <xdr:to>
      <xdr:col>10</xdr:col>
      <xdr:colOff>114300</xdr:colOff>
      <xdr:row>35</xdr:row>
      <xdr:rowOff>74854</xdr:rowOff>
    </xdr:to>
    <xdr:cxnSp macro="">
      <xdr:nvCxnSpPr>
        <xdr:cNvPr id="72" name="直線コネクタ 71"/>
        <xdr:cNvCxnSpPr/>
      </xdr:nvCxnSpPr>
      <xdr:spPr>
        <a:xfrm flipV="1">
          <a:off x="1130300" y="6013642"/>
          <a:ext cx="889000" cy="6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5886</xdr:rowOff>
    </xdr:from>
    <xdr:to>
      <xdr:col>24</xdr:col>
      <xdr:colOff>114300</xdr:colOff>
      <xdr:row>34</xdr:row>
      <xdr:rowOff>107486</xdr:rowOff>
    </xdr:to>
    <xdr:sp macro="" textlink="">
      <xdr:nvSpPr>
        <xdr:cNvPr id="82" name="楕円 81"/>
        <xdr:cNvSpPr/>
      </xdr:nvSpPr>
      <xdr:spPr>
        <a:xfrm>
          <a:off x="4584700" y="58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28763</xdr:rowOff>
    </xdr:from>
    <xdr:ext cx="599010" cy="259045"/>
    <xdr:sp macro="" textlink="">
      <xdr:nvSpPr>
        <xdr:cNvPr id="83" name="人件費該当値テキスト"/>
        <xdr:cNvSpPr txBox="1"/>
      </xdr:nvSpPr>
      <xdr:spPr>
        <a:xfrm>
          <a:off x="4686300" y="568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145168</xdr:rowOff>
    </xdr:from>
    <xdr:to>
      <xdr:col>20</xdr:col>
      <xdr:colOff>38100</xdr:colOff>
      <xdr:row>35</xdr:row>
      <xdr:rowOff>75318</xdr:rowOff>
    </xdr:to>
    <xdr:sp macro="" textlink="">
      <xdr:nvSpPr>
        <xdr:cNvPr id="84" name="楕円 83"/>
        <xdr:cNvSpPr/>
      </xdr:nvSpPr>
      <xdr:spPr>
        <a:xfrm>
          <a:off x="3746500" y="59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91845</xdr:rowOff>
    </xdr:from>
    <xdr:ext cx="534377" cy="259045"/>
    <xdr:sp macro="" textlink="">
      <xdr:nvSpPr>
        <xdr:cNvPr id="85" name="テキスト ボックス 84"/>
        <xdr:cNvSpPr txBox="1"/>
      </xdr:nvSpPr>
      <xdr:spPr>
        <a:xfrm>
          <a:off x="3530111" y="574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99503</xdr:rowOff>
    </xdr:from>
    <xdr:to>
      <xdr:col>15</xdr:col>
      <xdr:colOff>101600</xdr:colOff>
      <xdr:row>35</xdr:row>
      <xdr:rowOff>29653</xdr:rowOff>
    </xdr:to>
    <xdr:sp macro="" textlink="">
      <xdr:nvSpPr>
        <xdr:cNvPr id="86" name="楕円 85"/>
        <xdr:cNvSpPr/>
      </xdr:nvSpPr>
      <xdr:spPr>
        <a:xfrm>
          <a:off x="2857500" y="59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46180</xdr:rowOff>
    </xdr:from>
    <xdr:ext cx="599010" cy="259045"/>
    <xdr:sp macro="" textlink="">
      <xdr:nvSpPr>
        <xdr:cNvPr id="87" name="テキスト ボックス 86"/>
        <xdr:cNvSpPr txBox="1"/>
      </xdr:nvSpPr>
      <xdr:spPr>
        <a:xfrm>
          <a:off x="2608795" y="570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133542</xdr:rowOff>
    </xdr:from>
    <xdr:to>
      <xdr:col>10</xdr:col>
      <xdr:colOff>165100</xdr:colOff>
      <xdr:row>35</xdr:row>
      <xdr:rowOff>63692</xdr:rowOff>
    </xdr:to>
    <xdr:sp macro="" textlink="">
      <xdr:nvSpPr>
        <xdr:cNvPr id="88" name="楕円 87"/>
        <xdr:cNvSpPr/>
      </xdr:nvSpPr>
      <xdr:spPr>
        <a:xfrm>
          <a:off x="1968500" y="596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80219</xdr:rowOff>
    </xdr:from>
    <xdr:ext cx="599010" cy="259045"/>
    <xdr:sp macro="" textlink="">
      <xdr:nvSpPr>
        <xdr:cNvPr id="89" name="テキスト ボックス 88"/>
        <xdr:cNvSpPr txBox="1"/>
      </xdr:nvSpPr>
      <xdr:spPr>
        <a:xfrm>
          <a:off x="1719795" y="57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24054</xdr:rowOff>
    </xdr:from>
    <xdr:to>
      <xdr:col>6</xdr:col>
      <xdr:colOff>38100</xdr:colOff>
      <xdr:row>35</xdr:row>
      <xdr:rowOff>125654</xdr:rowOff>
    </xdr:to>
    <xdr:sp macro="" textlink="">
      <xdr:nvSpPr>
        <xdr:cNvPr id="90" name="楕円 89"/>
        <xdr:cNvSpPr/>
      </xdr:nvSpPr>
      <xdr:spPr>
        <a:xfrm>
          <a:off x="1079500" y="60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142181</xdr:rowOff>
    </xdr:from>
    <xdr:ext cx="534377" cy="259045"/>
    <xdr:sp macro="" textlink="">
      <xdr:nvSpPr>
        <xdr:cNvPr id="91" name="テキスト ボックス 90"/>
        <xdr:cNvSpPr txBox="1"/>
      </xdr:nvSpPr>
      <xdr:spPr>
        <a:xfrm>
          <a:off x="863111" y="58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160787</xdr:rowOff>
    </xdr:from>
    <xdr:to>
      <xdr:col>24</xdr:col>
      <xdr:colOff>63500</xdr:colOff>
      <xdr:row>58</xdr:row>
      <xdr:rowOff>529</xdr:rowOff>
    </xdr:to>
    <xdr:cxnSp macro="">
      <xdr:nvCxnSpPr>
        <xdr:cNvPr id="122" name="直線コネクタ 121"/>
        <xdr:cNvCxnSpPr/>
      </xdr:nvCxnSpPr>
      <xdr:spPr>
        <a:xfrm>
          <a:off x="3797300" y="9933437"/>
          <a:ext cx="8382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160787</xdr:rowOff>
    </xdr:from>
    <xdr:to>
      <xdr:col>19</xdr:col>
      <xdr:colOff>177800</xdr:colOff>
      <xdr:row>58</xdr:row>
      <xdr:rowOff>13053</xdr:rowOff>
    </xdr:to>
    <xdr:cxnSp macro="">
      <xdr:nvCxnSpPr>
        <xdr:cNvPr id="125" name="直線コネクタ 124"/>
        <xdr:cNvCxnSpPr/>
      </xdr:nvCxnSpPr>
      <xdr:spPr>
        <a:xfrm flipV="1">
          <a:off x="2908300" y="9933437"/>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13053</xdr:rowOff>
    </xdr:from>
    <xdr:to>
      <xdr:col>15</xdr:col>
      <xdr:colOff>50800</xdr:colOff>
      <xdr:row>58</xdr:row>
      <xdr:rowOff>16194</xdr:rowOff>
    </xdr:to>
    <xdr:cxnSp macro="">
      <xdr:nvCxnSpPr>
        <xdr:cNvPr id="128" name="直線コネクタ 127"/>
        <xdr:cNvCxnSpPr/>
      </xdr:nvCxnSpPr>
      <xdr:spPr>
        <a:xfrm flipV="1">
          <a:off x="2019300" y="9957153"/>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16194</xdr:rowOff>
    </xdr:from>
    <xdr:to>
      <xdr:col>10</xdr:col>
      <xdr:colOff>114300</xdr:colOff>
      <xdr:row>58</xdr:row>
      <xdr:rowOff>26353</xdr:rowOff>
    </xdr:to>
    <xdr:cxnSp macro="">
      <xdr:nvCxnSpPr>
        <xdr:cNvPr id="131" name="直線コネクタ 130"/>
        <xdr:cNvCxnSpPr/>
      </xdr:nvCxnSpPr>
      <xdr:spPr>
        <a:xfrm flipV="1">
          <a:off x="1130300" y="9960294"/>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121179</xdr:rowOff>
    </xdr:from>
    <xdr:to>
      <xdr:col>24</xdr:col>
      <xdr:colOff>114300</xdr:colOff>
      <xdr:row>58</xdr:row>
      <xdr:rowOff>51329</xdr:rowOff>
    </xdr:to>
    <xdr:sp macro="" textlink="">
      <xdr:nvSpPr>
        <xdr:cNvPr id="141" name="楕円 140"/>
        <xdr:cNvSpPr/>
      </xdr:nvSpPr>
      <xdr:spPr>
        <a:xfrm>
          <a:off x="45847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99606</xdr:rowOff>
    </xdr:from>
    <xdr:ext cx="534377" cy="259045"/>
    <xdr:sp macro="" textlink="">
      <xdr:nvSpPr>
        <xdr:cNvPr id="142" name="物件費該当値テキスト"/>
        <xdr:cNvSpPr txBox="1"/>
      </xdr:nvSpPr>
      <xdr:spPr>
        <a:xfrm>
          <a:off x="4686300" y="98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109987</xdr:rowOff>
    </xdr:from>
    <xdr:to>
      <xdr:col>20</xdr:col>
      <xdr:colOff>38100</xdr:colOff>
      <xdr:row>58</xdr:row>
      <xdr:rowOff>40137</xdr:rowOff>
    </xdr:to>
    <xdr:sp macro="" textlink="">
      <xdr:nvSpPr>
        <xdr:cNvPr id="143" name="楕円 142"/>
        <xdr:cNvSpPr/>
      </xdr:nvSpPr>
      <xdr:spPr>
        <a:xfrm>
          <a:off x="3746500" y="98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31264</xdr:rowOff>
    </xdr:from>
    <xdr:ext cx="534377" cy="259045"/>
    <xdr:sp macro="" textlink="">
      <xdr:nvSpPr>
        <xdr:cNvPr id="144" name="テキスト ボックス 143"/>
        <xdr:cNvSpPr txBox="1"/>
      </xdr:nvSpPr>
      <xdr:spPr>
        <a:xfrm>
          <a:off x="3530111" y="99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133703</xdr:rowOff>
    </xdr:from>
    <xdr:to>
      <xdr:col>15</xdr:col>
      <xdr:colOff>101600</xdr:colOff>
      <xdr:row>58</xdr:row>
      <xdr:rowOff>63853</xdr:rowOff>
    </xdr:to>
    <xdr:sp macro="" textlink="">
      <xdr:nvSpPr>
        <xdr:cNvPr id="145" name="楕円 144"/>
        <xdr:cNvSpPr/>
      </xdr:nvSpPr>
      <xdr:spPr>
        <a:xfrm>
          <a:off x="2857500" y="990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54980</xdr:rowOff>
    </xdr:from>
    <xdr:ext cx="534377" cy="259045"/>
    <xdr:sp macro="" textlink="">
      <xdr:nvSpPr>
        <xdr:cNvPr id="146" name="テキスト ボックス 145"/>
        <xdr:cNvSpPr txBox="1"/>
      </xdr:nvSpPr>
      <xdr:spPr>
        <a:xfrm>
          <a:off x="2641111" y="999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136844</xdr:rowOff>
    </xdr:from>
    <xdr:to>
      <xdr:col>10</xdr:col>
      <xdr:colOff>165100</xdr:colOff>
      <xdr:row>58</xdr:row>
      <xdr:rowOff>66994</xdr:rowOff>
    </xdr:to>
    <xdr:sp macro="" textlink="">
      <xdr:nvSpPr>
        <xdr:cNvPr id="147" name="楕円 146"/>
        <xdr:cNvSpPr/>
      </xdr:nvSpPr>
      <xdr:spPr>
        <a:xfrm>
          <a:off x="1968500" y="99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83521</xdr:rowOff>
    </xdr:from>
    <xdr:ext cx="534377" cy="259045"/>
    <xdr:sp macro="" textlink="">
      <xdr:nvSpPr>
        <xdr:cNvPr id="148" name="テキスト ボックス 147"/>
        <xdr:cNvSpPr txBox="1"/>
      </xdr:nvSpPr>
      <xdr:spPr>
        <a:xfrm>
          <a:off x="1752111" y="968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147003</xdr:rowOff>
    </xdr:from>
    <xdr:to>
      <xdr:col>6</xdr:col>
      <xdr:colOff>38100</xdr:colOff>
      <xdr:row>58</xdr:row>
      <xdr:rowOff>77153</xdr:rowOff>
    </xdr:to>
    <xdr:sp macro="" textlink="">
      <xdr:nvSpPr>
        <xdr:cNvPr id="149" name="楕円 148"/>
        <xdr:cNvSpPr/>
      </xdr:nvSpPr>
      <xdr:spPr>
        <a:xfrm>
          <a:off x="1079500" y="99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68280</xdr:rowOff>
    </xdr:from>
    <xdr:ext cx="534377" cy="259045"/>
    <xdr:sp macro="" textlink="">
      <xdr:nvSpPr>
        <xdr:cNvPr id="150" name="テキスト ボックス 149"/>
        <xdr:cNvSpPr txBox="1"/>
      </xdr:nvSpPr>
      <xdr:spPr>
        <a:xfrm>
          <a:off x="863111" y="1001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56317</xdr:rowOff>
    </xdr:from>
    <xdr:to>
      <xdr:col>24</xdr:col>
      <xdr:colOff>63500</xdr:colOff>
      <xdr:row>78</xdr:row>
      <xdr:rowOff>66605</xdr:rowOff>
    </xdr:to>
    <xdr:cxnSp macro="">
      <xdr:nvCxnSpPr>
        <xdr:cNvPr id="179" name="直線コネクタ 178"/>
        <xdr:cNvCxnSpPr/>
      </xdr:nvCxnSpPr>
      <xdr:spPr>
        <a:xfrm flipV="1">
          <a:off x="3797300" y="13429417"/>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61843</xdr:rowOff>
    </xdr:from>
    <xdr:to>
      <xdr:col>19</xdr:col>
      <xdr:colOff>177800</xdr:colOff>
      <xdr:row>78</xdr:row>
      <xdr:rowOff>66605</xdr:rowOff>
    </xdr:to>
    <xdr:cxnSp macro="">
      <xdr:nvCxnSpPr>
        <xdr:cNvPr id="182" name="直線コネクタ 181"/>
        <xdr:cNvCxnSpPr/>
      </xdr:nvCxnSpPr>
      <xdr:spPr>
        <a:xfrm>
          <a:off x="2908300" y="1343494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61843</xdr:rowOff>
    </xdr:from>
    <xdr:to>
      <xdr:col>15</xdr:col>
      <xdr:colOff>50800</xdr:colOff>
      <xdr:row>78</xdr:row>
      <xdr:rowOff>80263</xdr:rowOff>
    </xdr:to>
    <xdr:cxnSp macro="">
      <xdr:nvCxnSpPr>
        <xdr:cNvPr id="185" name="直線コネクタ 184"/>
        <xdr:cNvCxnSpPr/>
      </xdr:nvCxnSpPr>
      <xdr:spPr>
        <a:xfrm flipV="1">
          <a:off x="2019300" y="13434943"/>
          <a:ext cx="8890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111961</xdr:rowOff>
    </xdr:from>
    <xdr:ext cx="469744" cy="259045"/>
    <xdr:sp macro="" textlink="">
      <xdr:nvSpPr>
        <xdr:cNvPr id="187" name="テキスト ボックス 186"/>
        <xdr:cNvSpPr txBox="1"/>
      </xdr:nvSpPr>
      <xdr:spPr>
        <a:xfrm>
          <a:off x="2673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68568</xdr:rowOff>
    </xdr:from>
    <xdr:to>
      <xdr:col>10</xdr:col>
      <xdr:colOff>114300</xdr:colOff>
      <xdr:row>78</xdr:row>
      <xdr:rowOff>80263</xdr:rowOff>
    </xdr:to>
    <xdr:cxnSp macro="">
      <xdr:nvCxnSpPr>
        <xdr:cNvPr id="188" name="直線コネクタ 187"/>
        <xdr:cNvCxnSpPr/>
      </xdr:nvCxnSpPr>
      <xdr:spPr>
        <a:xfrm>
          <a:off x="1130300" y="13441668"/>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5517</xdr:rowOff>
    </xdr:from>
    <xdr:to>
      <xdr:col>24</xdr:col>
      <xdr:colOff>114300</xdr:colOff>
      <xdr:row>78</xdr:row>
      <xdr:rowOff>107117</xdr:rowOff>
    </xdr:to>
    <xdr:sp macro="" textlink="">
      <xdr:nvSpPr>
        <xdr:cNvPr id="198" name="楕円 197"/>
        <xdr:cNvSpPr/>
      </xdr:nvSpPr>
      <xdr:spPr>
        <a:xfrm>
          <a:off x="4584700" y="133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155394</xdr:rowOff>
    </xdr:from>
    <xdr:ext cx="469744" cy="259045"/>
    <xdr:sp macro="" textlink="">
      <xdr:nvSpPr>
        <xdr:cNvPr id="199" name="維持補修費該当値テキスト"/>
        <xdr:cNvSpPr txBox="1"/>
      </xdr:nvSpPr>
      <xdr:spPr>
        <a:xfrm>
          <a:off x="4686300" y="1335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15805</xdr:rowOff>
    </xdr:from>
    <xdr:to>
      <xdr:col>20</xdr:col>
      <xdr:colOff>38100</xdr:colOff>
      <xdr:row>78</xdr:row>
      <xdr:rowOff>117405</xdr:rowOff>
    </xdr:to>
    <xdr:sp macro="" textlink="">
      <xdr:nvSpPr>
        <xdr:cNvPr id="200" name="楕円 199"/>
        <xdr:cNvSpPr/>
      </xdr:nvSpPr>
      <xdr:spPr>
        <a:xfrm>
          <a:off x="3746500" y="133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133932</xdr:rowOff>
    </xdr:from>
    <xdr:ext cx="469744" cy="259045"/>
    <xdr:sp macro="" textlink="">
      <xdr:nvSpPr>
        <xdr:cNvPr id="201" name="テキスト ボックス 200"/>
        <xdr:cNvSpPr txBox="1"/>
      </xdr:nvSpPr>
      <xdr:spPr>
        <a:xfrm>
          <a:off x="3562428" y="1316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11043</xdr:rowOff>
    </xdr:from>
    <xdr:to>
      <xdr:col>15</xdr:col>
      <xdr:colOff>101600</xdr:colOff>
      <xdr:row>78</xdr:row>
      <xdr:rowOff>112643</xdr:rowOff>
    </xdr:to>
    <xdr:sp macro="" textlink="">
      <xdr:nvSpPr>
        <xdr:cNvPr id="202" name="楕円 201"/>
        <xdr:cNvSpPr/>
      </xdr:nvSpPr>
      <xdr:spPr>
        <a:xfrm>
          <a:off x="2857500" y="133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129170</xdr:rowOff>
    </xdr:from>
    <xdr:ext cx="469744" cy="259045"/>
    <xdr:sp macro="" textlink="">
      <xdr:nvSpPr>
        <xdr:cNvPr id="203" name="テキスト ボックス 202"/>
        <xdr:cNvSpPr txBox="1"/>
      </xdr:nvSpPr>
      <xdr:spPr>
        <a:xfrm>
          <a:off x="2673428" y="131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29463</xdr:rowOff>
    </xdr:from>
    <xdr:to>
      <xdr:col>10</xdr:col>
      <xdr:colOff>165100</xdr:colOff>
      <xdr:row>78</xdr:row>
      <xdr:rowOff>131063</xdr:rowOff>
    </xdr:to>
    <xdr:sp macro="" textlink="">
      <xdr:nvSpPr>
        <xdr:cNvPr id="204" name="楕円 203"/>
        <xdr:cNvSpPr/>
      </xdr:nvSpPr>
      <xdr:spPr>
        <a:xfrm>
          <a:off x="1968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122190</xdr:rowOff>
    </xdr:from>
    <xdr:ext cx="469744" cy="259045"/>
    <xdr:sp macro="" textlink="">
      <xdr:nvSpPr>
        <xdr:cNvPr id="205" name="テキスト ボックス 204"/>
        <xdr:cNvSpPr txBox="1"/>
      </xdr:nvSpPr>
      <xdr:spPr>
        <a:xfrm>
          <a:off x="1784428"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17768</xdr:rowOff>
    </xdr:from>
    <xdr:to>
      <xdr:col>6</xdr:col>
      <xdr:colOff>38100</xdr:colOff>
      <xdr:row>78</xdr:row>
      <xdr:rowOff>119368</xdr:rowOff>
    </xdr:to>
    <xdr:sp macro="" textlink="">
      <xdr:nvSpPr>
        <xdr:cNvPr id="206" name="楕円 205"/>
        <xdr:cNvSpPr/>
      </xdr:nvSpPr>
      <xdr:spPr>
        <a:xfrm>
          <a:off x="1079500" y="13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135895</xdr:rowOff>
    </xdr:from>
    <xdr:ext cx="469744" cy="259045"/>
    <xdr:sp macro="" textlink="">
      <xdr:nvSpPr>
        <xdr:cNvPr id="207" name="テキスト ボックス 206"/>
        <xdr:cNvSpPr txBox="1"/>
      </xdr:nvSpPr>
      <xdr:spPr>
        <a:xfrm>
          <a:off x="895428" y="131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17387</xdr:rowOff>
    </xdr:from>
    <xdr:to>
      <xdr:col>24</xdr:col>
      <xdr:colOff>63500</xdr:colOff>
      <xdr:row>95</xdr:row>
      <xdr:rowOff>88418</xdr:rowOff>
    </xdr:to>
    <xdr:cxnSp macro="">
      <xdr:nvCxnSpPr>
        <xdr:cNvPr id="237" name="直線コネクタ 236"/>
        <xdr:cNvCxnSpPr/>
      </xdr:nvCxnSpPr>
      <xdr:spPr>
        <a:xfrm flipV="1">
          <a:off x="3797300" y="16305137"/>
          <a:ext cx="838200" cy="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88418</xdr:rowOff>
    </xdr:from>
    <xdr:to>
      <xdr:col>19</xdr:col>
      <xdr:colOff>177800</xdr:colOff>
      <xdr:row>95</xdr:row>
      <xdr:rowOff>156553</xdr:rowOff>
    </xdr:to>
    <xdr:cxnSp macro="">
      <xdr:nvCxnSpPr>
        <xdr:cNvPr id="240" name="直線コネクタ 239"/>
        <xdr:cNvCxnSpPr/>
      </xdr:nvCxnSpPr>
      <xdr:spPr>
        <a:xfrm flipV="1">
          <a:off x="2908300" y="16376168"/>
          <a:ext cx="8890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137224</xdr:rowOff>
    </xdr:from>
    <xdr:to>
      <xdr:col>15</xdr:col>
      <xdr:colOff>50800</xdr:colOff>
      <xdr:row>95</xdr:row>
      <xdr:rowOff>156553</xdr:rowOff>
    </xdr:to>
    <xdr:cxnSp macro="">
      <xdr:nvCxnSpPr>
        <xdr:cNvPr id="243" name="直線コネクタ 242"/>
        <xdr:cNvCxnSpPr/>
      </xdr:nvCxnSpPr>
      <xdr:spPr>
        <a:xfrm>
          <a:off x="2019300" y="16424974"/>
          <a:ext cx="8890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117132</xdr:rowOff>
    </xdr:from>
    <xdr:to>
      <xdr:col>10</xdr:col>
      <xdr:colOff>114300</xdr:colOff>
      <xdr:row>95</xdr:row>
      <xdr:rowOff>137224</xdr:rowOff>
    </xdr:to>
    <xdr:cxnSp macro="">
      <xdr:nvCxnSpPr>
        <xdr:cNvPr id="246" name="直線コネクタ 245"/>
        <xdr:cNvCxnSpPr/>
      </xdr:nvCxnSpPr>
      <xdr:spPr>
        <a:xfrm>
          <a:off x="1130300" y="16404882"/>
          <a:ext cx="8890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138037</xdr:rowOff>
    </xdr:from>
    <xdr:to>
      <xdr:col>24</xdr:col>
      <xdr:colOff>114300</xdr:colOff>
      <xdr:row>95</xdr:row>
      <xdr:rowOff>68187</xdr:rowOff>
    </xdr:to>
    <xdr:sp macro="" textlink="">
      <xdr:nvSpPr>
        <xdr:cNvPr id="256" name="楕円 255"/>
        <xdr:cNvSpPr/>
      </xdr:nvSpPr>
      <xdr:spPr>
        <a:xfrm>
          <a:off x="4584700" y="162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160914</xdr:rowOff>
    </xdr:from>
    <xdr:ext cx="599010" cy="259045"/>
    <xdr:sp macro="" textlink="">
      <xdr:nvSpPr>
        <xdr:cNvPr id="257" name="扶助費該当値テキスト"/>
        <xdr:cNvSpPr txBox="1"/>
      </xdr:nvSpPr>
      <xdr:spPr>
        <a:xfrm>
          <a:off x="4686300" y="1610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37618</xdr:rowOff>
    </xdr:from>
    <xdr:to>
      <xdr:col>20</xdr:col>
      <xdr:colOff>38100</xdr:colOff>
      <xdr:row>95</xdr:row>
      <xdr:rowOff>139218</xdr:rowOff>
    </xdr:to>
    <xdr:sp macro="" textlink="">
      <xdr:nvSpPr>
        <xdr:cNvPr id="258" name="楕円 257"/>
        <xdr:cNvSpPr/>
      </xdr:nvSpPr>
      <xdr:spPr>
        <a:xfrm>
          <a:off x="3746500" y="1632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155745</xdr:rowOff>
    </xdr:from>
    <xdr:ext cx="599010" cy="259045"/>
    <xdr:sp macro="" textlink="">
      <xdr:nvSpPr>
        <xdr:cNvPr id="259" name="テキスト ボックス 258"/>
        <xdr:cNvSpPr txBox="1"/>
      </xdr:nvSpPr>
      <xdr:spPr>
        <a:xfrm>
          <a:off x="3497795" y="1610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105753</xdr:rowOff>
    </xdr:from>
    <xdr:to>
      <xdr:col>15</xdr:col>
      <xdr:colOff>101600</xdr:colOff>
      <xdr:row>96</xdr:row>
      <xdr:rowOff>35903</xdr:rowOff>
    </xdr:to>
    <xdr:sp macro="" textlink="">
      <xdr:nvSpPr>
        <xdr:cNvPr id="260" name="楕円 259"/>
        <xdr:cNvSpPr/>
      </xdr:nvSpPr>
      <xdr:spPr>
        <a:xfrm>
          <a:off x="2857500" y="163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52430</xdr:rowOff>
    </xdr:from>
    <xdr:ext cx="599010" cy="259045"/>
    <xdr:sp macro="" textlink="">
      <xdr:nvSpPr>
        <xdr:cNvPr id="261" name="テキスト ボックス 260"/>
        <xdr:cNvSpPr txBox="1"/>
      </xdr:nvSpPr>
      <xdr:spPr>
        <a:xfrm>
          <a:off x="2608795" y="1616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86424</xdr:rowOff>
    </xdr:from>
    <xdr:to>
      <xdr:col>10</xdr:col>
      <xdr:colOff>165100</xdr:colOff>
      <xdr:row>96</xdr:row>
      <xdr:rowOff>16574</xdr:rowOff>
    </xdr:to>
    <xdr:sp macro="" textlink="">
      <xdr:nvSpPr>
        <xdr:cNvPr id="262" name="楕円 261"/>
        <xdr:cNvSpPr/>
      </xdr:nvSpPr>
      <xdr:spPr>
        <a:xfrm>
          <a:off x="1968500" y="16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33101</xdr:rowOff>
    </xdr:from>
    <xdr:ext cx="599010" cy="259045"/>
    <xdr:sp macro="" textlink="">
      <xdr:nvSpPr>
        <xdr:cNvPr id="263" name="テキスト ボックス 262"/>
        <xdr:cNvSpPr txBox="1"/>
      </xdr:nvSpPr>
      <xdr:spPr>
        <a:xfrm>
          <a:off x="1719795" y="161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66332</xdr:rowOff>
    </xdr:from>
    <xdr:to>
      <xdr:col>6</xdr:col>
      <xdr:colOff>38100</xdr:colOff>
      <xdr:row>95</xdr:row>
      <xdr:rowOff>167932</xdr:rowOff>
    </xdr:to>
    <xdr:sp macro="" textlink="">
      <xdr:nvSpPr>
        <xdr:cNvPr id="264" name="楕円 263"/>
        <xdr:cNvSpPr/>
      </xdr:nvSpPr>
      <xdr:spPr>
        <a:xfrm>
          <a:off x="1079500" y="163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13009</xdr:rowOff>
    </xdr:from>
    <xdr:ext cx="599010" cy="259045"/>
    <xdr:sp macro="" textlink="">
      <xdr:nvSpPr>
        <xdr:cNvPr id="265" name="テキスト ボックス 264"/>
        <xdr:cNvSpPr txBox="1"/>
      </xdr:nvSpPr>
      <xdr:spPr>
        <a:xfrm>
          <a:off x="830795" y="1612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145095</xdr:rowOff>
    </xdr:from>
    <xdr:to>
      <xdr:col>55</xdr:col>
      <xdr:colOff>0</xdr:colOff>
      <xdr:row>38</xdr:row>
      <xdr:rowOff>20619</xdr:rowOff>
    </xdr:to>
    <xdr:cxnSp macro="">
      <xdr:nvCxnSpPr>
        <xdr:cNvPr id="296" name="直線コネクタ 295"/>
        <xdr:cNvCxnSpPr/>
      </xdr:nvCxnSpPr>
      <xdr:spPr>
        <a:xfrm flipV="1">
          <a:off x="9639300" y="6145845"/>
          <a:ext cx="838200" cy="38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20619</xdr:rowOff>
    </xdr:from>
    <xdr:to>
      <xdr:col>50</xdr:col>
      <xdr:colOff>114300</xdr:colOff>
      <xdr:row>38</xdr:row>
      <xdr:rowOff>27183</xdr:rowOff>
    </xdr:to>
    <xdr:cxnSp macro="">
      <xdr:nvCxnSpPr>
        <xdr:cNvPr id="299" name="直線コネクタ 298"/>
        <xdr:cNvCxnSpPr/>
      </xdr:nvCxnSpPr>
      <xdr:spPr>
        <a:xfrm flipV="1">
          <a:off x="8750300" y="6535719"/>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8781</xdr:rowOff>
    </xdr:from>
    <xdr:to>
      <xdr:col>45</xdr:col>
      <xdr:colOff>177800</xdr:colOff>
      <xdr:row>38</xdr:row>
      <xdr:rowOff>27183</xdr:rowOff>
    </xdr:to>
    <xdr:cxnSp macro="">
      <xdr:nvCxnSpPr>
        <xdr:cNvPr id="302" name="直線コネクタ 301"/>
        <xdr:cNvCxnSpPr/>
      </xdr:nvCxnSpPr>
      <xdr:spPr>
        <a:xfrm>
          <a:off x="7861300" y="6523881"/>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160679</xdr:rowOff>
    </xdr:from>
    <xdr:to>
      <xdr:col>41</xdr:col>
      <xdr:colOff>50800</xdr:colOff>
      <xdr:row>38</xdr:row>
      <xdr:rowOff>8781</xdr:rowOff>
    </xdr:to>
    <xdr:cxnSp macro="">
      <xdr:nvCxnSpPr>
        <xdr:cNvPr id="305" name="直線コネクタ 304"/>
        <xdr:cNvCxnSpPr/>
      </xdr:nvCxnSpPr>
      <xdr:spPr>
        <a:xfrm>
          <a:off x="6972300" y="6504329"/>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94295</xdr:rowOff>
    </xdr:from>
    <xdr:to>
      <xdr:col>55</xdr:col>
      <xdr:colOff>50800</xdr:colOff>
      <xdr:row>36</xdr:row>
      <xdr:rowOff>24445</xdr:rowOff>
    </xdr:to>
    <xdr:sp macro="" textlink="">
      <xdr:nvSpPr>
        <xdr:cNvPr id="315" name="楕円 314"/>
        <xdr:cNvSpPr/>
      </xdr:nvSpPr>
      <xdr:spPr>
        <a:xfrm>
          <a:off x="10426700" y="60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72722</xdr:rowOff>
    </xdr:from>
    <xdr:ext cx="599010" cy="259045"/>
    <xdr:sp macro="" textlink="">
      <xdr:nvSpPr>
        <xdr:cNvPr id="316" name="補助費等該当値テキスト"/>
        <xdr:cNvSpPr txBox="1"/>
      </xdr:nvSpPr>
      <xdr:spPr>
        <a:xfrm>
          <a:off x="10528300" y="607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141269</xdr:rowOff>
    </xdr:from>
    <xdr:to>
      <xdr:col>50</xdr:col>
      <xdr:colOff>165100</xdr:colOff>
      <xdr:row>38</xdr:row>
      <xdr:rowOff>71419</xdr:rowOff>
    </xdr:to>
    <xdr:sp macro="" textlink="">
      <xdr:nvSpPr>
        <xdr:cNvPr id="317" name="楕円 316"/>
        <xdr:cNvSpPr/>
      </xdr:nvSpPr>
      <xdr:spPr>
        <a:xfrm>
          <a:off x="9588500" y="64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87946</xdr:rowOff>
    </xdr:from>
    <xdr:ext cx="534377" cy="259045"/>
    <xdr:sp macro="" textlink="">
      <xdr:nvSpPr>
        <xdr:cNvPr id="318" name="テキスト ボックス 317"/>
        <xdr:cNvSpPr txBox="1"/>
      </xdr:nvSpPr>
      <xdr:spPr>
        <a:xfrm>
          <a:off x="9372111" y="626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147833</xdr:rowOff>
    </xdr:from>
    <xdr:to>
      <xdr:col>46</xdr:col>
      <xdr:colOff>38100</xdr:colOff>
      <xdr:row>38</xdr:row>
      <xdr:rowOff>77983</xdr:rowOff>
    </xdr:to>
    <xdr:sp macro="" textlink="">
      <xdr:nvSpPr>
        <xdr:cNvPr id="319" name="楕円 318"/>
        <xdr:cNvSpPr/>
      </xdr:nvSpPr>
      <xdr:spPr>
        <a:xfrm>
          <a:off x="8699500" y="64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94510</xdr:rowOff>
    </xdr:from>
    <xdr:ext cx="534377" cy="259045"/>
    <xdr:sp macro="" textlink="">
      <xdr:nvSpPr>
        <xdr:cNvPr id="320" name="テキスト ボックス 319"/>
        <xdr:cNvSpPr txBox="1"/>
      </xdr:nvSpPr>
      <xdr:spPr>
        <a:xfrm>
          <a:off x="8483111" y="62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129431</xdr:rowOff>
    </xdr:from>
    <xdr:to>
      <xdr:col>41</xdr:col>
      <xdr:colOff>101600</xdr:colOff>
      <xdr:row>38</xdr:row>
      <xdr:rowOff>59581</xdr:rowOff>
    </xdr:to>
    <xdr:sp macro="" textlink="">
      <xdr:nvSpPr>
        <xdr:cNvPr id="321" name="楕円 320"/>
        <xdr:cNvSpPr/>
      </xdr:nvSpPr>
      <xdr:spPr>
        <a:xfrm>
          <a:off x="7810500" y="64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76108</xdr:rowOff>
    </xdr:from>
    <xdr:ext cx="534377" cy="259045"/>
    <xdr:sp macro="" textlink="">
      <xdr:nvSpPr>
        <xdr:cNvPr id="322" name="テキスト ボックス 321"/>
        <xdr:cNvSpPr txBox="1"/>
      </xdr:nvSpPr>
      <xdr:spPr>
        <a:xfrm>
          <a:off x="7594111" y="62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109879</xdr:rowOff>
    </xdr:from>
    <xdr:to>
      <xdr:col>36</xdr:col>
      <xdr:colOff>165100</xdr:colOff>
      <xdr:row>38</xdr:row>
      <xdr:rowOff>40029</xdr:rowOff>
    </xdr:to>
    <xdr:sp macro="" textlink="">
      <xdr:nvSpPr>
        <xdr:cNvPr id="323" name="楕円 322"/>
        <xdr:cNvSpPr/>
      </xdr:nvSpPr>
      <xdr:spPr>
        <a:xfrm>
          <a:off x="6921500" y="64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56556</xdr:rowOff>
    </xdr:from>
    <xdr:ext cx="534377" cy="259045"/>
    <xdr:sp macro="" textlink="">
      <xdr:nvSpPr>
        <xdr:cNvPr id="324" name="テキスト ボックス 323"/>
        <xdr:cNvSpPr txBox="1"/>
      </xdr:nvSpPr>
      <xdr:spPr>
        <a:xfrm>
          <a:off x="6705111" y="62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117306</xdr:rowOff>
    </xdr:from>
    <xdr:to>
      <xdr:col>55</xdr:col>
      <xdr:colOff>0</xdr:colOff>
      <xdr:row>56</xdr:row>
      <xdr:rowOff>156210</xdr:rowOff>
    </xdr:to>
    <xdr:cxnSp macro="">
      <xdr:nvCxnSpPr>
        <xdr:cNvPr id="351" name="直線コネクタ 350"/>
        <xdr:cNvCxnSpPr/>
      </xdr:nvCxnSpPr>
      <xdr:spPr>
        <a:xfrm flipV="1">
          <a:off x="9639300" y="9547056"/>
          <a:ext cx="838200" cy="2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156210</xdr:rowOff>
    </xdr:from>
    <xdr:to>
      <xdr:col>50</xdr:col>
      <xdr:colOff>114300</xdr:colOff>
      <xdr:row>57</xdr:row>
      <xdr:rowOff>19914</xdr:rowOff>
    </xdr:to>
    <xdr:cxnSp macro="">
      <xdr:nvCxnSpPr>
        <xdr:cNvPr id="354" name="直線コネクタ 353"/>
        <xdr:cNvCxnSpPr/>
      </xdr:nvCxnSpPr>
      <xdr:spPr>
        <a:xfrm flipV="1">
          <a:off x="8750300" y="9757410"/>
          <a:ext cx="889000" cy="3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37763</xdr:rowOff>
    </xdr:from>
    <xdr:to>
      <xdr:col>45</xdr:col>
      <xdr:colOff>177800</xdr:colOff>
      <xdr:row>57</xdr:row>
      <xdr:rowOff>19914</xdr:rowOff>
    </xdr:to>
    <xdr:cxnSp macro="">
      <xdr:nvCxnSpPr>
        <xdr:cNvPr id="357" name="直線コネクタ 356"/>
        <xdr:cNvCxnSpPr/>
      </xdr:nvCxnSpPr>
      <xdr:spPr>
        <a:xfrm>
          <a:off x="7861300" y="9638963"/>
          <a:ext cx="889000" cy="1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37763</xdr:rowOff>
    </xdr:from>
    <xdr:to>
      <xdr:col>41</xdr:col>
      <xdr:colOff>50800</xdr:colOff>
      <xdr:row>56</xdr:row>
      <xdr:rowOff>86363</xdr:rowOff>
    </xdr:to>
    <xdr:cxnSp macro="">
      <xdr:nvCxnSpPr>
        <xdr:cNvPr id="360" name="直線コネクタ 359"/>
        <xdr:cNvCxnSpPr/>
      </xdr:nvCxnSpPr>
      <xdr:spPr>
        <a:xfrm flipV="1">
          <a:off x="6972300" y="9638963"/>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66506</xdr:rowOff>
    </xdr:from>
    <xdr:to>
      <xdr:col>55</xdr:col>
      <xdr:colOff>50800</xdr:colOff>
      <xdr:row>55</xdr:row>
      <xdr:rowOff>168106</xdr:rowOff>
    </xdr:to>
    <xdr:sp macro="" textlink="">
      <xdr:nvSpPr>
        <xdr:cNvPr id="370" name="楕円 369"/>
        <xdr:cNvSpPr/>
      </xdr:nvSpPr>
      <xdr:spPr>
        <a:xfrm>
          <a:off x="10426700" y="94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89383</xdr:rowOff>
    </xdr:from>
    <xdr:ext cx="599010" cy="259045"/>
    <xdr:sp macro="" textlink="">
      <xdr:nvSpPr>
        <xdr:cNvPr id="371" name="普通建設事業費該当値テキスト"/>
        <xdr:cNvSpPr txBox="1"/>
      </xdr:nvSpPr>
      <xdr:spPr>
        <a:xfrm>
          <a:off x="10528300" y="934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105410</xdr:rowOff>
    </xdr:from>
    <xdr:to>
      <xdr:col>50</xdr:col>
      <xdr:colOff>165100</xdr:colOff>
      <xdr:row>57</xdr:row>
      <xdr:rowOff>35560</xdr:rowOff>
    </xdr:to>
    <xdr:sp macro="" textlink="">
      <xdr:nvSpPr>
        <xdr:cNvPr id="372" name="楕円 371"/>
        <xdr:cNvSpPr/>
      </xdr:nvSpPr>
      <xdr:spPr>
        <a:xfrm>
          <a:off x="9588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26687</xdr:rowOff>
    </xdr:from>
    <xdr:ext cx="534377" cy="259045"/>
    <xdr:sp macro="" textlink="">
      <xdr:nvSpPr>
        <xdr:cNvPr id="373" name="テキスト ボックス 372"/>
        <xdr:cNvSpPr txBox="1"/>
      </xdr:nvSpPr>
      <xdr:spPr>
        <a:xfrm>
          <a:off x="9372111" y="97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140564</xdr:rowOff>
    </xdr:from>
    <xdr:to>
      <xdr:col>46</xdr:col>
      <xdr:colOff>38100</xdr:colOff>
      <xdr:row>57</xdr:row>
      <xdr:rowOff>70714</xdr:rowOff>
    </xdr:to>
    <xdr:sp macro="" textlink="">
      <xdr:nvSpPr>
        <xdr:cNvPr id="374" name="楕円 373"/>
        <xdr:cNvSpPr/>
      </xdr:nvSpPr>
      <xdr:spPr>
        <a:xfrm>
          <a:off x="8699500" y="9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61841</xdr:rowOff>
    </xdr:from>
    <xdr:ext cx="534377" cy="259045"/>
    <xdr:sp macro="" textlink="">
      <xdr:nvSpPr>
        <xdr:cNvPr id="375" name="テキスト ボックス 374"/>
        <xdr:cNvSpPr txBox="1"/>
      </xdr:nvSpPr>
      <xdr:spPr>
        <a:xfrm>
          <a:off x="8483111" y="983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158413</xdr:rowOff>
    </xdr:from>
    <xdr:to>
      <xdr:col>41</xdr:col>
      <xdr:colOff>101600</xdr:colOff>
      <xdr:row>56</xdr:row>
      <xdr:rowOff>88563</xdr:rowOff>
    </xdr:to>
    <xdr:sp macro="" textlink="">
      <xdr:nvSpPr>
        <xdr:cNvPr id="376" name="楕円 375"/>
        <xdr:cNvSpPr/>
      </xdr:nvSpPr>
      <xdr:spPr>
        <a:xfrm>
          <a:off x="7810500" y="95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105090</xdr:rowOff>
    </xdr:from>
    <xdr:ext cx="534377" cy="259045"/>
    <xdr:sp macro="" textlink="">
      <xdr:nvSpPr>
        <xdr:cNvPr id="377" name="テキスト ボックス 376"/>
        <xdr:cNvSpPr txBox="1"/>
      </xdr:nvSpPr>
      <xdr:spPr>
        <a:xfrm>
          <a:off x="7594111" y="93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35563</xdr:rowOff>
    </xdr:from>
    <xdr:to>
      <xdr:col>36</xdr:col>
      <xdr:colOff>165100</xdr:colOff>
      <xdr:row>56</xdr:row>
      <xdr:rowOff>137163</xdr:rowOff>
    </xdr:to>
    <xdr:sp macro="" textlink="">
      <xdr:nvSpPr>
        <xdr:cNvPr id="378" name="楕円 377"/>
        <xdr:cNvSpPr/>
      </xdr:nvSpPr>
      <xdr:spPr>
        <a:xfrm>
          <a:off x="6921500" y="96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153690</xdr:rowOff>
    </xdr:from>
    <xdr:ext cx="534377" cy="259045"/>
    <xdr:sp macro="" textlink="">
      <xdr:nvSpPr>
        <xdr:cNvPr id="379" name="テキスト ボックス 378"/>
        <xdr:cNvSpPr txBox="1"/>
      </xdr:nvSpPr>
      <xdr:spPr>
        <a:xfrm>
          <a:off x="6705111" y="941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5338</xdr:rowOff>
    </xdr:from>
    <xdr:to>
      <xdr:col>55</xdr:col>
      <xdr:colOff>0</xdr:colOff>
      <xdr:row>78</xdr:row>
      <xdr:rowOff>23289</xdr:rowOff>
    </xdr:to>
    <xdr:cxnSp macro="">
      <xdr:nvCxnSpPr>
        <xdr:cNvPr id="406" name="直線コネクタ 405"/>
        <xdr:cNvCxnSpPr/>
      </xdr:nvCxnSpPr>
      <xdr:spPr>
        <a:xfrm flipV="1">
          <a:off x="9639300" y="13378438"/>
          <a:ext cx="8382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97994</xdr:rowOff>
    </xdr:from>
    <xdr:to>
      <xdr:col>50</xdr:col>
      <xdr:colOff>114300</xdr:colOff>
      <xdr:row>78</xdr:row>
      <xdr:rowOff>23289</xdr:rowOff>
    </xdr:to>
    <xdr:cxnSp macro="">
      <xdr:nvCxnSpPr>
        <xdr:cNvPr id="409" name="直線コネクタ 408"/>
        <xdr:cNvCxnSpPr/>
      </xdr:nvCxnSpPr>
      <xdr:spPr>
        <a:xfrm>
          <a:off x="8750300" y="13299644"/>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60651</xdr:rowOff>
    </xdr:from>
    <xdr:to>
      <xdr:col>45</xdr:col>
      <xdr:colOff>177800</xdr:colOff>
      <xdr:row>77</xdr:row>
      <xdr:rowOff>97994</xdr:rowOff>
    </xdr:to>
    <xdr:cxnSp macro="">
      <xdr:nvCxnSpPr>
        <xdr:cNvPr id="412" name="直線コネクタ 411"/>
        <xdr:cNvCxnSpPr/>
      </xdr:nvCxnSpPr>
      <xdr:spPr>
        <a:xfrm>
          <a:off x="7861300" y="13262301"/>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60651</xdr:rowOff>
    </xdr:from>
    <xdr:to>
      <xdr:col>41</xdr:col>
      <xdr:colOff>50800</xdr:colOff>
      <xdr:row>78</xdr:row>
      <xdr:rowOff>36235</xdr:rowOff>
    </xdr:to>
    <xdr:cxnSp macro="">
      <xdr:nvCxnSpPr>
        <xdr:cNvPr id="415" name="直線コネクタ 414"/>
        <xdr:cNvCxnSpPr/>
      </xdr:nvCxnSpPr>
      <xdr:spPr>
        <a:xfrm flipV="1">
          <a:off x="6972300" y="13262301"/>
          <a:ext cx="889000" cy="1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125988</xdr:rowOff>
    </xdr:from>
    <xdr:to>
      <xdr:col>55</xdr:col>
      <xdr:colOff>50800</xdr:colOff>
      <xdr:row>78</xdr:row>
      <xdr:rowOff>56138</xdr:rowOff>
    </xdr:to>
    <xdr:sp macro="" textlink="">
      <xdr:nvSpPr>
        <xdr:cNvPr id="425" name="楕円 424"/>
        <xdr:cNvSpPr/>
      </xdr:nvSpPr>
      <xdr:spPr>
        <a:xfrm>
          <a:off x="10426700" y="133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104415</xdr:rowOff>
    </xdr:from>
    <xdr:ext cx="534377" cy="259045"/>
    <xdr:sp macro="" textlink="">
      <xdr:nvSpPr>
        <xdr:cNvPr id="426" name="普通建設事業費 （ うち新規整備　）該当値テキスト"/>
        <xdr:cNvSpPr txBox="1"/>
      </xdr:nvSpPr>
      <xdr:spPr>
        <a:xfrm>
          <a:off x="10528300" y="1330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143939</xdr:rowOff>
    </xdr:from>
    <xdr:to>
      <xdr:col>50</xdr:col>
      <xdr:colOff>165100</xdr:colOff>
      <xdr:row>78</xdr:row>
      <xdr:rowOff>74089</xdr:rowOff>
    </xdr:to>
    <xdr:sp macro="" textlink="">
      <xdr:nvSpPr>
        <xdr:cNvPr id="427" name="楕円 426"/>
        <xdr:cNvSpPr/>
      </xdr:nvSpPr>
      <xdr:spPr>
        <a:xfrm>
          <a:off x="9588500" y="133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65216</xdr:rowOff>
    </xdr:from>
    <xdr:ext cx="534377" cy="259045"/>
    <xdr:sp macro="" textlink="">
      <xdr:nvSpPr>
        <xdr:cNvPr id="428" name="テキスト ボックス 427"/>
        <xdr:cNvSpPr txBox="1"/>
      </xdr:nvSpPr>
      <xdr:spPr>
        <a:xfrm>
          <a:off x="9372111" y="134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47194</xdr:rowOff>
    </xdr:from>
    <xdr:to>
      <xdr:col>46</xdr:col>
      <xdr:colOff>38100</xdr:colOff>
      <xdr:row>77</xdr:row>
      <xdr:rowOff>148794</xdr:rowOff>
    </xdr:to>
    <xdr:sp macro="" textlink="">
      <xdr:nvSpPr>
        <xdr:cNvPr id="429" name="楕円 428"/>
        <xdr:cNvSpPr/>
      </xdr:nvSpPr>
      <xdr:spPr>
        <a:xfrm>
          <a:off x="8699500" y="132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139921</xdr:rowOff>
    </xdr:from>
    <xdr:ext cx="534377" cy="259045"/>
    <xdr:sp macro="" textlink="">
      <xdr:nvSpPr>
        <xdr:cNvPr id="430" name="テキスト ボックス 429"/>
        <xdr:cNvSpPr txBox="1"/>
      </xdr:nvSpPr>
      <xdr:spPr>
        <a:xfrm>
          <a:off x="8483111" y="133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9851</xdr:rowOff>
    </xdr:from>
    <xdr:to>
      <xdr:col>41</xdr:col>
      <xdr:colOff>101600</xdr:colOff>
      <xdr:row>77</xdr:row>
      <xdr:rowOff>111451</xdr:rowOff>
    </xdr:to>
    <xdr:sp macro="" textlink="">
      <xdr:nvSpPr>
        <xdr:cNvPr id="431" name="楕円 430"/>
        <xdr:cNvSpPr/>
      </xdr:nvSpPr>
      <xdr:spPr>
        <a:xfrm>
          <a:off x="7810500" y="132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127978</xdr:rowOff>
    </xdr:from>
    <xdr:ext cx="534377" cy="259045"/>
    <xdr:sp macro="" textlink="">
      <xdr:nvSpPr>
        <xdr:cNvPr id="432" name="テキスト ボックス 431"/>
        <xdr:cNvSpPr txBox="1"/>
      </xdr:nvSpPr>
      <xdr:spPr>
        <a:xfrm>
          <a:off x="7594111" y="129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156885</xdr:rowOff>
    </xdr:from>
    <xdr:to>
      <xdr:col>36</xdr:col>
      <xdr:colOff>165100</xdr:colOff>
      <xdr:row>78</xdr:row>
      <xdr:rowOff>87035</xdr:rowOff>
    </xdr:to>
    <xdr:sp macro="" textlink="">
      <xdr:nvSpPr>
        <xdr:cNvPr id="433" name="楕円 432"/>
        <xdr:cNvSpPr/>
      </xdr:nvSpPr>
      <xdr:spPr>
        <a:xfrm>
          <a:off x="6921500" y="133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78162</xdr:rowOff>
    </xdr:from>
    <xdr:ext cx="534377" cy="259045"/>
    <xdr:sp macro="" textlink="">
      <xdr:nvSpPr>
        <xdr:cNvPr id="434" name="テキスト ボックス 433"/>
        <xdr:cNvSpPr txBox="1"/>
      </xdr:nvSpPr>
      <xdr:spPr>
        <a:xfrm>
          <a:off x="6705111" y="134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59646</xdr:rowOff>
    </xdr:from>
    <xdr:to>
      <xdr:col>55</xdr:col>
      <xdr:colOff>0</xdr:colOff>
      <xdr:row>96</xdr:row>
      <xdr:rowOff>144914</xdr:rowOff>
    </xdr:to>
    <xdr:cxnSp macro="">
      <xdr:nvCxnSpPr>
        <xdr:cNvPr id="465" name="直線コネクタ 464"/>
        <xdr:cNvCxnSpPr/>
      </xdr:nvCxnSpPr>
      <xdr:spPr>
        <a:xfrm flipV="1">
          <a:off x="9639300" y="16347396"/>
          <a:ext cx="838200" cy="2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144914</xdr:rowOff>
    </xdr:from>
    <xdr:to>
      <xdr:col>50</xdr:col>
      <xdr:colOff>114300</xdr:colOff>
      <xdr:row>97</xdr:row>
      <xdr:rowOff>165533</xdr:rowOff>
    </xdr:to>
    <xdr:cxnSp macro="">
      <xdr:nvCxnSpPr>
        <xdr:cNvPr id="468" name="直線コネクタ 467"/>
        <xdr:cNvCxnSpPr/>
      </xdr:nvCxnSpPr>
      <xdr:spPr>
        <a:xfrm flipV="1">
          <a:off x="8750300" y="16604114"/>
          <a:ext cx="889000" cy="19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46813</xdr:rowOff>
    </xdr:from>
    <xdr:to>
      <xdr:col>45</xdr:col>
      <xdr:colOff>177800</xdr:colOff>
      <xdr:row>97</xdr:row>
      <xdr:rowOff>165533</xdr:rowOff>
    </xdr:to>
    <xdr:cxnSp macro="">
      <xdr:nvCxnSpPr>
        <xdr:cNvPr id="471" name="直線コネクタ 470"/>
        <xdr:cNvCxnSpPr/>
      </xdr:nvCxnSpPr>
      <xdr:spPr>
        <a:xfrm>
          <a:off x="7861300" y="16506013"/>
          <a:ext cx="889000" cy="2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104789</xdr:rowOff>
    </xdr:from>
    <xdr:to>
      <xdr:col>41</xdr:col>
      <xdr:colOff>50800</xdr:colOff>
      <xdr:row>96</xdr:row>
      <xdr:rowOff>46813</xdr:rowOff>
    </xdr:to>
    <xdr:cxnSp macro="">
      <xdr:nvCxnSpPr>
        <xdr:cNvPr id="474" name="直線コネクタ 473"/>
        <xdr:cNvCxnSpPr/>
      </xdr:nvCxnSpPr>
      <xdr:spPr>
        <a:xfrm>
          <a:off x="6972300" y="16392539"/>
          <a:ext cx="889000" cy="11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8846</xdr:rowOff>
    </xdr:from>
    <xdr:to>
      <xdr:col>55</xdr:col>
      <xdr:colOff>50800</xdr:colOff>
      <xdr:row>95</xdr:row>
      <xdr:rowOff>110446</xdr:rowOff>
    </xdr:to>
    <xdr:sp macro="" textlink="">
      <xdr:nvSpPr>
        <xdr:cNvPr id="484" name="楕円 483"/>
        <xdr:cNvSpPr/>
      </xdr:nvSpPr>
      <xdr:spPr>
        <a:xfrm>
          <a:off x="10426700" y="162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31723</xdr:rowOff>
    </xdr:from>
    <xdr:ext cx="534377" cy="259045"/>
    <xdr:sp macro="" textlink="">
      <xdr:nvSpPr>
        <xdr:cNvPr id="485" name="普通建設事業費 （ うち更新整備　）該当値テキスト"/>
        <xdr:cNvSpPr txBox="1"/>
      </xdr:nvSpPr>
      <xdr:spPr>
        <a:xfrm>
          <a:off x="10528300" y="161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94114</xdr:rowOff>
    </xdr:from>
    <xdr:to>
      <xdr:col>50</xdr:col>
      <xdr:colOff>165100</xdr:colOff>
      <xdr:row>97</xdr:row>
      <xdr:rowOff>24264</xdr:rowOff>
    </xdr:to>
    <xdr:sp macro="" textlink="">
      <xdr:nvSpPr>
        <xdr:cNvPr id="486" name="楕円 485"/>
        <xdr:cNvSpPr/>
      </xdr:nvSpPr>
      <xdr:spPr>
        <a:xfrm>
          <a:off x="9588500" y="165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15391</xdr:rowOff>
    </xdr:from>
    <xdr:ext cx="534377" cy="259045"/>
    <xdr:sp macro="" textlink="">
      <xdr:nvSpPr>
        <xdr:cNvPr id="487" name="テキスト ボックス 486"/>
        <xdr:cNvSpPr txBox="1"/>
      </xdr:nvSpPr>
      <xdr:spPr>
        <a:xfrm>
          <a:off x="9372111" y="166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114733</xdr:rowOff>
    </xdr:from>
    <xdr:to>
      <xdr:col>46</xdr:col>
      <xdr:colOff>38100</xdr:colOff>
      <xdr:row>98</xdr:row>
      <xdr:rowOff>44883</xdr:rowOff>
    </xdr:to>
    <xdr:sp macro="" textlink="">
      <xdr:nvSpPr>
        <xdr:cNvPr id="488" name="楕円 487"/>
        <xdr:cNvSpPr/>
      </xdr:nvSpPr>
      <xdr:spPr>
        <a:xfrm>
          <a:off x="8699500" y="16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36010</xdr:rowOff>
    </xdr:from>
    <xdr:ext cx="534377" cy="259045"/>
    <xdr:sp macro="" textlink="">
      <xdr:nvSpPr>
        <xdr:cNvPr id="489" name="テキスト ボックス 488"/>
        <xdr:cNvSpPr txBox="1"/>
      </xdr:nvSpPr>
      <xdr:spPr>
        <a:xfrm>
          <a:off x="8483111" y="168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167463</xdr:rowOff>
    </xdr:from>
    <xdr:to>
      <xdr:col>41</xdr:col>
      <xdr:colOff>101600</xdr:colOff>
      <xdr:row>96</xdr:row>
      <xdr:rowOff>97613</xdr:rowOff>
    </xdr:to>
    <xdr:sp macro="" textlink="">
      <xdr:nvSpPr>
        <xdr:cNvPr id="490" name="楕円 489"/>
        <xdr:cNvSpPr/>
      </xdr:nvSpPr>
      <xdr:spPr>
        <a:xfrm>
          <a:off x="7810500" y="164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114140</xdr:rowOff>
    </xdr:from>
    <xdr:ext cx="534377" cy="259045"/>
    <xdr:sp macro="" textlink="">
      <xdr:nvSpPr>
        <xdr:cNvPr id="491" name="テキスト ボックス 490"/>
        <xdr:cNvSpPr txBox="1"/>
      </xdr:nvSpPr>
      <xdr:spPr>
        <a:xfrm>
          <a:off x="7594111" y="1623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53989</xdr:rowOff>
    </xdr:from>
    <xdr:to>
      <xdr:col>36</xdr:col>
      <xdr:colOff>165100</xdr:colOff>
      <xdr:row>95</xdr:row>
      <xdr:rowOff>155589</xdr:rowOff>
    </xdr:to>
    <xdr:sp macro="" textlink="">
      <xdr:nvSpPr>
        <xdr:cNvPr id="492" name="楕円 491"/>
        <xdr:cNvSpPr/>
      </xdr:nvSpPr>
      <xdr:spPr>
        <a:xfrm>
          <a:off x="6921500" y="163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666</xdr:rowOff>
    </xdr:from>
    <xdr:ext cx="534377" cy="259045"/>
    <xdr:sp macro="" textlink="">
      <xdr:nvSpPr>
        <xdr:cNvPr id="493" name="テキスト ボックス 492"/>
        <xdr:cNvSpPr txBox="1"/>
      </xdr:nvSpPr>
      <xdr:spPr>
        <a:xfrm>
          <a:off x="6705111" y="161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153403</xdr:rowOff>
    </xdr:from>
    <xdr:to>
      <xdr:col>85</xdr:col>
      <xdr:colOff>127000</xdr:colOff>
      <xdr:row>38</xdr:row>
      <xdr:rowOff>155042</xdr:rowOff>
    </xdr:to>
    <xdr:cxnSp macro="">
      <xdr:nvCxnSpPr>
        <xdr:cNvPr id="522" name="直線コネクタ 521"/>
        <xdr:cNvCxnSpPr/>
      </xdr:nvCxnSpPr>
      <xdr:spPr>
        <a:xfrm>
          <a:off x="15481300" y="6668503"/>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114478</xdr:rowOff>
    </xdr:from>
    <xdr:to>
      <xdr:col>81</xdr:col>
      <xdr:colOff>50800</xdr:colOff>
      <xdr:row>38</xdr:row>
      <xdr:rowOff>153403</xdr:rowOff>
    </xdr:to>
    <xdr:cxnSp macro="">
      <xdr:nvCxnSpPr>
        <xdr:cNvPr id="525" name="直線コネクタ 524"/>
        <xdr:cNvCxnSpPr/>
      </xdr:nvCxnSpPr>
      <xdr:spPr>
        <a:xfrm>
          <a:off x="14592300" y="6629578"/>
          <a:ext cx="889000" cy="3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114084</xdr:rowOff>
    </xdr:from>
    <xdr:to>
      <xdr:col>76</xdr:col>
      <xdr:colOff>114300</xdr:colOff>
      <xdr:row>38</xdr:row>
      <xdr:rowOff>114478</xdr:rowOff>
    </xdr:to>
    <xdr:cxnSp macro="">
      <xdr:nvCxnSpPr>
        <xdr:cNvPr id="528" name="直線コネクタ 527"/>
        <xdr:cNvCxnSpPr/>
      </xdr:nvCxnSpPr>
      <xdr:spPr>
        <a:xfrm>
          <a:off x="13703300" y="6629184"/>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114084</xdr:rowOff>
    </xdr:from>
    <xdr:to>
      <xdr:col>71</xdr:col>
      <xdr:colOff>177800</xdr:colOff>
      <xdr:row>38</xdr:row>
      <xdr:rowOff>163754</xdr:rowOff>
    </xdr:to>
    <xdr:cxnSp macro="">
      <xdr:nvCxnSpPr>
        <xdr:cNvPr id="531" name="直線コネクタ 530"/>
        <xdr:cNvCxnSpPr/>
      </xdr:nvCxnSpPr>
      <xdr:spPr>
        <a:xfrm flipV="1">
          <a:off x="12814300" y="6629184"/>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104242</xdr:rowOff>
    </xdr:from>
    <xdr:to>
      <xdr:col>85</xdr:col>
      <xdr:colOff>177800</xdr:colOff>
      <xdr:row>39</xdr:row>
      <xdr:rowOff>34392</xdr:rowOff>
    </xdr:to>
    <xdr:sp macro="" textlink="">
      <xdr:nvSpPr>
        <xdr:cNvPr id="541" name="楕円 540"/>
        <xdr:cNvSpPr/>
      </xdr:nvSpPr>
      <xdr:spPr>
        <a:xfrm>
          <a:off x="16268700" y="66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102603</xdr:rowOff>
    </xdr:from>
    <xdr:to>
      <xdr:col>81</xdr:col>
      <xdr:colOff>101600</xdr:colOff>
      <xdr:row>39</xdr:row>
      <xdr:rowOff>32753</xdr:rowOff>
    </xdr:to>
    <xdr:sp macro="" textlink="">
      <xdr:nvSpPr>
        <xdr:cNvPr id="543" name="楕円 542"/>
        <xdr:cNvSpPr/>
      </xdr:nvSpPr>
      <xdr:spPr>
        <a:xfrm>
          <a:off x="15430500" y="66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23880</xdr:rowOff>
    </xdr:from>
    <xdr:ext cx="469744" cy="259045"/>
    <xdr:sp macro="" textlink="">
      <xdr:nvSpPr>
        <xdr:cNvPr id="544" name="テキスト ボックス 543"/>
        <xdr:cNvSpPr txBox="1"/>
      </xdr:nvSpPr>
      <xdr:spPr>
        <a:xfrm>
          <a:off x="15246428" y="671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63678</xdr:rowOff>
    </xdr:from>
    <xdr:to>
      <xdr:col>76</xdr:col>
      <xdr:colOff>165100</xdr:colOff>
      <xdr:row>38</xdr:row>
      <xdr:rowOff>165278</xdr:rowOff>
    </xdr:to>
    <xdr:sp macro="" textlink="">
      <xdr:nvSpPr>
        <xdr:cNvPr id="545" name="楕円 544"/>
        <xdr:cNvSpPr/>
      </xdr:nvSpPr>
      <xdr:spPr>
        <a:xfrm>
          <a:off x="14541500" y="65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156405</xdr:rowOff>
    </xdr:from>
    <xdr:ext cx="469744" cy="259045"/>
    <xdr:sp macro="" textlink="">
      <xdr:nvSpPr>
        <xdr:cNvPr id="546" name="テキスト ボックス 545"/>
        <xdr:cNvSpPr txBox="1"/>
      </xdr:nvSpPr>
      <xdr:spPr>
        <a:xfrm>
          <a:off x="14357428" y="66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63284</xdr:rowOff>
    </xdr:from>
    <xdr:to>
      <xdr:col>72</xdr:col>
      <xdr:colOff>38100</xdr:colOff>
      <xdr:row>38</xdr:row>
      <xdr:rowOff>164884</xdr:rowOff>
    </xdr:to>
    <xdr:sp macro="" textlink="">
      <xdr:nvSpPr>
        <xdr:cNvPr id="547" name="楕円 546"/>
        <xdr:cNvSpPr/>
      </xdr:nvSpPr>
      <xdr:spPr>
        <a:xfrm>
          <a:off x="13652500" y="65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9961</xdr:rowOff>
    </xdr:from>
    <xdr:ext cx="469744" cy="259045"/>
    <xdr:sp macro="" textlink="">
      <xdr:nvSpPr>
        <xdr:cNvPr id="548" name="テキスト ボックス 547"/>
        <xdr:cNvSpPr txBox="1"/>
      </xdr:nvSpPr>
      <xdr:spPr>
        <a:xfrm>
          <a:off x="13468428" y="635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112954</xdr:rowOff>
    </xdr:from>
    <xdr:to>
      <xdr:col>67</xdr:col>
      <xdr:colOff>101600</xdr:colOff>
      <xdr:row>39</xdr:row>
      <xdr:rowOff>43104</xdr:rowOff>
    </xdr:to>
    <xdr:sp macro="" textlink="">
      <xdr:nvSpPr>
        <xdr:cNvPr id="549" name="楕円 548"/>
        <xdr:cNvSpPr/>
      </xdr:nvSpPr>
      <xdr:spPr>
        <a:xfrm>
          <a:off x="12763500" y="66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34231</xdr:rowOff>
    </xdr:from>
    <xdr:ext cx="469744" cy="259045"/>
    <xdr:sp macro="" textlink="">
      <xdr:nvSpPr>
        <xdr:cNvPr id="550" name="テキスト ボックス 549"/>
        <xdr:cNvSpPr txBox="1"/>
      </xdr:nvSpPr>
      <xdr:spPr>
        <a:xfrm>
          <a:off x="12579428" y="672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32592</xdr:rowOff>
    </xdr:from>
    <xdr:to>
      <xdr:col>85</xdr:col>
      <xdr:colOff>127000</xdr:colOff>
      <xdr:row>78</xdr:row>
      <xdr:rowOff>36695</xdr:rowOff>
    </xdr:to>
    <xdr:cxnSp macro="">
      <xdr:nvCxnSpPr>
        <xdr:cNvPr id="632" name="直線コネクタ 631"/>
        <xdr:cNvCxnSpPr/>
      </xdr:nvCxnSpPr>
      <xdr:spPr>
        <a:xfrm flipV="1">
          <a:off x="15481300" y="13405692"/>
          <a:ext cx="8382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33655</xdr:rowOff>
    </xdr:from>
    <xdr:to>
      <xdr:col>81</xdr:col>
      <xdr:colOff>50800</xdr:colOff>
      <xdr:row>78</xdr:row>
      <xdr:rowOff>36695</xdr:rowOff>
    </xdr:to>
    <xdr:cxnSp macro="">
      <xdr:nvCxnSpPr>
        <xdr:cNvPr id="635" name="直線コネクタ 634"/>
        <xdr:cNvCxnSpPr/>
      </xdr:nvCxnSpPr>
      <xdr:spPr>
        <a:xfrm>
          <a:off x="14592300" y="13406755"/>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32790</xdr:rowOff>
    </xdr:from>
    <xdr:to>
      <xdr:col>76</xdr:col>
      <xdr:colOff>114300</xdr:colOff>
      <xdr:row>78</xdr:row>
      <xdr:rowOff>33655</xdr:rowOff>
    </xdr:to>
    <xdr:cxnSp macro="">
      <xdr:nvCxnSpPr>
        <xdr:cNvPr id="638" name="直線コネクタ 637"/>
        <xdr:cNvCxnSpPr/>
      </xdr:nvCxnSpPr>
      <xdr:spPr>
        <a:xfrm>
          <a:off x="13703300" y="13405890"/>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32790</xdr:rowOff>
    </xdr:from>
    <xdr:to>
      <xdr:col>71</xdr:col>
      <xdr:colOff>177800</xdr:colOff>
      <xdr:row>78</xdr:row>
      <xdr:rowOff>34806</xdr:rowOff>
    </xdr:to>
    <xdr:cxnSp macro="">
      <xdr:nvCxnSpPr>
        <xdr:cNvPr id="641" name="直線コネクタ 640"/>
        <xdr:cNvCxnSpPr/>
      </xdr:nvCxnSpPr>
      <xdr:spPr>
        <a:xfrm flipV="1">
          <a:off x="12814300" y="13405890"/>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153242</xdr:rowOff>
    </xdr:from>
    <xdr:to>
      <xdr:col>85</xdr:col>
      <xdr:colOff>177800</xdr:colOff>
      <xdr:row>78</xdr:row>
      <xdr:rowOff>83392</xdr:rowOff>
    </xdr:to>
    <xdr:sp macro="" textlink="">
      <xdr:nvSpPr>
        <xdr:cNvPr id="651" name="楕円 650"/>
        <xdr:cNvSpPr/>
      </xdr:nvSpPr>
      <xdr:spPr>
        <a:xfrm>
          <a:off x="16268700" y="1335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4669</xdr:rowOff>
    </xdr:from>
    <xdr:ext cx="534377" cy="259045"/>
    <xdr:sp macro="" textlink="">
      <xdr:nvSpPr>
        <xdr:cNvPr id="652" name="公債費該当値テキスト"/>
        <xdr:cNvSpPr txBox="1"/>
      </xdr:nvSpPr>
      <xdr:spPr>
        <a:xfrm>
          <a:off x="16370300" y="132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157345</xdr:rowOff>
    </xdr:from>
    <xdr:to>
      <xdr:col>81</xdr:col>
      <xdr:colOff>101600</xdr:colOff>
      <xdr:row>78</xdr:row>
      <xdr:rowOff>87495</xdr:rowOff>
    </xdr:to>
    <xdr:sp macro="" textlink="">
      <xdr:nvSpPr>
        <xdr:cNvPr id="653" name="楕円 652"/>
        <xdr:cNvSpPr/>
      </xdr:nvSpPr>
      <xdr:spPr>
        <a:xfrm>
          <a:off x="15430500" y="13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104022</xdr:rowOff>
    </xdr:from>
    <xdr:ext cx="534377" cy="259045"/>
    <xdr:sp macro="" textlink="">
      <xdr:nvSpPr>
        <xdr:cNvPr id="654" name="テキスト ボックス 653"/>
        <xdr:cNvSpPr txBox="1"/>
      </xdr:nvSpPr>
      <xdr:spPr>
        <a:xfrm>
          <a:off x="15214111" y="1313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154305</xdr:rowOff>
    </xdr:from>
    <xdr:to>
      <xdr:col>76</xdr:col>
      <xdr:colOff>165100</xdr:colOff>
      <xdr:row>78</xdr:row>
      <xdr:rowOff>84455</xdr:rowOff>
    </xdr:to>
    <xdr:sp macro="" textlink="">
      <xdr:nvSpPr>
        <xdr:cNvPr id="655" name="楕円 654"/>
        <xdr:cNvSpPr/>
      </xdr:nvSpPr>
      <xdr:spPr>
        <a:xfrm>
          <a:off x="14541500" y="133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100982</xdr:rowOff>
    </xdr:from>
    <xdr:ext cx="534377" cy="259045"/>
    <xdr:sp macro="" textlink="">
      <xdr:nvSpPr>
        <xdr:cNvPr id="656" name="テキスト ボックス 655"/>
        <xdr:cNvSpPr txBox="1"/>
      </xdr:nvSpPr>
      <xdr:spPr>
        <a:xfrm>
          <a:off x="14325111" y="1313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153440</xdr:rowOff>
    </xdr:from>
    <xdr:to>
      <xdr:col>72</xdr:col>
      <xdr:colOff>38100</xdr:colOff>
      <xdr:row>78</xdr:row>
      <xdr:rowOff>83590</xdr:rowOff>
    </xdr:to>
    <xdr:sp macro="" textlink="">
      <xdr:nvSpPr>
        <xdr:cNvPr id="657" name="楕円 656"/>
        <xdr:cNvSpPr/>
      </xdr:nvSpPr>
      <xdr:spPr>
        <a:xfrm>
          <a:off x="13652500" y="133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100117</xdr:rowOff>
    </xdr:from>
    <xdr:ext cx="534377" cy="259045"/>
    <xdr:sp macro="" textlink="">
      <xdr:nvSpPr>
        <xdr:cNvPr id="658" name="テキスト ボックス 657"/>
        <xdr:cNvSpPr txBox="1"/>
      </xdr:nvSpPr>
      <xdr:spPr>
        <a:xfrm>
          <a:off x="13436111" y="1313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155456</xdr:rowOff>
    </xdr:from>
    <xdr:to>
      <xdr:col>67</xdr:col>
      <xdr:colOff>101600</xdr:colOff>
      <xdr:row>78</xdr:row>
      <xdr:rowOff>85606</xdr:rowOff>
    </xdr:to>
    <xdr:sp macro="" textlink="">
      <xdr:nvSpPr>
        <xdr:cNvPr id="659" name="楕円 658"/>
        <xdr:cNvSpPr/>
      </xdr:nvSpPr>
      <xdr:spPr>
        <a:xfrm>
          <a:off x="12763500" y="133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102133</xdr:rowOff>
    </xdr:from>
    <xdr:ext cx="534377" cy="259045"/>
    <xdr:sp macro="" textlink="">
      <xdr:nvSpPr>
        <xdr:cNvPr id="660" name="テキスト ボックス 659"/>
        <xdr:cNvSpPr txBox="1"/>
      </xdr:nvSpPr>
      <xdr:spPr>
        <a:xfrm>
          <a:off x="12547111" y="131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58214</xdr:rowOff>
    </xdr:from>
    <xdr:to>
      <xdr:col>85</xdr:col>
      <xdr:colOff>127000</xdr:colOff>
      <xdr:row>98</xdr:row>
      <xdr:rowOff>79967</xdr:rowOff>
    </xdr:to>
    <xdr:cxnSp macro="">
      <xdr:nvCxnSpPr>
        <xdr:cNvPr id="687" name="直線コネクタ 686"/>
        <xdr:cNvCxnSpPr/>
      </xdr:nvCxnSpPr>
      <xdr:spPr>
        <a:xfrm flipV="1">
          <a:off x="15481300" y="16860314"/>
          <a:ext cx="838200" cy="2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79967</xdr:rowOff>
    </xdr:from>
    <xdr:to>
      <xdr:col>81</xdr:col>
      <xdr:colOff>50800</xdr:colOff>
      <xdr:row>98</xdr:row>
      <xdr:rowOff>84945</xdr:rowOff>
    </xdr:to>
    <xdr:cxnSp macro="">
      <xdr:nvCxnSpPr>
        <xdr:cNvPr id="690" name="直線コネクタ 689"/>
        <xdr:cNvCxnSpPr/>
      </xdr:nvCxnSpPr>
      <xdr:spPr>
        <a:xfrm flipV="1">
          <a:off x="14592300" y="16882067"/>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84945</xdr:rowOff>
    </xdr:from>
    <xdr:to>
      <xdr:col>76</xdr:col>
      <xdr:colOff>114300</xdr:colOff>
      <xdr:row>98</xdr:row>
      <xdr:rowOff>98785</xdr:rowOff>
    </xdr:to>
    <xdr:cxnSp macro="">
      <xdr:nvCxnSpPr>
        <xdr:cNvPr id="693" name="直線コネクタ 692"/>
        <xdr:cNvCxnSpPr/>
      </xdr:nvCxnSpPr>
      <xdr:spPr>
        <a:xfrm flipV="1">
          <a:off x="13703300" y="16887045"/>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98785</xdr:rowOff>
    </xdr:from>
    <xdr:to>
      <xdr:col>71</xdr:col>
      <xdr:colOff>177800</xdr:colOff>
      <xdr:row>98</xdr:row>
      <xdr:rowOff>109102</xdr:rowOff>
    </xdr:to>
    <xdr:cxnSp macro="">
      <xdr:nvCxnSpPr>
        <xdr:cNvPr id="696" name="直線コネクタ 695"/>
        <xdr:cNvCxnSpPr/>
      </xdr:nvCxnSpPr>
      <xdr:spPr>
        <a:xfrm flipV="1">
          <a:off x="12814300" y="16900885"/>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7414</xdr:rowOff>
    </xdr:from>
    <xdr:to>
      <xdr:col>85</xdr:col>
      <xdr:colOff>177800</xdr:colOff>
      <xdr:row>98</xdr:row>
      <xdr:rowOff>109014</xdr:rowOff>
    </xdr:to>
    <xdr:sp macro="" textlink="">
      <xdr:nvSpPr>
        <xdr:cNvPr id="706" name="楕円 705"/>
        <xdr:cNvSpPr/>
      </xdr:nvSpPr>
      <xdr:spPr>
        <a:xfrm>
          <a:off x="16268700" y="168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138241</xdr:rowOff>
    </xdr:from>
    <xdr:ext cx="534377" cy="259045"/>
    <xdr:sp macro="" textlink="">
      <xdr:nvSpPr>
        <xdr:cNvPr id="707" name="積立金該当値テキスト"/>
        <xdr:cNvSpPr txBox="1"/>
      </xdr:nvSpPr>
      <xdr:spPr>
        <a:xfrm>
          <a:off x="16370300" y="165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29167</xdr:rowOff>
    </xdr:from>
    <xdr:to>
      <xdr:col>81</xdr:col>
      <xdr:colOff>101600</xdr:colOff>
      <xdr:row>98</xdr:row>
      <xdr:rowOff>130767</xdr:rowOff>
    </xdr:to>
    <xdr:sp macro="" textlink="">
      <xdr:nvSpPr>
        <xdr:cNvPr id="708" name="楕円 707"/>
        <xdr:cNvSpPr/>
      </xdr:nvSpPr>
      <xdr:spPr>
        <a:xfrm>
          <a:off x="15430500" y="168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147294</xdr:rowOff>
    </xdr:from>
    <xdr:ext cx="534377" cy="259045"/>
    <xdr:sp macro="" textlink="">
      <xdr:nvSpPr>
        <xdr:cNvPr id="709" name="テキスト ボックス 708"/>
        <xdr:cNvSpPr txBox="1"/>
      </xdr:nvSpPr>
      <xdr:spPr>
        <a:xfrm>
          <a:off x="15214111" y="166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34145</xdr:rowOff>
    </xdr:from>
    <xdr:to>
      <xdr:col>76</xdr:col>
      <xdr:colOff>165100</xdr:colOff>
      <xdr:row>98</xdr:row>
      <xdr:rowOff>135745</xdr:rowOff>
    </xdr:to>
    <xdr:sp macro="" textlink="">
      <xdr:nvSpPr>
        <xdr:cNvPr id="710" name="楕円 709"/>
        <xdr:cNvSpPr/>
      </xdr:nvSpPr>
      <xdr:spPr>
        <a:xfrm>
          <a:off x="14541500" y="168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152272</xdr:rowOff>
    </xdr:from>
    <xdr:ext cx="534377" cy="259045"/>
    <xdr:sp macro="" textlink="">
      <xdr:nvSpPr>
        <xdr:cNvPr id="711" name="テキスト ボックス 710"/>
        <xdr:cNvSpPr txBox="1"/>
      </xdr:nvSpPr>
      <xdr:spPr>
        <a:xfrm>
          <a:off x="14325111" y="166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47985</xdr:rowOff>
    </xdr:from>
    <xdr:to>
      <xdr:col>72</xdr:col>
      <xdr:colOff>38100</xdr:colOff>
      <xdr:row>98</xdr:row>
      <xdr:rowOff>149585</xdr:rowOff>
    </xdr:to>
    <xdr:sp macro="" textlink="">
      <xdr:nvSpPr>
        <xdr:cNvPr id="712" name="楕円 711"/>
        <xdr:cNvSpPr/>
      </xdr:nvSpPr>
      <xdr:spPr>
        <a:xfrm>
          <a:off x="13652500" y="168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140712</xdr:rowOff>
    </xdr:from>
    <xdr:ext cx="534377" cy="259045"/>
    <xdr:sp macro="" textlink="">
      <xdr:nvSpPr>
        <xdr:cNvPr id="713" name="テキスト ボックス 712"/>
        <xdr:cNvSpPr txBox="1"/>
      </xdr:nvSpPr>
      <xdr:spPr>
        <a:xfrm>
          <a:off x="13436111" y="169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58302</xdr:rowOff>
    </xdr:from>
    <xdr:to>
      <xdr:col>67</xdr:col>
      <xdr:colOff>101600</xdr:colOff>
      <xdr:row>98</xdr:row>
      <xdr:rowOff>159902</xdr:rowOff>
    </xdr:to>
    <xdr:sp macro="" textlink="">
      <xdr:nvSpPr>
        <xdr:cNvPr id="714" name="楕円 713"/>
        <xdr:cNvSpPr/>
      </xdr:nvSpPr>
      <xdr:spPr>
        <a:xfrm>
          <a:off x="12763500" y="168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151029</xdr:rowOff>
    </xdr:from>
    <xdr:ext cx="534377" cy="259045"/>
    <xdr:sp macro="" textlink="">
      <xdr:nvSpPr>
        <xdr:cNvPr id="715" name="テキスト ボックス 714"/>
        <xdr:cNvSpPr txBox="1"/>
      </xdr:nvSpPr>
      <xdr:spPr>
        <a:xfrm>
          <a:off x="12547111" y="1695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42133</xdr:rowOff>
    </xdr:from>
    <xdr:to>
      <xdr:col>116</xdr:col>
      <xdr:colOff>63500</xdr:colOff>
      <xdr:row>38</xdr:row>
      <xdr:rowOff>67828</xdr:rowOff>
    </xdr:to>
    <xdr:cxnSp macro="">
      <xdr:nvCxnSpPr>
        <xdr:cNvPr id="742" name="直線コネクタ 741"/>
        <xdr:cNvCxnSpPr/>
      </xdr:nvCxnSpPr>
      <xdr:spPr>
        <a:xfrm flipV="1">
          <a:off x="21323300" y="6385783"/>
          <a:ext cx="838200" cy="19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67828</xdr:rowOff>
    </xdr:from>
    <xdr:to>
      <xdr:col>111</xdr:col>
      <xdr:colOff>177800</xdr:colOff>
      <xdr:row>38</xdr:row>
      <xdr:rowOff>74000</xdr:rowOff>
    </xdr:to>
    <xdr:cxnSp macro="">
      <xdr:nvCxnSpPr>
        <xdr:cNvPr id="745" name="直線コネクタ 744"/>
        <xdr:cNvCxnSpPr/>
      </xdr:nvCxnSpPr>
      <xdr:spPr>
        <a:xfrm flipV="1">
          <a:off x="20434300" y="65829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74000</xdr:rowOff>
    </xdr:from>
    <xdr:to>
      <xdr:col>107</xdr:col>
      <xdr:colOff>50800</xdr:colOff>
      <xdr:row>38</xdr:row>
      <xdr:rowOff>77155</xdr:rowOff>
    </xdr:to>
    <xdr:cxnSp macro="">
      <xdr:nvCxnSpPr>
        <xdr:cNvPr id="748" name="直線コネクタ 747"/>
        <xdr:cNvCxnSpPr/>
      </xdr:nvCxnSpPr>
      <xdr:spPr>
        <a:xfrm flipV="1">
          <a:off x="19545300" y="6589100"/>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77155</xdr:rowOff>
    </xdr:from>
    <xdr:to>
      <xdr:col>102</xdr:col>
      <xdr:colOff>114300</xdr:colOff>
      <xdr:row>38</xdr:row>
      <xdr:rowOff>80447</xdr:rowOff>
    </xdr:to>
    <xdr:cxnSp macro="">
      <xdr:nvCxnSpPr>
        <xdr:cNvPr id="751" name="直線コネクタ 750"/>
        <xdr:cNvCxnSpPr/>
      </xdr:nvCxnSpPr>
      <xdr:spPr>
        <a:xfrm flipV="1">
          <a:off x="18656300" y="6592255"/>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162783</xdr:rowOff>
    </xdr:from>
    <xdr:to>
      <xdr:col>116</xdr:col>
      <xdr:colOff>114300</xdr:colOff>
      <xdr:row>37</xdr:row>
      <xdr:rowOff>92933</xdr:rowOff>
    </xdr:to>
    <xdr:sp macro="" textlink="">
      <xdr:nvSpPr>
        <xdr:cNvPr id="761" name="楕円 760"/>
        <xdr:cNvSpPr/>
      </xdr:nvSpPr>
      <xdr:spPr>
        <a:xfrm>
          <a:off x="22110700" y="6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14210</xdr:rowOff>
    </xdr:from>
    <xdr:ext cx="469744" cy="259045"/>
    <xdr:sp macro="" textlink="">
      <xdr:nvSpPr>
        <xdr:cNvPr id="762" name="投資及び出資金該当値テキスト"/>
        <xdr:cNvSpPr txBox="1"/>
      </xdr:nvSpPr>
      <xdr:spPr>
        <a:xfrm>
          <a:off x="22212300" y="618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17028</xdr:rowOff>
    </xdr:from>
    <xdr:to>
      <xdr:col>112</xdr:col>
      <xdr:colOff>38100</xdr:colOff>
      <xdr:row>38</xdr:row>
      <xdr:rowOff>118628</xdr:rowOff>
    </xdr:to>
    <xdr:sp macro="" textlink="">
      <xdr:nvSpPr>
        <xdr:cNvPr id="763" name="楕円 762"/>
        <xdr:cNvSpPr/>
      </xdr:nvSpPr>
      <xdr:spPr>
        <a:xfrm>
          <a:off x="21272500" y="653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109755</xdr:rowOff>
    </xdr:from>
    <xdr:ext cx="469744" cy="259045"/>
    <xdr:sp macro="" textlink="">
      <xdr:nvSpPr>
        <xdr:cNvPr id="764" name="テキスト ボックス 763"/>
        <xdr:cNvSpPr txBox="1"/>
      </xdr:nvSpPr>
      <xdr:spPr>
        <a:xfrm>
          <a:off x="21088428" y="662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23200</xdr:rowOff>
    </xdr:from>
    <xdr:to>
      <xdr:col>107</xdr:col>
      <xdr:colOff>101600</xdr:colOff>
      <xdr:row>38</xdr:row>
      <xdr:rowOff>124800</xdr:rowOff>
    </xdr:to>
    <xdr:sp macro="" textlink="">
      <xdr:nvSpPr>
        <xdr:cNvPr id="765" name="楕円 764"/>
        <xdr:cNvSpPr/>
      </xdr:nvSpPr>
      <xdr:spPr>
        <a:xfrm>
          <a:off x="20383500" y="65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115927</xdr:rowOff>
    </xdr:from>
    <xdr:ext cx="469744" cy="259045"/>
    <xdr:sp macro="" textlink="">
      <xdr:nvSpPr>
        <xdr:cNvPr id="766" name="テキスト ボックス 765"/>
        <xdr:cNvSpPr txBox="1"/>
      </xdr:nvSpPr>
      <xdr:spPr>
        <a:xfrm>
          <a:off x="20199428" y="66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26355</xdr:rowOff>
    </xdr:from>
    <xdr:to>
      <xdr:col>102</xdr:col>
      <xdr:colOff>165100</xdr:colOff>
      <xdr:row>38</xdr:row>
      <xdr:rowOff>127955</xdr:rowOff>
    </xdr:to>
    <xdr:sp macro="" textlink="">
      <xdr:nvSpPr>
        <xdr:cNvPr id="767" name="楕円 766"/>
        <xdr:cNvSpPr/>
      </xdr:nvSpPr>
      <xdr:spPr>
        <a:xfrm>
          <a:off x="19494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119082</xdr:rowOff>
    </xdr:from>
    <xdr:ext cx="469744" cy="259045"/>
    <xdr:sp macro="" textlink="">
      <xdr:nvSpPr>
        <xdr:cNvPr id="768" name="テキスト ボックス 767"/>
        <xdr:cNvSpPr txBox="1"/>
      </xdr:nvSpPr>
      <xdr:spPr>
        <a:xfrm>
          <a:off x="19310428" y="663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29647</xdr:rowOff>
    </xdr:from>
    <xdr:to>
      <xdr:col>98</xdr:col>
      <xdr:colOff>38100</xdr:colOff>
      <xdr:row>38</xdr:row>
      <xdr:rowOff>131247</xdr:rowOff>
    </xdr:to>
    <xdr:sp macro="" textlink="">
      <xdr:nvSpPr>
        <xdr:cNvPr id="769" name="楕円 768"/>
        <xdr:cNvSpPr/>
      </xdr:nvSpPr>
      <xdr:spPr>
        <a:xfrm>
          <a:off x="18605500" y="65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122374</xdr:rowOff>
    </xdr:from>
    <xdr:ext cx="469744" cy="259045"/>
    <xdr:sp macro="" textlink="">
      <xdr:nvSpPr>
        <xdr:cNvPr id="770" name="テキスト ボックス 769"/>
        <xdr:cNvSpPr txBox="1"/>
      </xdr:nvSpPr>
      <xdr:spPr>
        <a:xfrm>
          <a:off x="18421428" y="663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149938</xdr:rowOff>
    </xdr:from>
    <xdr:to>
      <xdr:col>116</xdr:col>
      <xdr:colOff>63500</xdr:colOff>
      <xdr:row>59</xdr:row>
      <xdr:rowOff>33385</xdr:rowOff>
    </xdr:to>
    <xdr:cxnSp macro="">
      <xdr:nvCxnSpPr>
        <xdr:cNvPr id="801" name="直線コネクタ 800"/>
        <xdr:cNvCxnSpPr/>
      </xdr:nvCxnSpPr>
      <xdr:spPr>
        <a:xfrm flipV="1">
          <a:off x="21323300" y="10094038"/>
          <a:ext cx="8382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95282</xdr:rowOff>
    </xdr:from>
    <xdr:ext cx="469744" cy="259045"/>
    <xdr:sp macro="" textlink="">
      <xdr:nvSpPr>
        <xdr:cNvPr id="802" name="貸付金平均値テキスト"/>
        <xdr:cNvSpPr txBox="1"/>
      </xdr:nvSpPr>
      <xdr:spPr>
        <a:xfrm>
          <a:off x="22212300" y="10039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33385</xdr:rowOff>
    </xdr:from>
    <xdr:to>
      <xdr:col>111</xdr:col>
      <xdr:colOff>177800</xdr:colOff>
      <xdr:row>59</xdr:row>
      <xdr:rowOff>34005</xdr:rowOff>
    </xdr:to>
    <xdr:cxnSp macro="">
      <xdr:nvCxnSpPr>
        <xdr:cNvPr id="804" name="直線コネクタ 803"/>
        <xdr:cNvCxnSpPr/>
      </xdr:nvCxnSpPr>
      <xdr:spPr>
        <a:xfrm flipV="1">
          <a:off x="20434300" y="10148935"/>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34005</xdr:rowOff>
    </xdr:from>
    <xdr:to>
      <xdr:col>107</xdr:col>
      <xdr:colOff>50800</xdr:colOff>
      <xdr:row>59</xdr:row>
      <xdr:rowOff>84379</xdr:rowOff>
    </xdr:to>
    <xdr:cxnSp macro="">
      <xdr:nvCxnSpPr>
        <xdr:cNvPr id="807" name="直線コネクタ 806"/>
        <xdr:cNvCxnSpPr/>
      </xdr:nvCxnSpPr>
      <xdr:spPr>
        <a:xfrm flipV="1">
          <a:off x="19545300" y="10149555"/>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79807</xdr:rowOff>
    </xdr:from>
    <xdr:to>
      <xdr:col>102</xdr:col>
      <xdr:colOff>114300</xdr:colOff>
      <xdr:row>59</xdr:row>
      <xdr:rowOff>84379</xdr:rowOff>
    </xdr:to>
    <xdr:cxnSp macro="">
      <xdr:nvCxnSpPr>
        <xdr:cNvPr id="810" name="直線コネクタ 809"/>
        <xdr:cNvCxnSpPr/>
      </xdr:nvCxnSpPr>
      <xdr:spPr>
        <a:xfrm>
          <a:off x="18656300" y="10195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99138</xdr:rowOff>
    </xdr:from>
    <xdr:to>
      <xdr:col>116</xdr:col>
      <xdr:colOff>114300</xdr:colOff>
      <xdr:row>59</xdr:row>
      <xdr:rowOff>29288</xdr:rowOff>
    </xdr:to>
    <xdr:sp macro="" textlink="">
      <xdr:nvSpPr>
        <xdr:cNvPr id="820" name="楕円 819"/>
        <xdr:cNvSpPr/>
      </xdr:nvSpPr>
      <xdr:spPr>
        <a:xfrm>
          <a:off x="22110700" y="100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58515</xdr:rowOff>
    </xdr:from>
    <xdr:ext cx="469744" cy="259045"/>
    <xdr:sp macro="" textlink="">
      <xdr:nvSpPr>
        <xdr:cNvPr id="821" name="貸付金該当値テキスト"/>
        <xdr:cNvSpPr txBox="1"/>
      </xdr:nvSpPr>
      <xdr:spPr>
        <a:xfrm>
          <a:off x="22212300" y="98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154035</xdr:rowOff>
    </xdr:from>
    <xdr:to>
      <xdr:col>112</xdr:col>
      <xdr:colOff>38100</xdr:colOff>
      <xdr:row>59</xdr:row>
      <xdr:rowOff>84185</xdr:rowOff>
    </xdr:to>
    <xdr:sp macro="" textlink="">
      <xdr:nvSpPr>
        <xdr:cNvPr id="822" name="楕円 821"/>
        <xdr:cNvSpPr/>
      </xdr:nvSpPr>
      <xdr:spPr>
        <a:xfrm>
          <a:off x="21272500" y="10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75312</xdr:rowOff>
    </xdr:from>
    <xdr:ext cx="469744" cy="259045"/>
    <xdr:sp macro="" textlink="">
      <xdr:nvSpPr>
        <xdr:cNvPr id="823" name="テキスト ボックス 822"/>
        <xdr:cNvSpPr txBox="1"/>
      </xdr:nvSpPr>
      <xdr:spPr>
        <a:xfrm>
          <a:off x="21088428" y="1019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154655</xdr:rowOff>
    </xdr:from>
    <xdr:to>
      <xdr:col>107</xdr:col>
      <xdr:colOff>101600</xdr:colOff>
      <xdr:row>59</xdr:row>
      <xdr:rowOff>84805</xdr:rowOff>
    </xdr:to>
    <xdr:sp macro="" textlink="">
      <xdr:nvSpPr>
        <xdr:cNvPr id="824" name="楕円 823"/>
        <xdr:cNvSpPr/>
      </xdr:nvSpPr>
      <xdr:spPr>
        <a:xfrm>
          <a:off x="20383500" y="100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75932</xdr:rowOff>
    </xdr:from>
    <xdr:ext cx="469744" cy="259045"/>
    <xdr:sp macro="" textlink="">
      <xdr:nvSpPr>
        <xdr:cNvPr id="825" name="テキスト ボックス 824"/>
        <xdr:cNvSpPr txBox="1"/>
      </xdr:nvSpPr>
      <xdr:spPr>
        <a:xfrm>
          <a:off x="20199428" y="1019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33579</xdr:rowOff>
    </xdr:from>
    <xdr:to>
      <xdr:col>102</xdr:col>
      <xdr:colOff>165100</xdr:colOff>
      <xdr:row>59</xdr:row>
      <xdr:rowOff>135179</xdr:rowOff>
    </xdr:to>
    <xdr:sp macro="" textlink="">
      <xdr:nvSpPr>
        <xdr:cNvPr id="826" name="楕円 825"/>
        <xdr:cNvSpPr/>
      </xdr:nvSpPr>
      <xdr:spPr>
        <a:xfrm>
          <a:off x="19494500" y="101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126306</xdr:rowOff>
    </xdr:from>
    <xdr:ext cx="378565" cy="259045"/>
    <xdr:sp macro="" textlink="">
      <xdr:nvSpPr>
        <xdr:cNvPr id="827" name="テキスト ボックス 826"/>
        <xdr:cNvSpPr txBox="1"/>
      </xdr:nvSpPr>
      <xdr:spPr>
        <a:xfrm>
          <a:off x="19356017" y="1024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29007</xdr:rowOff>
    </xdr:from>
    <xdr:to>
      <xdr:col>98</xdr:col>
      <xdr:colOff>38100</xdr:colOff>
      <xdr:row>59</xdr:row>
      <xdr:rowOff>130607</xdr:rowOff>
    </xdr:to>
    <xdr:sp macro="" textlink="">
      <xdr:nvSpPr>
        <xdr:cNvPr id="828" name="楕円 827"/>
        <xdr:cNvSpPr/>
      </xdr:nvSpPr>
      <xdr:spPr>
        <a:xfrm>
          <a:off x="18605500" y="101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121734</xdr:rowOff>
    </xdr:from>
    <xdr:ext cx="469744" cy="259045"/>
    <xdr:sp macro="" textlink="">
      <xdr:nvSpPr>
        <xdr:cNvPr id="829" name="テキスト ボックス 828"/>
        <xdr:cNvSpPr txBox="1"/>
      </xdr:nvSpPr>
      <xdr:spPr>
        <a:xfrm>
          <a:off x="18421428"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89236</xdr:rowOff>
    </xdr:from>
    <xdr:to>
      <xdr:col>116</xdr:col>
      <xdr:colOff>63500</xdr:colOff>
      <xdr:row>75</xdr:row>
      <xdr:rowOff>122574</xdr:rowOff>
    </xdr:to>
    <xdr:cxnSp macro="">
      <xdr:nvCxnSpPr>
        <xdr:cNvPr id="859" name="直線コネクタ 858"/>
        <xdr:cNvCxnSpPr/>
      </xdr:nvCxnSpPr>
      <xdr:spPr>
        <a:xfrm>
          <a:off x="21323300" y="12605086"/>
          <a:ext cx="838200" cy="3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89236</xdr:rowOff>
    </xdr:from>
    <xdr:to>
      <xdr:col>111</xdr:col>
      <xdr:colOff>177800</xdr:colOff>
      <xdr:row>74</xdr:row>
      <xdr:rowOff>12274</xdr:rowOff>
    </xdr:to>
    <xdr:cxnSp macro="">
      <xdr:nvCxnSpPr>
        <xdr:cNvPr id="862" name="直線コネクタ 861"/>
        <xdr:cNvCxnSpPr/>
      </xdr:nvCxnSpPr>
      <xdr:spPr>
        <a:xfrm flipV="1">
          <a:off x="20434300" y="12605086"/>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12274</xdr:rowOff>
    </xdr:from>
    <xdr:to>
      <xdr:col>107</xdr:col>
      <xdr:colOff>50800</xdr:colOff>
      <xdr:row>74</xdr:row>
      <xdr:rowOff>38011</xdr:rowOff>
    </xdr:to>
    <xdr:cxnSp macro="">
      <xdr:nvCxnSpPr>
        <xdr:cNvPr id="865" name="直線コネクタ 864"/>
        <xdr:cNvCxnSpPr/>
      </xdr:nvCxnSpPr>
      <xdr:spPr>
        <a:xfrm flipV="1">
          <a:off x="19545300" y="12699574"/>
          <a:ext cx="8890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38011</xdr:rowOff>
    </xdr:from>
    <xdr:to>
      <xdr:col>102</xdr:col>
      <xdr:colOff>114300</xdr:colOff>
      <xdr:row>74</xdr:row>
      <xdr:rowOff>102019</xdr:rowOff>
    </xdr:to>
    <xdr:cxnSp macro="">
      <xdr:nvCxnSpPr>
        <xdr:cNvPr id="868" name="直線コネクタ 867"/>
        <xdr:cNvCxnSpPr/>
      </xdr:nvCxnSpPr>
      <xdr:spPr>
        <a:xfrm flipV="1">
          <a:off x="18656300" y="12725311"/>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71774</xdr:rowOff>
    </xdr:from>
    <xdr:to>
      <xdr:col>116</xdr:col>
      <xdr:colOff>114300</xdr:colOff>
      <xdr:row>76</xdr:row>
      <xdr:rowOff>1924</xdr:rowOff>
    </xdr:to>
    <xdr:sp macro="" textlink="">
      <xdr:nvSpPr>
        <xdr:cNvPr id="878" name="楕円 877"/>
        <xdr:cNvSpPr/>
      </xdr:nvSpPr>
      <xdr:spPr>
        <a:xfrm>
          <a:off x="22110700" y="1293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50201</xdr:rowOff>
    </xdr:from>
    <xdr:ext cx="534377" cy="259045"/>
    <xdr:sp macro="" textlink="">
      <xdr:nvSpPr>
        <xdr:cNvPr id="879" name="繰出金該当値テキスト"/>
        <xdr:cNvSpPr txBox="1"/>
      </xdr:nvSpPr>
      <xdr:spPr>
        <a:xfrm>
          <a:off x="22212300" y="129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38436</xdr:rowOff>
    </xdr:from>
    <xdr:to>
      <xdr:col>112</xdr:col>
      <xdr:colOff>38100</xdr:colOff>
      <xdr:row>73</xdr:row>
      <xdr:rowOff>140036</xdr:rowOff>
    </xdr:to>
    <xdr:sp macro="" textlink="">
      <xdr:nvSpPr>
        <xdr:cNvPr id="880" name="楕円 879"/>
        <xdr:cNvSpPr/>
      </xdr:nvSpPr>
      <xdr:spPr>
        <a:xfrm>
          <a:off x="21272500" y="125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156563</xdr:rowOff>
    </xdr:from>
    <xdr:ext cx="534377" cy="259045"/>
    <xdr:sp macro="" textlink="">
      <xdr:nvSpPr>
        <xdr:cNvPr id="881" name="テキスト ボックス 880"/>
        <xdr:cNvSpPr txBox="1"/>
      </xdr:nvSpPr>
      <xdr:spPr>
        <a:xfrm>
          <a:off x="21056111" y="123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132924</xdr:rowOff>
    </xdr:from>
    <xdr:to>
      <xdr:col>107</xdr:col>
      <xdr:colOff>101600</xdr:colOff>
      <xdr:row>74</xdr:row>
      <xdr:rowOff>63074</xdr:rowOff>
    </xdr:to>
    <xdr:sp macro="" textlink="">
      <xdr:nvSpPr>
        <xdr:cNvPr id="882" name="楕円 881"/>
        <xdr:cNvSpPr/>
      </xdr:nvSpPr>
      <xdr:spPr>
        <a:xfrm>
          <a:off x="20383500" y="126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79601</xdr:rowOff>
    </xdr:from>
    <xdr:ext cx="534377" cy="259045"/>
    <xdr:sp macro="" textlink="">
      <xdr:nvSpPr>
        <xdr:cNvPr id="883" name="テキスト ボックス 882"/>
        <xdr:cNvSpPr txBox="1"/>
      </xdr:nvSpPr>
      <xdr:spPr>
        <a:xfrm>
          <a:off x="20167111" y="1242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158661</xdr:rowOff>
    </xdr:from>
    <xdr:to>
      <xdr:col>102</xdr:col>
      <xdr:colOff>165100</xdr:colOff>
      <xdr:row>74</xdr:row>
      <xdr:rowOff>88811</xdr:rowOff>
    </xdr:to>
    <xdr:sp macro="" textlink="">
      <xdr:nvSpPr>
        <xdr:cNvPr id="884" name="楕円 883"/>
        <xdr:cNvSpPr/>
      </xdr:nvSpPr>
      <xdr:spPr>
        <a:xfrm>
          <a:off x="19494500" y="126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105338</xdr:rowOff>
    </xdr:from>
    <xdr:ext cx="534377" cy="259045"/>
    <xdr:sp macro="" textlink="">
      <xdr:nvSpPr>
        <xdr:cNvPr id="885" name="テキスト ボックス 884"/>
        <xdr:cNvSpPr txBox="1"/>
      </xdr:nvSpPr>
      <xdr:spPr>
        <a:xfrm>
          <a:off x="19278111" y="124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51219</xdr:rowOff>
    </xdr:from>
    <xdr:to>
      <xdr:col>98</xdr:col>
      <xdr:colOff>38100</xdr:colOff>
      <xdr:row>74</xdr:row>
      <xdr:rowOff>152819</xdr:rowOff>
    </xdr:to>
    <xdr:sp macro="" textlink="">
      <xdr:nvSpPr>
        <xdr:cNvPr id="886" name="楕円 885"/>
        <xdr:cNvSpPr/>
      </xdr:nvSpPr>
      <xdr:spPr>
        <a:xfrm>
          <a:off x="18605500" y="127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143946</xdr:rowOff>
    </xdr:from>
    <xdr:ext cx="534377" cy="259045"/>
    <xdr:sp macro="" textlink="">
      <xdr:nvSpPr>
        <xdr:cNvPr id="887" name="テキスト ボックス 886"/>
        <xdr:cNvSpPr txBox="1"/>
      </xdr:nvSpPr>
      <xdr:spPr>
        <a:xfrm>
          <a:off x="18389111" y="128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全体を見てみると、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物件費、維持補修費、補助費等、普通建設事業費（うち新規分）、</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、前年度繰上充用額は類似団体平均を下回っているものの、それ以外は類似団体平均を上回っている。理由については財政比較分析表で分析した通りであるが、</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年度に策定した「第２次行政改革大綱・推進計画」に基づき、事務・事業の見直しや行政の効率化に取り組み、財政の健全化に努める。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33,333
33,206
632.29
27,694,046
27,045,992
392,819
12,222,218
25,470,855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150559</xdr:rowOff>
    </xdr:from>
    <xdr:to>
      <xdr:col>24</xdr:col>
      <xdr:colOff>63500</xdr:colOff>
      <xdr:row>36</xdr:row>
      <xdr:rowOff>20447</xdr:rowOff>
    </xdr:to>
    <xdr:cxnSp macro="">
      <xdr:nvCxnSpPr>
        <xdr:cNvPr id="61" name="直線コネクタ 60"/>
        <xdr:cNvCxnSpPr/>
      </xdr:nvCxnSpPr>
      <xdr:spPr>
        <a:xfrm>
          <a:off x="3797300" y="6151309"/>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150559</xdr:rowOff>
    </xdr:from>
    <xdr:to>
      <xdr:col>19</xdr:col>
      <xdr:colOff>177800</xdr:colOff>
      <xdr:row>36</xdr:row>
      <xdr:rowOff>635</xdr:rowOff>
    </xdr:to>
    <xdr:cxnSp macro="">
      <xdr:nvCxnSpPr>
        <xdr:cNvPr id="64" name="直線コネクタ 63"/>
        <xdr:cNvCxnSpPr/>
      </xdr:nvCxnSpPr>
      <xdr:spPr>
        <a:xfrm flipV="1">
          <a:off x="2908300" y="6151309"/>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145034</xdr:rowOff>
    </xdr:from>
    <xdr:to>
      <xdr:col>15</xdr:col>
      <xdr:colOff>50800</xdr:colOff>
      <xdr:row>36</xdr:row>
      <xdr:rowOff>635</xdr:rowOff>
    </xdr:to>
    <xdr:cxnSp macro="">
      <xdr:nvCxnSpPr>
        <xdr:cNvPr id="67" name="直線コネクタ 66"/>
        <xdr:cNvCxnSpPr/>
      </xdr:nvCxnSpPr>
      <xdr:spPr>
        <a:xfrm>
          <a:off x="2019300" y="6145784"/>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145034</xdr:rowOff>
    </xdr:from>
    <xdr:to>
      <xdr:col>10</xdr:col>
      <xdr:colOff>114300</xdr:colOff>
      <xdr:row>36</xdr:row>
      <xdr:rowOff>97409</xdr:rowOff>
    </xdr:to>
    <xdr:cxnSp macro="">
      <xdr:nvCxnSpPr>
        <xdr:cNvPr id="70" name="直線コネクタ 69"/>
        <xdr:cNvCxnSpPr/>
      </xdr:nvCxnSpPr>
      <xdr:spPr>
        <a:xfrm flipV="1">
          <a:off x="1130300" y="6145784"/>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141097</xdr:rowOff>
    </xdr:from>
    <xdr:to>
      <xdr:col>24</xdr:col>
      <xdr:colOff>114300</xdr:colOff>
      <xdr:row>36</xdr:row>
      <xdr:rowOff>71247</xdr:rowOff>
    </xdr:to>
    <xdr:sp macro="" textlink="">
      <xdr:nvSpPr>
        <xdr:cNvPr id="80" name="楕円 79"/>
        <xdr:cNvSpPr/>
      </xdr:nvSpPr>
      <xdr:spPr>
        <a:xfrm>
          <a:off x="45847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119524</xdr:rowOff>
    </xdr:from>
    <xdr:ext cx="469744" cy="259045"/>
    <xdr:sp macro="" textlink="">
      <xdr:nvSpPr>
        <xdr:cNvPr id="81" name="議会費該当値テキスト"/>
        <xdr:cNvSpPr txBox="1"/>
      </xdr:nvSpPr>
      <xdr:spPr>
        <a:xfrm>
          <a:off x="4686300"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99759</xdr:rowOff>
    </xdr:from>
    <xdr:to>
      <xdr:col>20</xdr:col>
      <xdr:colOff>38100</xdr:colOff>
      <xdr:row>36</xdr:row>
      <xdr:rowOff>29909</xdr:rowOff>
    </xdr:to>
    <xdr:sp macro="" textlink="">
      <xdr:nvSpPr>
        <xdr:cNvPr id="82" name="楕円 81"/>
        <xdr:cNvSpPr/>
      </xdr:nvSpPr>
      <xdr:spPr>
        <a:xfrm>
          <a:off x="3746500" y="61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83" name="テキスト ボックス 82"/>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121285</xdr:rowOff>
    </xdr:from>
    <xdr:to>
      <xdr:col>15</xdr:col>
      <xdr:colOff>101600</xdr:colOff>
      <xdr:row>36</xdr:row>
      <xdr:rowOff>51435</xdr:rowOff>
    </xdr:to>
    <xdr:sp macro="" textlink="">
      <xdr:nvSpPr>
        <xdr:cNvPr id="84" name="楕円 83"/>
        <xdr:cNvSpPr/>
      </xdr:nvSpPr>
      <xdr:spPr>
        <a:xfrm>
          <a:off x="2857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42562</xdr:rowOff>
    </xdr:from>
    <xdr:ext cx="469744" cy="259045"/>
    <xdr:sp macro="" textlink="">
      <xdr:nvSpPr>
        <xdr:cNvPr id="85" name="テキスト ボックス 84"/>
        <xdr:cNvSpPr txBox="1"/>
      </xdr:nvSpPr>
      <xdr:spPr>
        <a:xfrm>
          <a:off x="2673428"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94234</xdr:rowOff>
    </xdr:from>
    <xdr:to>
      <xdr:col>10</xdr:col>
      <xdr:colOff>165100</xdr:colOff>
      <xdr:row>36</xdr:row>
      <xdr:rowOff>24384</xdr:rowOff>
    </xdr:to>
    <xdr:sp macro="" textlink="">
      <xdr:nvSpPr>
        <xdr:cNvPr id="86" name="楕円 85"/>
        <xdr:cNvSpPr/>
      </xdr:nvSpPr>
      <xdr:spPr>
        <a:xfrm>
          <a:off x="1968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15511</xdr:rowOff>
    </xdr:from>
    <xdr:ext cx="469744" cy="259045"/>
    <xdr:sp macro="" textlink="">
      <xdr:nvSpPr>
        <xdr:cNvPr id="87" name="テキスト ボックス 86"/>
        <xdr:cNvSpPr txBox="1"/>
      </xdr:nvSpPr>
      <xdr:spPr>
        <a:xfrm>
          <a:off x="1784428"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46609</xdr:rowOff>
    </xdr:from>
    <xdr:to>
      <xdr:col>6</xdr:col>
      <xdr:colOff>38100</xdr:colOff>
      <xdr:row>36</xdr:row>
      <xdr:rowOff>148209</xdr:rowOff>
    </xdr:to>
    <xdr:sp macro="" textlink="">
      <xdr:nvSpPr>
        <xdr:cNvPr id="88" name="楕円 87"/>
        <xdr:cNvSpPr/>
      </xdr:nvSpPr>
      <xdr:spPr>
        <a:xfrm>
          <a:off x="1079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139336</xdr:rowOff>
    </xdr:from>
    <xdr:ext cx="469744" cy="259045"/>
    <xdr:sp macro="" textlink="">
      <xdr:nvSpPr>
        <xdr:cNvPr id="89" name="テキスト ボックス 88"/>
        <xdr:cNvSpPr txBox="1"/>
      </xdr:nvSpPr>
      <xdr:spPr>
        <a:xfrm>
          <a:off x="895428"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49725</xdr:rowOff>
    </xdr:from>
    <xdr:to>
      <xdr:col>24</xdr:col>
      <xdr:colOff>63500</xdr:colOff>
      <xdr:row>58</xdr:row>
      <xdr:rowOff>92735</xdr:rowOff>
    </xdr:to>
    <xdr:cxnSp macro="">
      <xdr:nvCxnSpPr>
        <xdr:cNvPr id="120" name="直線コネクタ 119"/>
        <xdr:cNvCxnSpPr/>
      </xdr:nvCxnSpPr>
      <xdr:spPr>
        <a:xfrm flipV="1">
          <a:off x="3797300" y="9822375"/>
          <a:ext cx="838200" cy="2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92735</xdr:rowOff>
    </xdr:from>
    <xdr:to>
      <xdr:col>19</xdr:col>
      <xdr:colOff>177800</xdr:colOff>
      <xdr:row>58</xdr:row>
      <xdr:rowOff>103452</xdr:rowOff>
    </xdr:to>
    <xdr:cxnSp macro="">
      <xdr:nvCxnSpPr>
        <xdr:cNvPr id="123" name="直線コネクタ 122"/>
        <xdr:cNvCxnSpPr/>
      </xdr:nvCxnSpPr>
      <xdr:spPr>
        <a:xfrm flipV="1">
          <a:off x="2908300" y="10036835"/>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103452</xdr:rowOff>
    </xdr:from>
    <xdr:to>
      <xdr:col>15</xdr:col>
      <xdr:colOff>50800</xdr:colOff>
      <xdr:row>58</xdr:row>
      <xdr:rowOff>126218</xdr:rowOff>
    </xdr:to>
    <xdr:cxnSp macro="">
      <xdr:nvCxnSpPr>
        <xdr:cNvPr id="126" name="直線コネクタ 125"/>
        <xdr:cNvCxnSpPr/>
      </xdr:nvCxnSpPr>
      <xdr:spPr>
        <a:xfrm flipV="1">
          <a:off x="2019300" y="10047552"/>
          <a:ext cx="889000" cy="2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126218</xdr:rowOff>
    </xdr:from>
    <xdr:to>
      <xdr:col>10</xdr:col>
      <xdr:colOff>114300</xdr:colOff>
      <xdr:row>58</xdr:row>
      <xdr:rowOff>140203</xdr:rowOff>
    </xdr:to>
    <xdr:cxnSp macro="">
      <xdr:nvCxnSpPr>
        <xdr:cNvPr id="129" name="直線コネクタ 128"/>
        <xdr:cNvCxnSpPr/>
      </xdr:nvCxnSpPr>
      <xdr:spPr>
        <a:xfrm flipV="1">
          <a:off x="1130300" y="10070318"/>
          <a:ext cx="889000" cy="1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170375</xdr:rowOff>
    </xdr:from>
    <xdr:to>
      <xdr:col>24</xdr:col>
      <xdr:colOff>114300</xdr:colOff>
      <xdr:row>57</xdr:row>
      <xdr:rowOff>100525</xdr:rowOff>
    </xdr:to>
    <xdr:sp macro="" textlink="">
      <xdr:nvSpPr>
        <xdr:cNvPr id="139" name="楕円 138"/>
        <xdr:cNvSpPr/>
      </xdr:nvSpPr>
      <xdr:spPr>
        <a:xfrm>
          <a:off x="4584700" y="977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21802</xdr:rowOff>
    </xdr:from>
    <xdr:ext cx="599010" cy="259045"/>
    <xdr:sp macro="" textlink="">
      <xdr:nvSpPr>
        <xdr:cNvPr id="140" name="総務費該当値テキスト"/>
        <xdr:cNvSpPr txBox="1"/>
      </xdr:nvSpPr>
      <xdr:spPr>
        <a:xfrm>
          <a:off x="4686300" y="962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41935</xdr:rowOff>
    </xdr:from>
    <xdr:to>
      <xdr:col>20</xdr:col>
      <xdr:colOff>38100</xdr:colOff>
      <xdr:row>58</xdr:row>
      <xdr:rowOff>143535</xdr:rowOff>
    </xdr:to>
    <xdr:sp macro="" textlink="">
      <xdr:nvSpPr>
        <xdr:cNvPr id="141" name="楕円 140"/>
        <xdr:cNvSpPr/>
      </xdr:nvSpPr>
      <xdr:spPr>
        <a:xfrm>
          <a:off x="3746500" y="99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160062</xdr:rowOff>
    </xdr:from>
    <xdr:ext cx="599010" cy="259045"/>
    <xdr:sp macro="" textlink="">
      <xdr:nvSpPr>
        <xdr:cNvPr id="142" name="テキスト ボックス 141"/>
        <xdr:cNvSpPr txBox="1"/>
      </xdr:nvSpPr>
      <xdr:spPr>
        <a:xfrm>
          <a:off x="3497795" y="976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52652</xdr:rowOff>
    </xdr:from>
    <xdr:to>
      <xdr:col>15</xdr:col>
      <xdr:colOff>101600</xdr:colOff>
      <xdr:row>58</xdr:row>
      <xdr:rowOff>154252</xdr:rowOff>
    </xdr:to>
    <xdr:sp macro="" textlink="">
      <xdr:nvSpPr>
        <xdr:cNvPr id="143" name="楕円 142"/>
        <xdr:cNvSpPr/>
      </xdr:nvSpPr>
      <xdr:spPr>
        <a:xfrm>
          <a:off x="2857500" y="99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170779</xdr:rowOff>
    </xdr:from>
    <xdr:ext cx="599010" cy="259045"/>
    <xdr:sp macro="" textlink="">
      <xdr:nvSpPr>
        <xdr:cNvPr id="144" name="テキスト ボックス 143"/>
        <xdr:cNvSpPr txBox="1"/>
      </xdr:nvSpPr>
      <xdr:spPr>
        <a:xfrm>
          <a:off x="2608795" y="977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75418</xdr:rowOff>
    </xdr:from>
    <xdr:to>
      <xdr:col>10</xdr:col>
      <xdr:colOff>165100</xdr:colOff>
      <xdr:row>59</xdr:row>
      <xdr:rowOff>5568</xdr:rowOff>
    </xdr:to>
    <xdr:sp macro="" textlink="">
      <xdr:nvSpPr>
        <xdr:cNvPr id="145" name="楕円 144"/>
        <xdr:cNvSpPr/>
      </xdr:nvSpPr>
      <xdr:spPr>
        <a:xfrm>
          <a:off x="1968500" y="100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168145</xdr:rowOff>
    </xdr:from>
    <xdr:ext cx="534377" cy="259045"/>
    <xdr:sp macro="" textlink="">
      <xdr:nvSpPr>
        <xdr:cNvPr id="146" name="テキスト ボックス 145"/>
        <xdr:cNvSpPr txBox="1"/>
      </xdr:nvSpPr>
      <xdr:spPr>
        <a:xfrm>
          <a:off x="1752111" y="101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89403</xdr:rowOff>
    </xdr:from>
    <xdr:to>
      <xdr:col>6</xdr:col>
      <xdr:colOff>38100</xdr:colOff>
      <xdr:row>59</xdr:row>
      <xdr:rowOff>19553</xdr:rowOff>
    </xdr:to>
    <xdr:sp macro="" textlink="">
      <xdr:nvSpPr>
        <xdr:cNvPr id="147" name="楕円 146"/>
        <xdr:cNvSpPr/>
      </xdr:nvSpPr>
      <xdr:spPr>
        <a:xfrm>
          <a:off x="1079500" y="100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10680</xdr:rowOff>
    </xdr:from>
    <xdr:ext cx="534377" cy="259045"/>
    <xdr:sp macro="" textlink="">
      <xdr:nvSpPr>
        <xdr:cNvPr id="148" name="テキスト ボックス 147"/>
        <xdr:cNvSpPr txBox="1"/>
      </xdr:nvSpPr>
      <xdr:spPr>
        <a:xfrm>
          <a:off x="863111" y="1012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95927</xdr:rowOff>
    </xdr:from>
    <xdr:to>
      <xdr:col>24</xdr:col>
      <xdr:colOff>63500</xdr:colOff>
      <xdr:row>75</xdr:row>
      <xdr:rowOff>163644</xdr:rowOff>
    </xdr:to>
    <xdr:cxnSp macro="">
      <xdr:nvCxnSpPr>
        <xdr:cNvPr id="176" name="直線コネクタ 175"/>
        <xdr:cNvCxnSpPr/>
      </xdr:nvCxnSpPr>
      <xdr:spPr>
        <a:xfrm flipV="1">
          <a:off x="3797300" y="12954677"/>
          <a:ext cx="838200" cy="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134895</xdr:rowOff>
    </xdr:from>
    <xdr:to>
      <xdr:col>19</xdr:col>
      <xdr:colOff>177800</xdr:colOff>
      <xdr:row>75</xdr:row>
      <xdr:rowOff>163644</xdr:rowOff>
    </xdr:to>
    <xdr:cxnSp macro="">
      <xdr:nvCxnSpPr>
        <xdr:cNvPr id="179" name="直線コネクタ 178"/>
        <xdr:cNvCxnSpPr/>
      </xdr:nvCxnSpPr>
      <xdr:spPr>
        <a:xfrm>
          <a:off x="2908300" y="12993645"/>
          <a:ext cx="889000" cy="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134895</xdr:rowOff>
    </xdr:from>
    <xdr:to>
      <xdr:col>15</xdr:col>
      <xdr:colOff>50800</xdr:colOff>
      <xdr:row>76</xdr:row>
      <xdr:rowOff>4031</xdr:rowOff>
    </xdr:to>
    <xdr:cxnSp macro="">
      <xdr:nvCxnSpPr>
        <xdr:cNvPr id="182" name="直線コネクタ 181"/>
        <xdr:cNvCxnSpPr/>
      </xdr:nvCxnSpPr>
      <xdr:spPr>
        <a:xfrm flipV="1">
          <a:off x="2019300" y="12993645"/>
          <a:ext cx="889000" cy="4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4031</xdr:rowOff>
    </xdr:from>
    <xdr:to>
      <xdr:col>10</xdr:col>
      <xdr:colOff>114300</xdr:colOff>
      <xdr:row>76</xdr:row>
      <xdr:rowOff>22250</xdr:rowOff>
    </xdr:to>
    <xdr:cxnSp macro="">
      <xdr:nvCxnSpPr>
        <xdr:cNvPr id="185" name="直線コネクタ 184"/>
        <xdr:cNvCxnSpPr/>
      </xdr:nvCxnSpPr>
      <xdr:spPr>
        <a:xfrm flipV="1">
          <a:off x="1130300" y="13034231"/>
          <a:ext cx="8890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45127</xdr:rowOff>
    </xdr:from>
    <xdr:to>
      <xdr:col>24</xdr:col>
      <xdr:colOff>114300</xdr:colOff>
      <xdr:row>75</xdr:row>
      <xdr:rowOff>146727</xdr:rowOff>
    </xdr:to>
    <xdr:sp macro="" textlink="">
      <xdr:nvSpPr>
        <xdr:cNvPr id="195" name="楕円 194"/>
        <xdr:cNvSpPr/>
      </xdr:nvSpPr>
      <xdr:spPr>
        <a:xfrm>
          <a:off x="4584700" y="129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68004</xdr:rowOff>
    </xdr:from>
    <xdr:ext cx="599010" cy="259045"/>
    <xdr:sp macro="" textlink="">
      <xdr:nvSpPr>
        <xdr:cNvPr id="196" name="民生費該当値テキスト"/>
        <xdr:cNvSpPr txBox="1"/>
      </xdr:nvSpPr>
      <xdr:spPr>
        <a:xfrm>
          <a:off x="4686300" y="127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112843</xdr:rowOff>
    </xdr:from>
    <xdr:to>
      <xdr:col>20</xdr:col>
      <xdr:colOff>38100</xdr:colOff>
      <xdr:row>76</xdr:row>
      <xdr:rowOff>42993</xdr:rowOff>
    </xdr:to>
    <xdr:sp macro="" textlink="">
      <xdr:nvSpPr>
        <xdr:cNvPr id="197" name="楕円 196"/>
        <xdr:cNvSpPr/>
      </xdr:nvSpPr>
      <xdr:spPr>
        <a:xfrm>
          <a:off x="3746500" y="129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59520</xdr:rowOff>
    </xdr:from>
    <xdr:ext cx="599010" cy="259045"/>
    <xdr:sp macro="" textlink="">
      <xdr:nvSpPr>
        <xdr:cNvPr id="198" name="テキスト ボックス 197"/>
        <xdr:cNvSpPr txBox="1"/>
      </xdr:nvSpPr>
      <xdr:spPr>
        <a:xfrm>
          <a:off x="3497795" y="127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84095</xdr:rowOff>
    </xdr:from>
    <xdr:to>
      <xdr:col>15</xdr:col>
      <xdr:colOff>101600</xdr:colOff>
      <xdr:row>76</xdr:row>
      <xdr:rowOff>14244</xdr:rowOff>
    </xdr:to>
    <xdr:sp macro="" textlink="">
      <xdr:nvSpPr>
        <xdr:cNvPr id="199" name="楕円 198"/>
        <xdr:cNvSpPr/>
      </xdr:nvSpPr>
      <xdr:spPr>
        <a:xfrm>
          <a:off x="2857500" y="129428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30772</xdr:rowOff>
    </xdr:from>
    <xdr:ext cx="599010" cy="259045"/>
    <xdr:sp macro="" textlink="">
      <xdr:nvSpPr>
        <xdr:cNvPr id="200" name="テキスト ボックス 199"/>
        <xdr:cNvSpPr txBox="1"/>
      </xdr:nvSpPr>
      <xdr:spPr>
        <a:xfrm>
          <a:off x="2608795" y="1271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124681</xdr:rowOff>
    </xdr:from>
    <xdr:to>
      <xdr:col>10</xdr:col>
      <xdr:colOff>165100</xdr:colOff>
      <xdr:row>76</xdr:row>
      <xdr:rowOff>54831</xdr:rowOff>
    </xdr:to>
    <xdr:sp macro="" textlink="">
      <xdr:nvSpPr>
        <xdr:cNvPr id="201" name="楕円 200"/>
        <xdr:cNvSpPr/>
      </xdr:nvSpPr>
      <xdr:spPr>
        <a:xfrm>
          <a:off x="1968500" y="129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71358</xdr:rowOff>
    </xdr:from>
    <xdr:ext cx="599010" cy="259045"/>
    <xdr:sp macro="" textlink="">
      <xdr:nvSpPr>
        <xdr:cNvPr id="202" name="テキスト ボックス 201"/>
        <xdr:cNvSpPr txBox="1"/>
      </xdr:nvSpPr>
      <xdr:spPr>
        <a:xfrm>
          <a:off x="1719795" y="1275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142900</xdr:rowOff>
    </xdr:from>
    <xdr:to>
      <xdr:col>6</xdr:col>
      <xdr:colOff>38100</xdr:colOff>
      <xdr:row>76</xdr:row>
      <xdr:rowOff>73050</xdr:rowOff>
    </xdr:to>
    <xdr:sp macro="" textlink="">
      <xdr:nvSpPr>
        <xdr:cNvPr id="203" name="楕円 202"/>
        <xdr:cNvSpPr/>
      </xdr:nvSpPr>
      <xdr:spPr>
        <a:xfrm>
          <a:off x="1079500" y="130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89577</xdr:rowOff>
    </xdr:from>
    <xdr:ext cx="599010" cy="259045"/>
    <xdr:sp macro="" textlink="">
      <xdr:nvSpPr>
        <xdr:cNvPr id="204" name="テキスト ボックス 203"/>
        <xdr:cNvSpPr txBox="1"/>
      </xdr:nvSpPr>
      <xdr:spPr>
        <a:xfrm>
          <a:off x="830795" y="127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132776</xdr:rowOff>
    </xdr:from>
    <xdr:to>
      <xdr:col>24</xdr:col>
      <xdr:colOff>63500</xdr:colOff>
      <xdr:row>96</xdr:row>
      <xdr:rowOff>7493</xdr:rowOff>
    </xdr:to>
    <xdr:cxnSp macro="">
      <xdr:nvCxnSpPr>
        <xdr:cNvPr id="235" name="直線コネクタ 234"/>
        <xdr:cNvCxnSpPr/>
      </xdr:nvCxnSpPr>
      <xdr:spPr>
        <a:xfrm flipV="1">
          <a:off x="3797300" y="16420526"/>
          <a:ext cx="838200" cy="4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7493</xdr:rowOff>
    </xdr:from>
    <xdr:to>
      <xdr:col>19</xdr:col>
      <xdr:colOff>177800</xdr:colOff>
      <xdr:row>96</xdr:row>
      <xdr:rowOff>56620</xdr:rowOff>
    </xdr:to>
    <xdr:cxnSp macro="">
      <xdr:nvCxnSpPr>
        <xdr:cNvPr id="238" name="直線コネクタ 237"/>
        <xdr:cNvCxnSpPr/>
      </xdr:nvCxnSpPr>
      <xdr:spPr>
        <a:xfrm flipV="1">
          <a:off x="2908300" y="16466693"/>
          <a:ext cx="889000" cy="4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167807</xdr:rowOff>
    </xdr:from>
    <xdr:to>
      <xdr:col>15</xdr:col>
      <xdr:colOff>50800</xdr:colOff>
      <xdr:row>96</xdr:row>
      <xdr:rowOff>56620</xdr:rowOff>
    </xdr:to>
    <xdr:cxnSp macro="">
      <xdr:nvCxnSpPr>
        <xdr:cNvPr id="241" name="直線コネクタ 240"/>
        <xdr:cNvCxnSpPr/>
      </xdr:nvCxnSpPr>
      <xdr:spPr>
        <a:xfrm>
          <a:off x="2019300" y="16455557"/>
          <a:ext cx="889000" cy="6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120128</xdr:rowOff>
    </xdr:from>
    <xdr:to>
      <xdr:col>10</xdr:col>
      <xdr:colOff>114300</xdr:colOff>
      <xdr:row>95</xdr:row>
      <xdr:rowOff>167807</xdr:rowOff>
    </xdr:to>
    <xdr:cxnSp macro="">
      <xdr:nvCxnSpPr>
        <xdr:cNvPr id="244" name="直線コネクタ 243"/>
        <xdr:cNvCxnSpPr/>
      </xdr:nvCxnSpPr>
      <xdr:spPr>
        <a:xfrm>
          <a:off x="1130300" y="16407878"/>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81976</xdr:rowOff>
    </xdr:from>
    <xdr:to>
      <xdr:col>24</xdr:col>
      <xdr:colOff>114300</xdr:colOff>
      <xdr:row>96</xdr:row>
      <xdr:rowOff>12126</xdr:rowOff>
    </xdr:to>
    <xdr:sp macro="" textlink="">
      <xdr:nvSpPr>
        <xdr:cNvPr id="254" name="楕円 253"/>
        <xdr:cNvSpPr/>
      </xdr:nvSpPr>
      <xdr:spPr>
        <a:xfrm>
          <a:off x="4584700" y="163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104853</xdr:rowOff>
    </xdr:from>
    <xdr:ext cx="534377" cy="259045"/>
    <xdr:sp macro="" textlink="">
      <xdr:nvSpPr>
        <xdr:cNvPr id="255" name="衛生費該当値テキスト"/>
        <xdr:cNvSpPr txBox="1"/>
      </xdr:nvSpPr>
      <xdr:spPr>
        <a:xfrm>
          <a:off x="4686300" y="1622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128143</xdr:rowOff>
    </xdr:from>
    <xdr:to>
      <xdr:col>20</xdr:col>
      <xdr:colOff>38100</xdr:colOff>
      <xdr:row>96</xdr:row>
      <xdr:rowOff>58293</xdr:rowOff>
    </xdr:to>
    <xdr:sp macro="" textlink="">
      <xdr:nvSpPr>
        <xdr:cNvPr id="256" name="楕円 255"/>
        <xdr:cNvSpPr/>
      </xdr:nvSpPr>
      <xdr:spPr>
        <a:xfrm>
          <a:off x="3746500" y="164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74820</xdr:rowOff>
    </xdr:from>
    <xdr:ext cx="534377" cy="259045"/>
    <xdr:sp macro="" textlink="">
      <xdr:nvSpPr>
        <xdr:cNvPr id="257" name="テキスト ボックス 256"/>
        <xdr:cNvSpPr txBox="1"/>
      </xdr:nvSpPr>
      <xdr:spPr>
        <a:xfrm>
          <a:off x="3530111" y="161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5820</xdr:rowOff>
    </xdr:from>
    <xdr:to>
      <xdr:col>15</xdr:col>
      <xdr:colOff>101600</xdr:colOff>
      <xdr:row>96</xdr:row>
      <xdr:rowOff>107420</xdr:rowOff>
    </xdr:to>
    <xdr:sp macro="" textlink="">
      <xdr:nvSpPr>
        <xdr:cNvPr id="258" name="楕円 257"/>
        <xdr:cNvSpPr/>
      </xdr:nvSpPr>
      <xdr:spPr>
        <a:xfrm>
          <a:off x="2857500" y="164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98547</xdr:rowOff>
    </xdr:from>
    <xdr:ext cx="534377" cy="259045"/>
    <xdr:sp macro="" textlink="">
      <xdr:nvSpPr>
        <xdr:cNvPr id="259" name="テキスト ボックス 258"/>
        <xdr:cNvSpPr txBox="1"/>
      </xdr:nvSpPr>
      <xdr:spPr>
        <a:xfrm>
          <a:off x="2641111" y="165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117007</xdr:rowOff>
    </xdr:from>
    <xdr:to>
      <xdr:col>10</xdr:col>
      <xdr:colOff>165100</xdr:colOff>
      <xdr:row>96</xdr:row>
      <xdr:rowOff>47157</xdr:rowOff>
    </xdr:to>
    <xdr:sp macro="" textlink="">
      <xdr:nvSpPr>
        <xdr:cNvPr id="260" name="楕円 259"/>
        <xdr:cNvSpPr/>
      </xdr:nvSpPr>
      <xdr:spPr>
        <a:xfrm>
          <a:off x="1968500" y="164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63684</xdr:rowOff>
    </xdr:from>
    <xdr:ext cx="534377" cy="259045"/>
    <xdr:sp macro="" textlink="">
      <xdr:nvSpPr>
        <xdr:cNvPr id="261" name="テキスト ボックス 260"/>
        <xdr:cNvSpPr txBox="1"/>
      </xdr:nvSpPr>
      <xdr:spPr>
        <a:xfrm>
          <a:off x="1752111" y="161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69328</xdr:rowOff>
    </xdr:from>
    <xdr:to>
      <xdr:col>6</xdr:col>
      <xdr:colOff>38100</xdr:colOff>
      <xdr:row>95</xdr:row>
      <xdr:rowOff>170928</xdr:rowOff>
    </xdr:to>
    <xdr:sp macro="" textlink="">
      <xdr:nvSpPr>
        <xdr:cNvPr id="262" name="楕円 261"/>
        <xdr:cNvSpPr/>
      </xdr:nvSpPr>
      <xdr:spPr>
        <a:xfrm>
          <a:off x="1079500" y="163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16005</xdr:rowOff>
    </xdr:from>
    <xdr:ext cx="534377" cy="259045"/>
    <xdr:sp macro="" textlink="">
      <xdr:nvSpPr>
        <xdr:cNvPr id="263" name="テキスト ボックス 262"/>
        <xdr:cNvSpPr txBox="1"/>
      </xdr:nvSpPr>
      <xdr:spPr>
        <a:xfrm>
          <a:off x="863111" y="161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63282</xdr:rowOff>
    </xdr:from>
    <xdr:to>
      <xdr:col>55</xdr:col>
      <xdr:colOff>0</xdr:colOff>
      <xdr:row>39</xdr:row>
      <xdr:rowOff>98878</xdr:rowOff>
    </xdr:to>
    <xdr:cxnSp macro="">
      <xdr:nvCxnSpPr>
        <xdr:cNvPr id="294" name="直線コネクタ 293"/>
        <xdr:cNvCxnSpPr/>
      </xdr:nvCxnSpPr>
      <xdr:spPr>
        <a:xfrm>
          <a:off x="9639300" y="6749832"/>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61976</xdr:rowOff>
    </xdr:from>
    <xdr:to>
      <xdr:col>50</xdr:col>
      <xdr:colOff>114300</xdr:colOff>
      <xdr:row>39</xdr:row>
      <xdr:rowOff>63282</xdr:rowOff>
    </xdr:to>
    <xdr:cxnSp macro="">
      <xdr:nvCxnSpPr>
        <xdr:cNvPr id="297" name="直線コネクタ 296"/>
        <xdr:cNvCxnSpPr/>
      </xdr:nvCxnSpPr>
      <xdr:spPr>
        <a:xfrm>
          <a:off x="8750300" y="674852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46300</xdr:rowOff>
    </xdr:from>
    <xdr:to>
      <xdr:col>45</xdr:col>
      <xdr:colOff>177800</xdr:colOff>
      <xdr:row>39</xdr:row>
      <xdr:rowOff>61976</xdr:rowOff>
    </xdr:to>
    <xdr:cxnSp macro="">
      <xdr:nvCxnSpPr>
        <xdr:cNvPr id="300" name="直線コネクタ 299"/>
        <xdr:cNvCxnSpPr/>
      </xdr:nvCxnSpPr>
      <xdr:spPr>
        <a:xfrm>
          <a:off x="7861300" y="6732850"/>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46300</xdr:rowOff>
    </xdr:from>
    <xdr:to>
      <xdr:col>41</xdr:col>
      <xdr:colOff>50800</xdr:colOff>
      <xdr:row>39</xdr:row>
      <xdr:rowOff>47934</xdr:rowOff>
    </xdr:to>
    <xdr:cxnSp macro="">
      <xdr:nvCxnSpPr>
        <xdr:cNvPr id="303" name="直線コネクタ 302"/>
        <xdr:cNvCxnSpPr/>
      </xdr:nvCxnSpPr>
      <xdr:spPr>
        <a:xfrm flipV="1">
          <a:off x="6972300" y="6732850"/>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12482</xdr:rowOff>
    </xdr:from>
    <xdr:to>
      <xdr:col>50</xdr:col>
      <xdr:colOff>165100</xdr:colOff>
      <xdr:row>39</xdr:row>
      <xdr:rowOff>114082</xdr:rowOff>
    </xdr:to>
    <xdr:sp macro="" textlink="">
      <xdr:nvSpPr>
        <xdr:cNvPr id="315" name="楕円 314"/>
        <xdr:cNvSpPr/>
      </xdr:nvSpPr>
      <xdr:spPr>
        <a:xfrm>
          <a:off x="9588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105209</xdr:rowOff>
    </xdr:from>
    <xdr:ext cx="378565" cy="259045"/>
    <xdr:sp macro="" textlink="">
      <xdr:nvSpPr>
        <xdr:cNvPr id="316" name="テキスト ボックス 315"/>
        <xdr:cNvSpPr txBox="1"/>
      </xdr:nvSpPr>
      <xdr:spPr>
        <a:xfrm>
          <a:off x="9450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11176</xdr:rowOff>
    </xdr:from>
    <xdr:to>
      <xdr:col>46</xdr:col>
      <xdr:colOff>38100</xdr:colOff>
      <xdr:row>39</xdr:row>
      <xdr:rowOff>112776</xdr:rowOff>
    </xdr:to>
    <xdr:sp macro="" textlink="">
      <xdr:nvSpPr>
        <xdr:cNvPr id="317" name="楕円 316"/>
        <xdr:cNvSpPr/>
      </xdr:nvSpPr>
      <xdr:spPr>
        <a:xfrm>
          <a:off x="8699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103903</xdr:rowOff>
    </xdr:from>
    <xdr:ext cx="378565" cy="259045"/>
    <xdr:sp macro="" textlink="">
      <xdr:nvSpPr>
        <xdr:cNvPr id="318" name="テキスト ボックス 317"/>
        <xdr:cNvSpPr txBox="1"/>
      </xdr:nvSpPr>
      <xdr:spPr>
        <a:xfrm>
          <a:off x="8561017" y="67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166950</xdr:rowOff>
    </xdr:from>
    <xdr:to>
      <xdr:col>41</xdr:col>
      <xdr:colOff>101600</xdr:colOff>
      <xdr:row>39</xdr:row>
      <xdr:rowOff>97100</xdr:rowOff>
    </xdr:to>
    <xdr:sp macro="" textlink="">
      <xdr:nvSpPr>
        <xdr:cNvPr id="319" name="楕円 318"/>
        <xdr:cNvSpPr/>
      </xdr:nvSpPr>
      <xdr:spPr>
        <a:xfrm>
          <a:off x="78105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88227</xdr:rowOff>
    </xdr:from>
    <xdr:ext cx="378565" cy="259045"/>
    <xdr:sp macro="" textlink="">
      <xdr:nvSpPr>
        <xdr:cNvPr id="320" name="テキスト ボックス 319"/>
        <xdr:cNvSpPr txBox="1"/>
      </xdr:nvSpPr>
      <xdr:spPr>
        <a:xfrm>
          <a:off x="7672017" y="677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168584</xdr:rowOff>
    </xdr:from>
    <xdr:to>
      <xdr:col>36</xdr:col>
      <xdr:colOff>165100</xdr:colOff>
      <xdr:row>39</xdr:row>
      <xdr:rowOff>98734</xdr:rowOff>
    </xdr:to>
    <xdr:sp macro="" textlink="">
      <xdr:nvSpPr>
        <xdr:cNvPr id="321" name="楕円 320"/>
        <xdr:cNvSpPr/>
      </xdr:nvSpPr>
      <xdr:spPr>
        <a:xfrm>
          <a:off x="6921500" y="66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89861</xdr:rowOff>
    </xdr:from>
    <xdr:ext cx="378565" cy="259045"/>
    <xdr:sp macro="" textlink="">
      <xdr:nvSpPr>
        <xdr:cNvPr id="322" name="テキスト ボックス 321"/>
        <xdr:cNvSpPr txBox="1"/>
      </xdr:nvSpPr>
      <xdr:spPr>
        <a:xfrm>
          <a:off x="6783017" y="6776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155428</xdr:rowOff>
    </xdr:from>
    <xdr:to>
      <xdr:col>55</xdr:col>
      <xdr:colOff>0</xdr:colOff>
      <xdr:row>57</xdr:row>
      <xdr:rowOff>156077</xdr:rowOff>
    </xdr:to>
    <xdr:cxnSp macro="">
      <xdr:nvCxnSpPr>
        <xdr:cNvPr id="349" name="直線コネクタ 348"/>
        <xdr:cNvCxnSpPr/>
      </xdr:nvCxnSpPr>
      <xdr:spPr>
        <a:xfrm flipV="1">
          <a:off x="9639300" y="9928078"/>
          <a:ext cx="8382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156077</xdr:rowOff>
    </xdr:from>
    <xdr:to>
      <xdr:col>50</xdr:col>
      <xdr:colOff>114300</xdr:colOff>
      <xdr:row>58</xdr:row>
      <xdr:rowOff>7272</xdr:rowOff>
    </xdr:to>
    <xdr:cxnSp macro="">
      <xdr:nvCxnSpPr>
        <xdr:cNvPr id="352" name="直線コネクタ 351"/>
        <xdr:cNvCxnSpPr/>
      </xdr:nvCxnSpPr>
      <xdr:spPr>
        <a:xfrm flipV="1">
          <a:off x="8750300" y="9928727"/>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7272</xdr:rowOff>
    </xdr:from>
    <xdr:to>
      <xdr:col>45</xdr:col>
      <xdr:colOff>177800</xdr:colOff>
      <xdr:row>58</xdr:row>
      <xdr:rowOff>8849</xdr:rowOff>
    </xdr:to>
    <xdr:cxnSp macro="">
      <xdr:nvCxnSpPr>
        <xdr:cNvPr id="355" name="直線コネクタ 354"/>
        <xdr:cNvCxnSpPr/>
      </xdr:nvCxnSpPr>
      <xdr:spPr>
        <a:xfrm flipV="1">
          <a:off x="7861300" y="9951372"/>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8849</xdr:rowOff>
    </xdr:from>
    <xdr:to>
      <xdr:col>41</xdr:col>
      <xdr:colOff>50800</xdr:colOff>
      <xdr:row>58</xdr:row>
      <xdr:rowOff>17390</xdr:rowOff>
    </xdr:to>
    <xdr:cxnSp macro="">
      <xdr:nvCxnSpPr>
        <xdr:cNvPr id="358" name="直線コネクタ 357"/>
        <xdr:cNvCxnSpPr/>
      </xdr:nvCxnSpPr>
      <xdr:spPr>
        <a:xfrm flipV="1">
          <a:off x="6972300" y="9952949"/>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104628</xdr:rowOff>
    </xdr:from>
    <xdr:to>
      <xdr:col>55</xdr:col>
      <xdr:colOff>50800</xdr:colOff>
      <xdr:row>58</xdr:row>
      <xdr:rowOff>34778</xdr:rowOff>
    </xdr:to>
    <xdr:sp macro="" textlink="">
      <xdr:nvSpPr>
        <xdr:cNvPr id="368" name="楕円 367"/>
        <xdr:cNvSpPr/>
      </xdr:nvSpPr>
      <xdr:spPr>
        <a:xfrm>
          <a:off x="10426700" y="98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105277</xdr:rowOff>
    </xdr:from>
    <xdr:to>
      <xdr:col>50</xdr:col>
      <xdr:colOff>165100</xdr:colOff>
      <xdr:row>58</xdr:row>
      <xdr:rowOff>35427</xdr:rowOff>
    </xdr:to>
    <xdr:sp macro="" textlink="">
      <xdr:nvSpPr>
        <xdr:cNvPr id="370" name="楕円 369"/>
        <xdr:cNvSpPr/>
      </xdr:nvSpPr>
      <xdr:spPr>
        <a:xfrm>
          <a:off x="9588500" y="9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26554</xdr:rowOff>
    </xdr:from>
    <xdr:ext cx="534377" cy="259045"/>
    <xdr:sp macro="" textlink="">
      <xdr:nvSpPr>
        <xdr:cNvPr id="371" name="テキスト ボックス 370"/>
        <xdr:cNvSpPr txBox="1"/>
      </xdr:nvSpPr>
      <xdr:spPr>
        <a:xfrm>
          <a:off x="9372111" y="99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127922</xdr:rowOff>
    </xdr:from>
    <xdr:to>
      <xdr:col>46</xdr:col>
      <xdr:colOff>38100</xdr:colOff>
      <xdr:row>58</xdr:row>
      <xdr:rowOff>58072</xdr:rowOff>
    </xdr:to>
    <xdr:sp macro="" textlink="">
      <xdr:nvSpPr>
        <xdr:cNvPr id="372" name="楕円 371"/>
        <xdr:cNvSpPr/>
      </xdr:nvSpPr>
      <xdr:spPr>
        <a:xfrm>
          <a:off x="8699500" y="99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49199</xdr:rowOff>
    </xdr:from>
    <xdr:ext cx="534377" cy="259045"/>
    <xdr:sp macro="" textlink="">
      <xdr:nvSpPr>
        <xdr:cNvPr id="373" name="テキスト ボックス 372"/>
        <xdr:cNvSpPr txBox="1"/>
      </xdr:nvSpPr>
      <xdr:spPr>
        <a:xfrm>
          <a:off x="8483111" y="99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129499</xdr:rowOff>
    </xdr:from>
    <xdr:to>
      <xdr:col>41</xdr:col>
      <xdr:colOff>101600</xdr:colOff>
      <xdr:row>58</xdr:row>
      <xdr:rowOff>59649</xdr:rowOff>
    </xdr:to>
    <xdr:sp macro="" textlink="">
      <xdr:nvSpPr>
        <xdr:cNvPr id="374" name="楕円 373"/>
        <xdr:cNvSpPr/>
      </xdr:nvSpPr>
      <xdr:spPr>
        <a:xfrm>
          <a:off x="7810500" y="99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50776</xdr:rowOff>
    </xdr:from>
    <xdr:ext cx="534377" cy="259045"/>
    <xdr:sp macro="" textlink="">
      <xdr:nvSpPr>
        <xdr:cNvPr id="375" name="テキスト ボックス 374"/>
        <xdr:cNvSpPr txBox="1"/>
      </xdr:nvSpPr>
      <xdr:spPr>
        <a:xfrm>
          <a:off x="7594111" y="999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138040</xdr:rowOff>
    </xdr:from>
    <xdr:to>
      <xdr:col>36</xdr:col>
      <xdr:colOff>165100</xdr:colOff>
      <xdr:row>58</xdr:row>
      <xdr:rowOff>68190</xdr:rowOff>
    </xdr:to>
    <xdr:sp macro="" textlink="">
      <xdr:nvSpPr>
        <xdr:cNvPr id="376" name="楕円 375"/>
        <xdr:cNvSpPr/>
      </xdr:nvSpPr>
      <xdr:spPr>
        <a:xfrm>
          <a:off x="6921500" y="99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59317</xdr:rowOff>
    </xdr:from>
    <xdr:ext cx="534377" cy="259045"/>
    <xdr:sp macro="" textlink="">
      <xdr:nvSpPr>
        <xdr:cNvPr id="377" name="テキスト ボックス 376"/>
        <xdr:cNvSpPr txBox="1"/>
      </xdr:nvSpPr>
      <xdr:spPr>
        <a:xfrm>
          <a:off x="6705111" y="100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114725</xdr:rowOff>
    </xdr:from>
    <xdr:to>
      <xdr:col>55</xdr:col>
      <xdr:colOff>0</xdr:colOff>
      <xdr:row>77</xdr:row>
      <xdr:rowOff>117577</xdr:rowOff>
    </xdr:to>
    <xdr:cxnSp macro="">
      <xdr:nvCxnSpPr>
        <xdr:cNvPr id="402" name="直線コネクタ 401"/>
        <xdr:cNvCxnSpPr/>
      </xdr:nvCxnSpPr>
      <xdr:spPr>
        <a:xfrm flipV="1">
          <a:off x="9639300" y="13316375"/>
          <a:ext cx="8382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117577</xdr:rowOff>
    </xdr:from>
    <xdr:to>
      <xdr:col>50</xdr:col>
      <xdr:colOff>114300</xdr:colOff>
      <xdr:row>77</xdr:row>
      <xdr:rowOff>154553</xdr:rowOff>
    </xdr:to>
    <xdr:cxnSp macro="">
      <xdr:nvCxnSpPr>
        <xdr:cNvPr id="405" name="直線コネクタ 404"/>
        <xdr:cNvCxnSpPr/>
      </xdr:nvCxnSpPr>
      <xdr:spPr>
        <a:xfrm flipV="1">
          <a:off x="8750300" y="1331922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130018</xdr:rowOff>
    </xdr:from>
    <xdr:to>
      <xdr:col>45</xdr:col>
      <xdr:colOff>177800</xdr:colOff>
      <xdr:row>77</xdr:row>
      <xdr:rowOff>154553</xdr:rowOff>
    </xdr:to>
    <xdr:cxnSp macro="">
      <xdr:nvCxnSpPr>
        <xdr:cNvPr id="408" name="直線コネクタ 407"/>
        <xdr:cNvCxnSpPr/>
      </xdr:nvCxnSpPr>
      <xdr:spPr>
        <a:xfrm>
          <a:off x="7861300" y="13331668"/>
          <a:ext cx="8890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130018</xdr:rowOff>
    </xdr:from>
    <xdr:to>
      <xdr:col>41</xdr:col>
      <xdr:colOff>50800</xdr:colOff>
      <xdr:row>77</xdr:row>
      <xdr:rowOff>140746</xdr:rowOff>
    </xdr:to>
    <xdr:cxnSp macro="">
      <xdr:nvCxnSpPr>
        <xdr:cNvPr id="411" name="直線コネクタ 410"/>
        <xdr:cNvCxnSpPr/>
      </xdr:nvCxnSpPr>
      <xdr:spPr>
        <a:xfrm flipV="1">
          <a:off x="6972300" y="13331668"/>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63925</xdr:rowOff>
    </xdr:from>
    <xdr:to>
      <xdr:col>55</xdr:col>
      <xdr:colOff>50800</xdr:colOff>
      <xdr:row>77</xdr:row>
      <xdr:rowOff>165525</xdr:rowOff>
    </xdr:to>
    <xdr:sp macro="" textlink="">
      <xdr:nvSpPr>
        <xdr:cNvPr id="421" name="楕円 420"/>
        <xdr:cNvSpPr/>
      </xdr:nvSpPr>
      <xdr:spPr>
        <a:xfrm>
          <a:off x="10426700" y="132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150302</xdr:rowOff>
    </xdr:from>
    <xdr:ext cx="534377" cy="259045"/>
    <xdr:sp macro="" textlink="">
      <xdr:nvSpPr>
        <xdr:cNvPr id="422" name="商工費該当値テキスト"/>
        <xdr:cNvSpPr txBox="1"/>
      </xdr:nvSpPr>
      <xdr:spPr>
        <a:xfrm>
          <a:off x="10528300" y="1318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66777</xdr:rowOff>
    </xdr:from>
    <xdr:to>
      <xdr:col>50</xdr:col>
      <xdr:colOff>165100</xdr:colOff>
      <xdr:row>77</xdr:row>
      <xdr:rowOff>168377</xdr:rowOff>
    </xdr:to>
    <xdr:sp macro="" textlink="">
      <xdr:nvSpPr>
        <xdr:cNvPr id="423" name="楕円 422"/>
        <xdr:cNvSpPr/>
      </xdr:nvSpPr>
      <xdr:spPr>
        <a:xfrm>
          <a:off x="9588500" y="132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159504</xdr:rowOff>
    </xdr:from>
    <xdr:ext cx="534377" cy="259045"/>
    <xdr:sp macro="" textlink="">
      <xdr:nvSpPr>
        <xdr:cNvPr id="424" name="テキスト ボックス 423"/>
        <xdr:cNvSpPr txBox="1"/>
      </xdr:nvSpPr>
      <xdr:spPr>
        <a:xfrm>
          <a:off x="9372111" y="1336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103753</xdr:rowOff>
    </xdr:from>
    <xdr:to>
      <xdr:col>46</xdr:col>
      <xdr:colOff>38100</xdr:colOff>
      <xdr:row>78</xdr:row>
      <xdr:rowOff>33903</xdr:rowOff>
    </xdr:to>
    <xdr:sp macro="" textlink="">
      <xdr:nvSpPr>
        <xdr:cNvPr id="425" name="楕円 424"/>
        <xdr:cNvSpPr/>
      </xdr:nvSpPr>
      <xdr:spPr>
        <a:xfrm>
          <a:off x="8699500" y="133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25030</xdr:rowOff>
    </xdr:from>
    <xdr:ext cx="469744" cy="259045"/>
    <xdr:sp macro="" textlink="">
      <xdr:nvSpPr>
        <xdr:cNvPr id="426" name="テキスト ボックス 425"/>
        <xdr:cNvSpPr txBox="1"/>
      </xdr:nvSpPr>
      <xdr:spPr>
        <a:xfrm>
          <a:off x="8515428" y="133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79218</xdr:rowOff>
    </xdr:from>
    <xdr:to>
      <xdr:col>41</xdr:col>
      <xdr:colOff>101600</xdr:colOff>
      <xdr:row>78</xdr:row>
      <xdr:rowOff>9368</xdr:rowOff>
    </xdr:to>
    <xdr:sp macro="" textlink="">
      <xdr:nvSpPr>
        <xdr:cNvPr id="427" name="楕円 426"/>
        <xdr:cNvSpPr/>
      </xdr:nvSpPr>
      <xdr:spPr>
        <a:xfrm>
          <a:off x="7810500" y="132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495</xdr:rowOff>
    </xdr:from>
    <xdr:ext cx="534377" cy="259045"/>
    <xdr:sp macro="" textlink="">
      <xdr:nvSpPr>
        <xdr:cNvPr id="428" name="テキスト ボックス 427"/>
        <xdr:cNvSpPr txBox="1"/>
      </xdr:nvSpPr>
      <xdr:spPr>
        <a:xfrm>
          <a:off x="7594111" y="133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89946</xdr:rowOff>
    </xdr:from>
    <xdr:to>
      <xdr:col>36</xdr:col>
      <xdr:colOff>165100</xdr:colOff>
      <xdr:row>78</xdr:row>
      <xdr:rowOff>20096</xdr:rowOff>
    </xdr:to>
    <xdr:sp macro="" textlink="">
      <xdr:nvSpPr>
        <xdr:cNvPr id="429" name="楕円 428"/>
        <xdr:cNvSpPr/>
      </xdr:nvSpPr>
      <xdr:spPr>
        <a:xfrm>
          <a:off x="6921500" y="132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11223</xdr:rowOff>
    </xdr:from>
    <xdr:ext cx="469744" cy="259045"/>
    <xdr:sp macro="" textlink="">
      <xdr:nvSpPr>
        <xdr:cNvPr id="430" name="テキスト ボックス 429"/>
        <xdr:cNvSpPr txBox="1"/>
      </xdr:nvSpPr>
      <xdr:spPr>
        <a:xfrm>
          <a:off x="6737428" y="1338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90746</xdr:rowOff>
    </xdr:from>
    <xdr:to>
      <xdr:col>55</xdr:col>
      <xdr:colOff>0</xdr:colOff>
      <xdr:row>96</xdr:row>
      <xdr:rowOff>13991</xdr:rowOff>
    </xdr:to>
    <xdr:cxnSp macro="">
      <xdr:nvCxnSpPr>
        <xdr:cNvPr id="461" name="直線コネクタ 460"/>
        <xdr:cNvCxnSpPr/>
      </xdr:nvCxnSpPr>
      <xdr:spPr>
        <a:xfrm flipV="1">
          <a:off x="9639300" y="16378496"/>
          <a:ext cx="838200" cy="9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13991</xdr:rowOff>
    </xdr:from>
    <xdr:to>
      <xdr:col>50</xdr:col>
      <xdr:colOff>114300</xdr:colOff>
      <xdr:row>96</xdr:row>
      <xdr:rowOff>140864</xdr:rowOff>
    </xdr:to>
    <xdr:cxnSp macro="">
      <xdr:nvCxnSpPr>
        <xdr:cNvPr id="464" name="直線コネクタ 463"/>
        <xdr:cNvCxnSpPr/>
      </xdr:nvCxnSpPr>
      <xdr:spPr>
        <a:xfrm flipV="1">
          <a:off x="8750300" y="16473191"/>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53180</xdr:rowOff>
    </xdr:from>
    <xdr:to>
      <xdr:col>45</xdr:col>
      <xdr:colOff>177800</xdr:colOff>
      <xdr:row>96</xdr:row>
      <xdr:rowOff>140864</xdr:rowOff>
    </xdr:to>
    <xdr:cxnSp macro="">
      <xdr:nvCxnSpPr>
        <xdr:cNvPr id="467" name="直線コネクタ 466"/>
        <xdr:cNvCxnSpPr/>
      </xdr:nvCxnSpPr>
      <xdr:spPr>
        <a:xfrm>
          <a:off x="7861300" y="16512380"/>
          <a:ext cx="889000" cy="8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47084</xdr:rowOff>
    </xdr:from>
    <xdr:to>
      <xdr:col>41</xdr:col>
      <xdr:colOff>50800</xdr:colOff>
      <xdr:row>96</xdr:row>
      <xdr:rowOff>53180</xdr:rowOff>
    </xdr:to>
    <xdr:cxnSp macro="">
      <xdr:nvCxnSpPr>
        <xdr:cNvPr id="470" name="直線コネクタ 469"/>
        <xdr:cNvCxnSpPr/>
      </xdr:nvCxnSpPr>
      <xdr:spPr>
        <a:xfrm>
          <a:off x="6972300" y="1650628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39946</xdr:rowOff>
    </xdr:from>
    <xdr:to>
      <xdr:col>55</xdr:col>
      <xdr:colOff>50800</xdr:colOff>
      <xdr:row>95</xdr:row>
      <xdr:rowOff>141546</xdr:rowOff>
    </xdr:to>
    <xdr:sp macro="" textlink="">
      <xdr:nvSpPr>
        <xdr:cNvPr id="480" name="楕円 479"/>
        <xdr:cNvSpPr/>
      </xdr:nvSpPr>
      <xdr:spPr>
        <a:xfrm>
          <a:off x="10426700" y="163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62823</xdr:rowOff>
    </xdr:from>
    <xdr:ext cx="534377" cy="259045"/>
    <xdr:sp macro="" textlink="">
      <xdr:nvSpPr>
        <xdr:cNvPr id="481" name="土木費該当値テキスト"/>
        <xdr:cNvSpPr txBox="1"/>
      </xdr:nvSpPr>
      <xdr:spPr>
        <a:xfrm>
          <a:off x="10528300" y="1617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134641</xdr:rowOff>
    </xdr:from>
    <xdr:to>
      <xdr:col>50</xdr:col>
      <xdr:colOff>165100</xdr:colOff>
      <xdr:row>96</xdr:row>
      <xdr:rowOff>64791</xdr:rowOff>
    </xdr:to>
    <xdr:sp macro="" textlink="">
      <xdr:nvSpPr>
        <xdr:cNvPr id="482" name="楕円 481"/>
        <xdr:cNvSpPr/>
      </xdr:nvSpPr>
      <xdr:spPr>
        <a:xfrm>
          <a:off x="9588500" y="164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81318</xdr:rowOff>
    </xdr:from>
    <xdr:ext cx="534377" cy="259045"/>
    <xdr:sp macro="" textlink="">
      <xdr:nvSpPr>
        <xdr:cNvPr id="483" name="テキスト ボックス 482"/>
        <xdr:cNvSpPr txBox="1"/>
      </xdr:nvSpPr>
      <xdr:spPr>
        <a:xfrm>
          <a:off x="9372111" y="161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90064</xdr:rowOff>
    </xdr:from>
    <xdr:to>
      <xdr:col>46</xdr:col>
      <xdr:colOff>38100</xdr:colOff>
      <xdr:row>97</xdr:row>
      <xdr:rowOff>20214</xdr:rowOff>
    </xdr:to>
    <xdr:sp macro="" textlink="">
      <xdr:nvSpPr>
        <xdr:cNvPr id="484" name="楕円 483"/>
        <xdr:cNvSpPr/>
      </xdr:nvSpPr>
      <xdr:spPr>
        <a:xfrm>
          <a:off x="8699500" y="165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11341</xdr:rowOff>
    </xdr:from>
    <xdr:ext cx="534377" cy="259045"/>
    <xdr:sp macro="" textlink="">
      <xdr:nvSpPr>
        <xdr:cNvPr id="485" name="テキスト ボックス 484"/>
        <xdr:cNvSpPr txBox="1"/>
      </xdr:nvSpPr>
      <xdr:spPr>
        <a:xfrm>
          <a:off x="8483111" y="166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2380</xdr:rowOff>
    </xdr:from>
    <xdr:to>
      <xdr:col>41</xdr:col>
      <xdr:colOff>101600</xdr:colOff>
      <xdr:row>96</xdr:row>
      <xdr:rowOff>103980</xdr:rowOff>
    </xdr:to>
    <xdr:sp macro="" textlink="">
      <xdr:nvSpPr>
        <xdr:cNvPr id="486" name="楕円 485"/>
        <xdr:cNvSpPr/>
      </xdr:nvSpPr>
      <xdr:spPr>
        <a:xfrm>
          <a:off x="7810500" y="164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95107</xdr:rowOff>
    </xdr:from>
    <xdr:ext cx="534377" cy="259045"/>
    <xdr:sp macro="" textlink="">
      <xdr:nvSpPr>
        <xdr:cNvPr id="487" name="テキスト ボックス 486"/>
        <xdr:cNvSpPr txBox="1"/>
      </xdr:nvSpPr>
      <xdr:spPr>
        <a:xfrm>
          <a:off x="7594111" y="165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167734</xdr:rowOff>
    </xdr:from>
    <xdr:to>
      <xdr:col>36</xdr:col>
      <xdr:colOff>165100</xdr:colOff>
      <xdr:row>96</xdr:row>
      <xdr:rowOff>97884</xdr:rowOff>
    </xdr:to>
    <xdr:sp macro="" textlink="">
      <xdr:nvSpPr>
        <xdr:cNvPr id="488" name="楕円 487"/>
        <xdr:cNvSpPr/>
      </xdr:nvSpPr>
      <xdr:spPr>
        <a:xfrm>
          <a:off x="6921500" y="164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89011</xdr:rowOff>
    </xdr:from>
    <xdr:ext cx="534377" cy="259045"/>
    <xdr:sp macro="" textlink="">
      <xdr:nvSpPr>
        <xdr:cNvPr id="489" name="テキスト ボックス 488"/>
        <xdr:cNvSpPr txBox="1"/>
      </xdr:nvSpPr>
      <xdr:spPr>
        <a:xfrm>
          <a:off x="6705111" y="165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39181</xdr:rowOff>
    </xdr:from>
    <xdr:to>
      <xdr:col>85</xdr:col>
      <xdr:colOff>127000</xdr:colOff>
      <xdr:row>36</xdr:row>
      <xdr:rowOff>119175</xdr:rowOff>
    </xdr:to>
    <xdr:cxnSp macro="">
      <xdr:nvCxnSpPr>
        <xdr:cNvPr id="520" name="直線コネクタ 519"/>
        <xdr:cNvCxnSpPr/>
      </xdr:nvCxnSpPr>
      <xdr:spPr>
        <a:xfrm flipV="1">
          <a:off x="15481300" y="6211381"/>
          <a:ext cx="838200" cy="7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48897</xdr:rowOff>
    </xdr:from>
    <xdr:to>
      <xdr:col>81</xdr:col>
      <xdr:colOff>50800</xdr:colOff>
      <xdr:row>36</xdr:row>
      <xdr:rowOff>119175</xdr:rowOff>
    </xdr:to>
    <xdr:cxnSp macro="">
      <xdr:nvCxnSpPr>
        <xdr:cNvPr id="523" name="直線コネクタ 522"/>
        <xdr:cNvCxnSpPr/>
      </xdr:nvCxnSpPr>
      <xdr:spPr>
        <a:xfrm>
          <a:off x="14592300" y="6221097"/>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7831</xdr:rowOff>
    </xdr:from>
    <xdr:to>
      <xdr:col>76</xdr:col>
      <xdr:colOff>114300</xdr:colOff>
      <xdr:row>36</xdr:row>
      <xdr:rowOff>48897</xdr:rowOff>
    </xdr:to>
    <xdr:cxnSp macro="">
      <xdr:nvCxnSpPr>
        <xdr:cNvPr id="526" name="直線コネクタ 525"/>
        <xdr:cNvCxnSpPr/>
      </xdr:nvCxnSpPr>
      <xdr:spPr>
        <a:xfrm>
          <a:off x="13703300" y="6008581"/>
          <a:ext cx="889000" cy="2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7831</xdr:rowOff>
    </xdr:from>
    <xdr:to>
      <xdr:col>71</xdr:col>
      <xdr:colOff>177800</xdr:colOff>
      <xdr:row>36</xdr:row>
      <xdr:rowOff>17595</xdr:rowOff>
    </xdr:to>
    <xdr:cxnSp macro="">
      <xdr:nvCxnSpPr>
        <xdr:cNvPr id="529" name="直線コネクタ 528"/>
        <xdr:cNvCxnSpPr/>
      </xdr:nvCxnSpPr>
      <xdr:spPr>
        <a:xfrm flipV="1">
          <a:off x="12814300" y="6008581"/>
          <a:ext cx="889000" cy="18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159831</xdr:rowOff>
    </xdr:from>
    <xdr:to>
      <xdr:col>85</xdr:col>
      <xdr:colOff>177800</xdr:colOff>
      <xdr:row>36</xdr:row>
      <xdr:rowOff>89981</xdr:rowOff>
    </xdr:to>
    <xdr:sp macro="" textlink="">
      <xdr:nvSpPr>
        <xdr:cNvPr id="539" name="楕円 538"/>
        <xdr:cNvSpPr/>
      </xdr:nvSpPr>
      <xdr:spPr>
        <a:xfrm>
          <a:off x="16268700" y="616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11258</xdr:rowOff>
    </xdr:from>
    <xdr:ext cx="534377" cy="259045"/>
    <xdr:sp macro="" textlink="">
      <xdr:nvSpPr>
        <xdr:cNvPr id="540" name="消防費該当値テキスト"/>
        <xdr:cNvSpPr txBox="1"/>
      </xdr:nvSpPr>
      <xdr:spPr>
        <a:xfrm>
          <a:off x="16370300" y="601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68375</xdr:rowOff>
    </xdr:from>
    <xdr:to>
      <xdr:col>81</xdr:col>
      <xdr:colOff>101600</xdr:colOff>
      <xdr:row>36</xdr:row>
      <xdr:rowOff>169975</xdr:rowOff>
    </xdr:to>
    <xdr:sp macro="" textlink="">
      <xdr:nvSpPr>
        <xdr:cNvPr id="541" name="楕円 540"/>
        <xdr:cNvSpPr/>
      </xdr:nvSpPr>
      <xdr:spPr>
        <a:xfrm>
          <a:off x="15430500" y="62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15052</xdr:rowOff>
    </xdr:from>
    <xdr:ext cx="534377" cy="259045"/>
    <xdr:sp macro="" textlink="">
      <xdr:nvSpPr>
        <xdr:cNvPr id="542" name="テキスト ボックス 541"/>
        <xdr:cNvSpPr txBox="1"/>
      </xdr:nvSpPr>
      <xdr:spPr>
        <a:xfrm>
          <a:off x="15214111" y="60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169547</xdr:rowOff>
    </xdr:from>
    <xdr:to>
      <xdr:col>76</xdr:col>
      <xdr:colOff>165100</xdr:colOff>
      <xdr:row>36</xdr:row>
      <xdr:rowOff>99697</xdr:rowOff>
    </xdr:to>
    <xdr:sp macro="" textlink="">
      <xdr:nvSpPr>
        <xdr:cNvPr id="543" name="楕円 542"/>
        <xdr:cNvSpPr/>
      </xdr:nvSpPr>
      <xdr:spPr>
        <a:xfrm>
          <a:off x="14541500" y="61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116224</xdr:rowOff>
    </xdr:from>
    <xdr:ext cx="534377" cy="259045"/>
    <xdr:sp macro="" textlink="">
      <xdr:nvSpPr>
        <xdr:cNvPr id="544" name="テキスト ボックス 543"/>
        <xdr:cNvSpPr txBox="1"/>
      </xdr:nvSpPr>
      <xdr:spPr>
        <a:xfrm>
          <a:off x="14325111" y="594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128481</xdr:rowOff>
    </xdr:from>
    <xdr:to>
      <xdr:col>72</xdr:col>
      <xdr:colOff>38100</xdr:colOff>
      <xdr:row>35</xdr:row>
      <xdr:rowOff>58631</xdr:rowOff>
    </xdr:to>
    <xdr:sp macro="" textlink="">
      <xdr:nvSpPr>
        <xdr:cNvPr id="545" name="楕円 544"/>
        <xdr:cNvSpPr/>
      </xdr:nvSpPr>
      <xdr:spPr>
        <a:xfrm>
          <a:off x="13652500" y="595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75158</xdr:rowOff>
    </xdr:from>
    <xdr:ext cx="534377" cy="259045"/>
    <xdr:sp macro="" textlink="">
      <xdr:nvSpPr>
        <xdr:cNvPr id="546" name="テキスト ボックス 545"/>
        <xdr:cNvSpPr txBox="1"/>
      </xdr:nvSpPr>
      <xdr:spPr>
        <a:xfrm>
          <a:off x="13436111" y="573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138245</xdr:rowOff>
    </xdr:from>
    <xdr:to>
      <xdr:col>67</xdr:col>
      <xdr:colOff>101600</xdr:colOff>
      <xdr:row>36</xdr:row>
      <xdr:rowOff>68395</xdr:rowOff>
    </xdr:to>
    <xdr:sp macro="" textlink="">
      <xdr:nvSpPr>
        <xdr:cNvPr id="547" name="楕円 546"/>
        <xdr:cNvSpPr/>
      </xdr:nvSpPr>
      <xdr:spPr>
        <a:xfrm>
          <a:off x="12763500" y="61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84922</xdr:rowOff>
    </xdr:from>
    <xdr:ext cx="534377" cy="259045"/>
    <xdr:sp macro="" textlink="">
      <xdr:nvSpPr>
        <xdr:cNvPr id="548" name="テキスト ボックス 547"/>
        <xdr:cNvSpPr txBox="1"/>
      </xdr:nvSpPr>
      <xdr:spPr>
        <a:xfrm>
          <a:off x="12547111" y="59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104831</xdr:rowOff>
    </xdr:from>
    <xdr:to>
      <xdr:col>85</xdr:col>
      <xdr:colOff>127000</xdr:colOff>
      <xdr:row>57</xdr:row>
      <xdr:rowOff>40267</xdr:rowOff>
    </xdr:to>
    <xdr:cxnSp macro="">
      <xdr:nvCxnSpPr>
        <xdr:cNvPr id="577" name="直線コネクタ 576"/>
        <xdr:cNvCxnSpPr/>
      </xdr:nvCxnSpPr>
      <xdr:spPr>
        <a:xfrm flipV="1">
          <a:off x="15481300" y="9706031"/>
          <a:ext cx="8382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40267</xdr:rowOff>
    </xdr:from>
    <xdr:to>
      <xdr:col>81</xdr:col>
      <xdr:colOff>50800</xdr:colOff>
      <xdr:row>57</xdr:row>
      <xdr:rowOff>51849</xdr:rowOff>
    </xdr:to>
    <xdr:cxnSp macro="">
      <xdr:nvCxnSpPr>
        <xdr:cNvPr id="580" name="直線コネクタ 579"/>
        <xdr:cNvCxnSpPr/>
      </xdr:nvCxnSpPr>
      <xdr:spPr>
        <a:xfrm flipV="1">
          <a:off x="14592300" y="9812917"/>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92151</xdr:rowOff>
    </xdr:from>
    <xdr:to>
      <xdr:col>76</xdr:col>
      <xdr:colOff>114300</xdr:colOff>
      <xdr:row>57</xdr:row>
      <xdr:rowOff>51849</xdr:rowOff>
    </xdr:to>
    <xdr:cxnSp macro="">
      <xdr:nvCxnSpPr>
        <xdr:cNvPr id="583" name="直線コネクタ 582"/>
        <xdr:cNvCxnSpPr/>
      </xdr:nvCxnSpPr>
      <xdr:spPr>
        <a:xfrm>
          <a:off x="13703300" y="9693351"/>
          <a:ext cx="8890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60193</xdr:rowOff>
    </xdr:from>
    <xdr:to>
      <xdr:col>71</xdr:col>
      <xdr:colOff>177800</xdr:colOff>
      <xdr:row>56</xdr:row>
      <xdr:rowOff>92151</xdr:rowOff>
    </xdr:to>
    <xdr:cxnSp macro="">
      <xdr:nvCxnSpPr>
        <xdr:cNvPr id="586" name="直線コネクタ 585"/>
        <xdr:cNvCxnSpPr/>
      </xdr:nvCxnSpPr>
      <xdr:spPr>
        <a:xfrm>
          <a:off x="12814300" y="9661393"/>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54031</xdr:rowOff>
    </xdr:from>
    <xdr:to>
      <xdr:col>85</xdr:col>
      <xdr:colOff>177800</xdr:colOff>
      <xdr:row>56</xdr:row>
      <xdr:rowOff>155631</xdr:rowOff>
    </xdr:to>
    <xdr:sp macro="" textlink="">
      <xdr:nvSpPr>
        <xdr:cNvPr id="596" name="楕円 595"/>
        <xdr:cNvSpPr/>
      </xdr:nvSpPr>
      <xdr:spPr>
        <a:xfrm>
          <a:off x="16268700" y="96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32458</xdr:rowOff>
    </xdr:from>
    <xdr:ext cx="534377" cy="259045"/>
    <xdr:sp macro="" textlink="">
      <xdr:nvSpPr>
        <xdr:cNvPr id="597" name="教育費該当値テキスト"/>
        <xdr:cNvSpPr txBox="1"/>
      </xdr:nvSpPr>
      <xdr:spPr>
        <a:xfrm>
          <a:off x="16370300" y="96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160917</xdr:rowOff>
    </xdr:from>
    <xdr:to>
      <xdr:col>81</xdr:col>
      <xdr:colOff>101600</xdr:colOff>
      <xdr:row>57</xdr:row>
      <xdr:rowOff>91067</xdr:rowOff>
    </xdr:to>
    <xdr:sp macro="" textlink="">
      <xdr:nvSpPr>
        <xdr:cNvPr id="598" name="楕円 597"/>
        <xdr:cNvSpPr/>
      </xdr:nvSpPr>
      <xdr:spPr>
        <a:xfrm>
          <a:off x="15430500" y="97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82194</xdr:rowOff>
    </xdr:from>
    <xdr:ext cx="534377" cy="259045"/>
    <xdr:sp macro="" textlink="">
      <xdr:nvSpPr>
        <xdr:cNvPr id="599" name="テキスト ボックス 598"/>
        <xdr:cNvSpPr txBox="1"/>
      </xdr:nvSpPr>
      <xdr:spPr>
        <a:xfrm>
          <a:off x="15214111" y="98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1049</xdr:rowOff>
    </xdr:from>
    <xdr:to>
      <xdr:col>76</xdr:col>
      <xdr:colOff>165100</xdr:colOff>
      <xdr:row>57</xdr:row>
      <xdr:rowOff>102649</xdr:rowOff>
    </xdr:to>
    <xdr:sp macro="" textlink="">
      <xdr:nvSpPr>
        <xdr:cNvPr id="600" name="楕円 599"/>
        <xdr:cNvSpPr/>
      </xdr:nvSpPr>
      <xdr:spPr>
        <a:xfrm>
          <a:off x="14541500" y="97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93776</xdr:rowOff>
    </xdr:from>
    <xdr:ext cx="534377" cy="259045"/>
    <xdr:sp macro="" textlink="">
      <xdr:nvSpPr>
        <xdr:cNvPr id="601" name="テキスト ボックス 600"/>
        <xdr:cNvSpPr txBox="1"/>
      </xdr:nvSpPr>
      <xdr:spPr>
        <a:xfrm>
          <a:off x="14325111" y="986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41351</xdr:rowOff>
    </xdr:from>
    <xdr:to>
      <xdr:col>72</xdr:col>
      <xdr:colOff>38100</xdr:colOff>
      <xdr:row>56</xdr:row>
      <xdr:rowOff>142951</xdr:rowOff>
    </xdr:to>
    <xdr:sp macro="" textlink="">
      <xdr:nvSpPr>
        <xdr:cNvPr id="602" name="楕円 601"/>
        <xdr:cNvSpPr/>
      </xdr:nvSpPr>
      <xdr:spPr>
        <a:xfrm>
          <a:off x="13652500" y="96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159478</xdr:rowOff>
    </xdr:from>
    <xdr:ext cx="534377" cy="259045"/>
    <xdr:sp macro="" textlink="">
      <xdr:nvSpPr>
        <xdr:cNvPr id="603" name="テキスト ボックス 602"/>
        <xdr:cNvSpPr txBox="1"/>
      </xdr:nvSpPr>
      <xdr:spPr>
        <a:xfrm>
          <a:off x="13436111" y="94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9393</xdr:rowOff>
    </xdr:from>
    <xdr:to>
      <xdr:col>67</xdr:col>
      <xdr:colOff>101600</xdr:colOff>
      <xdr:row>56</xdr:row>
      <xdr:rowOff>110993</xdr:rowOff>
    </xdr:to>
    <xdr:sp macro="" textlink="">
      <xdr:nvSpPr>
        <xdr:cNvPr id="604" name="楕円 603"/>
        <xdr:cNvSpPr/>
      </xdr:nvSpPr>
      <xdr:spPr>
        <a:xfrm>
          <a:off x="12763500" y="96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127520</xdr:rowOff>
    </xdr:from>
    <xdr:ext cx="534377" cy="259045"/>
    <xdr:sp macro="" textlink="">
      <xdr:nvSpPr>
        <xdr:cNvPr id="605" name="テキスト ボックス 604"/>
        <xdr:cNvSpPr txBox="1"/>
      </xdr:nvSpPr>
      <xdr:spPr>
        <a:xfrm>
          <a:off x="12547111" y="938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153403</xdr:rowOff>
    </xdr:from>
    <xdr:to>
      <xdr:col>85</xdr:col>
      <xdr:colOff>127000</xdr:colOff>
      <xdr:row>78</xdr:row>
      <xdr:rowOff>155042</xdr:rowOff>
    </xdr:to>
    <xdr:cxnSp macro="">
      <xdr:nvCxnSpPr>
        <xdr:cNvPr id="634" name="直線コネクタ 633"/>
        <xdr:cNvCxnSpPr/>
      </xdr:nvCxnSpPr>
      <xdr:spPr>
        <a:xfrm>
          <a:off x="15481300" y="13526503"/>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114478</xdr:rowOff>
    </xdr:from>
    <xdr:to>
      <xdr:col>81</xdr:col>
      <xdr:colOff>50800</xdr:colOff>
      <xdr:row>78</xdr:row>
      <xdr:rowOff>153403</xdr:rowOff>
    </xdr:to>
    <xdr:cxnSp macro="">
      <xdr:nvCxnSpPr>
        <xdr:cNvPr id="637" name="直線コネクタ 636"/>
        <xdr:cNvCxnSpPr/>
      </xdr:nvCxnSpPr>
      <xdr:spPr>
        <a:xfrm>
          <a:off x="14592300" y="13487578"/>
          <a:ext cx="889000" cy="3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114085</xdr:rowOff>
    </xdr:from>
    <xdr:to>
      <xdr:col>76</xdr:col>
      <xdr:colOff>114300</xdr:colOff>
      <xdr:row>78</xdr:row>
      <xdr:rowOff>114478</xdr:rowOff>
    </xdr:to>
    <xdr:cxnSp macro="">
      <xdr:nvCxnSpPr>
        <xdr:cNvPr id="640" name="直線コネクタ 639"/>
        <xdr:cNvCxnSpPr/>
      </xdr:nvCxnSpPr>
      <xdr:spPr>
        <a:xfrm>
          <a:off x="13703300" y="13487185"/>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114085</xdr:rowOff>
    </xdr:from>
    <xdr:to>
      <xdr:col>71</xdr:col>
      <xdr:colOff>177800</xdr:colOff>
      <xdr:row>78</xdr:row>
      <xdr:rowOff>163754</xdr:rowOff>
    </xdr:to>
    <xdr:cxnSp macro="">
      <xdr:nvCxnSpPr>
        <xdr:cNvPr id="643" name="直線コネクタ 642"/>
        <xdr:cNvCxnSpPr/>
      </xdr:nvCxnSpPr>
      <xdr:spPr>
        <a:xfrm flipV="1">
          <a:off x="12814300" y="13487185"/>
          <a:ext cx="889000" cy="4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104242</xdr:rowOff>
    </xdr:from>
    <xdr:to>
      <xdr:col>85</xdr:col>
      <xdr:colOff>177800</xdr:colOff>
      <xdr:row>79</xdr:row>
      <xdr:rowOff>34392</xdr:rowOff>
    </xdr:to>
    <xdr:sp macro="" textlink="">
      <xdr:nvSpPr>
        <xdr:cNvPr id="653" name="楕円 652"/>
        <xdr:cNvSpPr/>
      </xdr:nvSpPr>
      <xdr:spPr>
        <a:xfrm>
          <a:off x="16268700" y="134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102603</xdr:rowOff>
    </xdr:from>
    <xdr:to>
      <xdr:col>81</xdr:col>
      <xdr:colOff>101600</xdr:colOff>
      <xdr:row>79</xdr:row>
      <xdr:rowOff>32753</xdr:rowOff>
    </xdr:to>
    <xdr:sp macro="" textlink="">
      <xdr:nvSpPr>
        <xdr:cNvPr id="655" name="楕円 654"/>
        <xdr:cNvSpPr/>
      </xdr:nvSpPr>
      <xdr:spPr>
        <a:xfrm>
          <a:off x="15430500" y="134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23880</xdr:rowOff>
    </xdr:from>
    <xdr:ext cx="469744" cy="259045"/>
    <xdr:sp macro="" textlink="">
      <xdr:nvSpPr>
        <xdr:cNvPr id="656" name="テキスト ボックス 655"/>
        <xdr:cNvSpPr txBox="1"/>
      </xdr:nvSpPr>
      <xdr:spPr>
        <a:xfrm>
          <a:off x="15246428" y="135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63678</xdr:rowOff>
    </xdr:from>
    <xdr:to>
      <xdr:col>76</xdr:col>
      <xdr:colOff>165100</xdr:colOff>
      <xdr:row>78</xdr:row>
      <xdr:rowOff>165278</xdr:rowOff>
    </xdr:to>
    <xdr:sp macro="" textlink="">
      <xdr:nvSpPr>
        <xdr:cNvPr id="657" name="楕円 656"/>
        <xdr:cNvSpPr/>
      </xdr:nvSpPr>
      <xdr:spPr>
        <a:xfrm>
          <a:off x="145415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156405</xdr:rowOff>
    </xdr:from>
    <xdr:ext cx="469744" cy="259045"/>
    <xdr:sp macro="" textlink="">
      <xdr:nvSpPr>
        <xdr:cNvPr id="658" name="テキスト ボックス 657"/>
        <xdr:cNvSpPr txBox="1"/>
      </xdr:nvSpPr>
      <xdr:spPr>
        <a:xfrm>
          <a:off x="14357428" y="1352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63285</xdr:rowOff>
    </xdr:from>
    <xdr:to>
      <xdr:col>72</xdr:col>
      <xdr:colOff>38100</xdr:colOff>
      <xdr:row>78</xdr:row>
      <xdr:rowOff>164885</xdr:rowOff>
    </xdr:to>
    <xdr:sp macro="" textlink="">
      <xdr:nvSpPr>
        <xdr:cNvPr id="659" name="楕円 658"/>
        <xdr:cNvSpPr/>
      </xdr:nvSpPr>
      <xdr:spPr>
        <a:xfrm>
          <a:off x="13652500" y="134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9962</xdr:rowOff>
    </xdr:from>
    <xdr:ext cx="469744" cy="259045"/>
    <xdr:sp macro="" textlink="">
      <xdr:nvSpPr>
        <xdr:cNvPr id="660" name="テキスト ボックス 659"/>
        <xdr:cNvSpPr txBox="1"/>
      </xdr:nvSpPr>
      <xdr:spPr>
        <a:xfrm>
          <a:off x="13468428" y="132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112954</xdr:rowOff>
    </xdr:from>
    <xdr:to>
      <xdr:col>67</xdr:col>
      <xdr:colOff>101600</xdr:colOff>
      <xdr:row>79</xdr:row>
      <xdr:rowOff>43104</xdr:rowOff>
    </xdr:to>
    <xdr:sp macro="" textlink="">
      <xdr:nvSpPr>
        <xdr:cNvPr id="661" name="楕円 660"/>
        <xdr:cNvSpPr/>
      </xdr:nvSpPr>
      <xdr:spPr>
        <a:xfrm>
          <a:off x="12763500" y="134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34231</xdr:rowOff>
    </xdr:from>
    <xdr:ext cx="469744" cy="259045"/>
    <xdr:sp macro="" textlink="">
      <xdr:nvSpPr>
        <xdr:cNvPr id="662" name="テキスト ボックス 661"/>
        <xdr:cNvSpPr txBox="1"/>
      </xdr:nvSpPr>
      <xdr:spPr>
        <a:xfrm>
          <a:off x="12579428" y="135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32592</xdr:rowOff>
    </xdr:from>
    <xdr:to>
      <xdr:col>85</xdr:col>
      <xdr:colOff>127000</xdr:colOff>
      <xdr:row>98</xdr:row>
      <xdr:rowOff>36695</xdr:rowOff>
    </xdr:to>
    <xdr:cxnSp macro="">
      <xdr:nvCxnSpPr>
        <xdr:cNvPr id="693" name="直線コネクタ 692"/>
        <xdr:cNvCxnSpPr/>
      </xdr:nvCxnSpPr>
      <xdr:spPr>
        <a:xfrm flipV="1">
          <a:off x="15481300" y="16834692"/>
          <a:ext cx="8382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33655</xdr:rowOff>
    </xdr:from>
    <xdr:to>
      <xdr:col>81</xdr:col>
      <xdr:colOff>50800</xdr:colOff>
      <xdr:row>98</xdr:row>
      <xdr:rowOff>36695</xdr:rowOff>
    </xdr:to>
    <xdr:cxnSp macro="">
      <xdr:nvCxnSpPr>
        <xdr:cNvPr id="696" name="直線コネクタ 695"/>
        <xdr:cNvCxnSpPr/>
      </xdr:nvCxnSpPr>
      <xdr:spPr>
        <a:xfrm>
          <a:off x="14592300" y="16835755"/>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32790</xdr:rowOff>
    </xdr:from>
    <xdr:to>
      <xdr:col>76</xdr:col>
      <xdr:colOff>114300</xdr:colOff>
      <xdr:row>98</xdr:row>
      <xdr:rowOff>33655</xdr:rowOff>
    </xdr:to>
    <xdr:cxnSp macro="">
      <xdr:nvCxnSpPr>
        <xdr:cNvPr id="699" name="直線コネクタ 698"/>
        <xdr:cNvCxnSpPr/>
      </xdr:nvCxnSpPr>
      <xdr:spPr>
        <a:xfrm>
          <a:off x="13703300" y="16834890"/>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32790</xdr:rowOff>
    </xdr:from>
    <xdr:to>
      <xdr:col>71</xdr:col>
      <xdr:colOff>177800</xdr:colOff>
      <xdr:row>98</xdr:row>
      <xdr:rowOff>34806</xdr:rowOff>
    </xdr:to>
    <xdr:cxnSp macro="">
      <xdr:nvCxnSpPr>
        <xdr:cNvPr id="702" name="直線コネクタ 701"/>
        <xdr:cNvCxnSpPr/>
      </xdr:nvCxnSpPr>
      <xdr:spPr>
        <a:xfrm flipV="1">
          <a:off x="12814300" y="16834890"/>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153242</xdr:rowOff>
    </xdr:from>
    <xdr:to>
      <xdr:col>85</xdr:col>
      <xdr:colOff>177800</xdr:colOff>
      <xdr:row>98</xdr:row>
      <xdr:rowOff>83392</xdr:rowOff>
    </xdr:to>
    <xdr:sp macro="" textlink="">
      <xdr:nvSpPr>
        <xdr:cNvPr id="712" name="楕円 711"/>
        <xdr:cNvSpPr/>
      </xdr:nvSpPr>
      <xdr:spPr>
        <a:xfrm>
          <a:off x="16268700" y="167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4669</xdr:rowOff>
    </xdr:from>
    <xdr:ext cx="534377" cy="259045"/>
    <xdr:sp macro="" textlink="">
      <xdr:nvSpPr>
        <xdr:cNvPr id="713" name="公債費該当値テキスト"/>
        <xdr:cNvSpPr txBox="1"/>
      </xdr:nvSpPr>
      <xdr:spPr>
        <a:xfrm>
          <a:off x="16370300" y="166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157345</xdr:rowOff>
    </xdr:from>
    <xdr:to>
      <xdr:col>81</xdr:col>
      <xdr:colOff>101600</xdr:colOff>
      <xdr:row>98</xdr:row>
      <xdr:rowOff>87495</xdr:rowOff>
    </xdr:to>
    <xdr:sp macro="" textlink="">
      <xdr:nvSpPr>
        <xdr:cNvPr id="714" name="楕円 713"/>
        <xdr:cNvSpPr/>
      </xdr:nvSpPr>
      <xdr:spPr>
        <a:xfrm>
          <a:off x="15430500" y="167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104022</xdr:rowOff>
    </xdr:from>
    <xdr:ext cx="534377" cy="259045"/>
    <xdr:sp macro="" textlink="">
      <xdr:nvSpPr>
        <xdr:cNvPr id="715" name="テキスト ボックス 714"/>
        <xdr:cNvSpPr txBox="1"/>
      </xdr:nvSpPr>
      <xdr:spPr>
        <a:xfrm>
          <a:off x="15214111" y="165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154305</xdr:rowOff>
    </xdr:from>
    <xdr:to>
      <xdr:col>76</xdr:col>
      <xdr:colOff>165100</xdr:colOff>
      <xdr:row>98</xdr:row>
      <xdr:rowOff>84455</xdr:rowOff>
    </xdr:to>
    <xdr:sp macro="" textlink="">
      <xdr:nvSpPr>
        <xdr:cNvPr id="716" name="楕円 715"/>
        <xdr:cNvSpPr/>
      </xdr:nvSpPr>
      <xdr:spPr>
        <a:xfrm>
          <a:off x="14541500" y="167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100982</xdr:rowOff>
    </xdr:from>
    <xdr:ext cx="534377" cy="259045"/>
    <xdr:sp macro="" textlink="">
      <xdr:nvSpPr>
        <xdr:cNvPr id="717" name="テキスト ボックス 716"/>
        <xdr:cNvSpPr txBox="1"/>
      </xdr:nvSpPr>
      <xdr:spPr>
        <a:xfrm>
          <a:off x="14325111" y="1656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153440</xdr:rowOff>
    </xdr:from>
    <xdr:to>
      <xdr:col>72</xdr:col>
      <xdr:colOff>38100</xdr:colOff>
      <xdr:row>98</xdr:row>
      <xdr:rowOff>83590</xdr:rowOff>
    </xdr:to>
    <xdr:sp macro="" textlink="">
      <xdr:nvSpPr>
        <xdr:cNvPr id="718" name="楕円 717"/>
        <xdr:cNvSpPr/>
      </xdr:nvSpPr>
      <xdr:spPr>
        <a:xfrm>
          <a:off x="13652500" y="167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100117</xdr:rowOff>
    </xdr:from>
    <xdr:ext cx="534377" cy="259045"/>
    <xdr:sp macro="" textlink="">
      <xdr:nvSpPr>
        <xdr:cNvPr id="719" name="テキスト ボックス 718"/>
        <xdr:cNvSpPr txBox="1"/>
      </xdr:nvSpPr>
      <xdr:spPr>
        <a:xfrm>
          <a:off x="13436111" y="1655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155456</xdr:rowOff>
    </xdr:from>
    <xdr:to>
      <xdr:col>67</xdr:col>
      <xdr:colOff>101600</xdr:colOff>
      <xdr:row>98</xdr:row>
      <xdr:rowOff>85606</xdr:rowOff>
    </xdr:to>
    <xdr:sp macro="" textlink="">
      <xdr:nvSpPr>
        <xdr:cNvPr id="720" name="楕円 719"/>
        <xdr:cNvSpPr/>
      </xdr:nvSpPr>
      <xdr:spPr>
        <a:xfrm>
          <a:off x="12763500" y="167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102133</xdr:rowOff>
    </xdr:from>
    <xdr:ext cx="534377" cy="259045"/>
    <xdr:sp macro="" textlink="">
      <xdr:nvSpPr>
        <xdr:cNvPr id="721" name="テキスト ボックス 720"/>
        <xdr:cNvSpPr txBox="1"/>
      </xdr:nvSpPr>
      <xdr:spPr>
        <a:xfrm>
          <a:off x="12547111" y="165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大きく増加した費目は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総務費、民生費、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衛生費、商工費、土木費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、消防費、教育費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となっている。総務費は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特別定額給付金給付や文化複合施設整備推進</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などによる増加、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民生費は公私連携幼保連携型認定こども園整備、子育て世帯への臨時特別給付金給付ほか各給付金給付などによる増加、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衛生費はクリーンセンター西土佐基幹的設備整備など</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事業者支援や地域経済活性化に向けた新型コロナウイルス感染症対応事業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などによる増加、土木費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は相ノ沢川総合内水対策や道路橋梁整備</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、消防費は防災行政無線戸別無線機整備や臨時ヘリポート整備などによる増加、教育費はＧＩＧＡスクール構想によるパソコン整備、中村西中学校大規模改造、スクールミールひがしやま改修などで増加</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している。また大きく減少した費目は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労働費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文化複合施設整備による働く婦人の家建物解体に伴い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前年度の実質単年度収支は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185,312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千円で、前々年度の実質単年度収支は▲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1,536</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あった。本年度は、実質収支は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392,819</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千円の黒字となり、実質単年度収支も黒字となった。</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これは、普通交付税の地域社会再生事業新設などの影響による大幅な増が大きく影響している。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は先の見えない感染症対応の新たな行政需要</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とともに、退職手当、市民病院の経営支援、防災対策など、多額の財政負担が必要と見込まれるため、一層の行財政健全化に努める必要がある。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連結対象会計実質収支の合計の標準財政規模に対する比率は、</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6.32</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％であり、黒字となっている。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連結対象の</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会計のうち</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会計、国民健康保険会計診療施設勘定</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及び病院事業会計</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が赤字である。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ただし、当該会計を含め、ほとんどの特別会計、企業会計が一般会計からの繰出</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金等</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に頼っている状況にある。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今後も独立採算の原則を再認識し、料金改定や徴収強化</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による歳入確保</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、一層の経費削減など経営の健全化に努めていく必要がある。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V23" sqref="BV23:CC2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27694046</v>
      </c>
      <c r="BO4" s="433"/>
      <c r="BP4" s="433"/>
      <c r="BQ4" s="433"/>
      <c r="BR4" s="433"/>
      <c r="BS4" s="433"/>
      <c r="BT4" s="433"/>
      <c r="BU4" s="434"/>
      <c r="BV4" s="432">
        <v>21617556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3.2</v>
      </c>
      <c r="CU4" s="439"/>
      <c r="CV4" s="439"/>
      <c r="CW4" s="439"/>
      <c r="CX4" s="439"/>
      <c r="CY4" s="439"/>
      <c r="CZ4" s="439"/>
      <c r="DA4" s="440"/>
      <c r="DB4" s="438">
        <v>1.6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27045992</v>
      </c>
      <c r="BO5" s="470"/>
      <c r="BP5" s="470"/>
      <c r="BQ5" s="470"/>
      <c r="BR5" s="470"/>
      <c r="BS5" s="470"/>
      <c r="BT5" s="470"/>
      <c r="BU5" s="471"/>
      <c r="BV5" s="469">
        <v>21283294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90.6</v>
      </c>
      <c r="CU5" s="467"/>
      <c r="CV5" s="467"/>
      <c r="CW5" s="467"/>
      <c r="CX5" s="467"/>
      <c r="CY5" s="467"/>
      <c r="CZ5" s="467"/>
      <c r="DA5" s="468"/>
      <c r="DB5" s="466">
        <v>91.8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648054</v>
      </c>
      <c r="BO6" s="470"/>
      <c r="BP6" s="470"/>
      <c r="BQ6" s="470"/>
      <c r="BR6" s="470"/>
      <c r="BS6" s="470"/>
      <c r="BT6" s="470"/>
      <c r="BU6" s="471"/>
      <c r="BV6" s="469">
        <v>334262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93.8</v>
      </c>
      <c r="CU6" s="507"/>
      <c r="CV6" s="507"/>
      <c r="CW6" s="507"/>
      <c r="CX6" s="507"/>
      <c r="CY6" s="507"/>
      <c r="CZ6" s="507"/>
      <c r="DA6" s="508"/>
      <c r="DB6" s="506">
        <v>95.1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255235</v>
      </c>
      <c r="BO7" s="470"/>
      <c r="BP7" s="470"/>
      <c r="BQ7" s="470"/>
      <c r="BR7" s="470"/>
      <c r="BS7" s="470"/>
      <c r="BT7" s="470"/>
      <c r="BU7" s="471"/>
      <c r="BV7" s="469">
        <v>144413</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12222218</v>
      </c>
      <c r="CU7" s="470"/>
      <c r="CV7" s="470"/>
      <c r="CW7" s="470"/>
      <c r="CX7" s="470"/>
      <c r="CY7" s="470"/>
      <c r="CZ7" s="470"/>
      <c r="DA7" s="471"/>
      <c r="DB7" s="469">
        <v>11749137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392819</v>
      </c>
      <c r="BO8" s="470"/>
      <c r="BP8" s="470"/>
      <c r="BQ8" s="470"/>
      <c r="BR8" s="470"/>
      <c r="BS8" s="470"/>
      <c r="BT8" s="470"/>
      <c r="BU8" s="471"/>
      <c r="BV8" s="469">
        <v>189849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0.35</v>
      </c>
      <c r="CU8" s="510"/>
      <c r="CV8" s="510"/>
      <c r="CW8" s="510"/>
      <c r="CX8" s="510"/>
      <c r="CY8" s="510"/>
      <c r="CZ8" s="510"/>
      <c r="DA8" s="511"/>
      <c r="DB8" s="509">
        <v>0.35</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32694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202970</v>
      </c>
      <c r="BO9" s="470"/>
      <c r="BP9" s="470"/>
      <c r="BQ9" s="470"/>
      <c r="BR9" s="470"/>
      <c r="BS9" s="470"/>
      <c r="BT9" s="470"/>
      <c r="BU9" s="471"/>
      <c r="BV9" s="469">
        <v>184134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16.899999999999999</v>
      </c>
      <c r="CU9" s="467"/>
      <c r="CV9" s="467"/>
      <c r="CW9" s="467"/>
      <c r="CX9" s="467"/>
      <c r="CY9" s="467"/>
      <c r="CZ9" s="467"/>
      <c r="DA9" s="468"/>
      <c r="DB9" s="466">
        <v>17.899999999999999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34313</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1177</v>
      </c>
      <c r="BO10" s="470"/>
      <c r="BP10" s="470"/>
      <c r="BQ10" s="470"/>
      <c r="BR10" s="470"/>
      <c r="BS10" s="470"/>
      <c r="BT10" s="470"/>
      <c r="BU10" s="471"/>
      <c r="BV10" s="469">
        <v>1178</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33333</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33206</v>
      </c>
      <c r="S13" s="554"/>
      <c r="T13" s="554"/>
      <c r="U13" s="554"/>
      <c r="V13" s="555"/>
      <c r="W13" s="485" t="s">
        <v>141</v>
      </c>
      <c r="X13" s="486"/>
      <c r="Y13" s="486"/>
      <c r="Z13" s="486"/>
      <c r="AA13" s="486"/>
      <c r="AB13" s="476"/>
      <c r="AC13" s="520">
        <v>1817</v>
      </c>
      <c r="AD13" s="521"/>
      <c r="AE13" s="521"/>
      <c r="AF13" s="521"/>
      <c r="AG13" s="563"/>
      <c r="AH13" s="520">
        <v>1873</v>
      </c>
      <c r="AI13" s="521"/>
      <c r="AJ13" s="521"/>
      <c r="AK13" s="521"/>
      <c r="AL13" s="522"/>
      <c r="AM13" s="498" t="s">
        <v>142</v>
      </c>
      <c r="AN13" s="499"/>
      <c r="AO13" s="499"/>
      <c r="AP13" s="499"/>
      <c r="AQ13" s="499"/>
      <c r="AR13" s="499"/>
      <c r="AS13" s="499"/>
      <c r="AT13" s="500"/>
      <c r="AU13" s="501" t="s">
        <v>126</v>
      </c>
      <c r="AV13" s="502"/>
      <c r="AW13" s="502"/>
      <c r="AX13" s="502"/>
      <c r="AY13" s="503" t="s">
        <v>143</v>
      </c>
      <c r="AZ13" s="504"/>
      <c r="BA13" s="504"/>
      <c r="BB13" s="504"/>
      <c r="BC13" s="504"/>
      <c r="BD13" s="504"/>
      <c r="BE13" s="504"/>
      <c r="BF13" s="504"/>
      <c r="BG13" s="504"/>
      <c r="BH13" s="504"/>
      <c r="BI13" s="504"/>
      <c r="BJ13" s="504"/>
      <c r="BK13" s="504"/>
      <c r="BL13" s="504"/>
      <c r="BM13" s="505"/>
      <c r="BN13" s="469">
        <v>204147</v>
      </c>
      <c r="BO13" s="470"/>
      <c r="BP13" s="470"/>
      <c r="BQ13" s="470"/>
      <c r="BR13" s="470"/>
      <c r="BS13" s="470"/>
      <c r="BT13" s="470"/>
      <c r="BU13" s="471"/>
      <c r="BV13" s="469">
        <v>185312</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10.1</v>
      </c>
      <c r="CU13" s="467"/>
      <c r="CV13" s="467"/>
      <c r="CW13" s="467"/>
      <c r="CX13" s="467"/>
      <c r="CY13" s="467"/>
      <c r="CZ13" s="467"/>
      <c r="DA13" s="468"/>
      <c r="DB13" s="466">
        <v>11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33680</v>
      </c>
      <c r="S14" s="554"/>
      <c r="T14" s="554"/>
      <c r="U14" s="554"/>
      <c r="V14" s="555"/>
      <c r="W14" s="459"/>
      <c r="X14" s="460"/>
      <c r="Y14" s="460"/>
      <c r="Z14" s="460"/>
      <c r="AA14" s="460"/>
      <c r="AB14" s="449"/>
      <c r="AC14" s="556">
        <v>11.6</v>
      </c>
      <c r="AD14" s="557"/>
      <c r="AE14" s="557"/>
      <c r="AF14" s="557"/>
      <c r="AG14" s="558"/>
      <c r="AH14" s="556">
        <v>11.6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84.1</v>
      </c>
      <c r="CU14" s="568"/>
      <c r="CV14" s="568"/>
      <c r="CW14" s="568"/>
      <c r="CX14" s="568"/>
      <c r="CY14" s="568"/>
      <c r="CZ14" s="568"/>
      <c r="DA14" s="569"/>
      <c r="DB14" s="567">
        <v>113.4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147</v>
      </c>
      <c r="N15" s="561"/>
      <c r="O15" s="561"/>
      <c r="P15" s="561"/>
      <c r="Q15" s="562"/>
      <c r="R15" s="553">
        <v>33547</v>
      </c>
      <c r="S15" s="554"/>
      <c r="T15" s="554"/>
      <c r="U15" s="554"/>
      <c r="V15" s="555"/>
      <c r="W15" s="485" t="s">
        <v>148</v>
      </c>
      <c r="X15" s="486"/>
      <c r="Y15" s="486"/>
      <c r="Z15" s="486"/>
      <c r="AA15" s="486"/>
      <c r="AB15" s="476"/>
      <c r="AC15" s="520">
        <v>2491</v>
      </c>
      <c r="AD15" s="521"/>
      <c r="AE15" s="521"/>
      <c r="AF15" s="521"/>
      <c r="AG15" s="563"/>
      <c r="AH15" s="520">
        <v>2483</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3856663</v>
      </c>
      <c r="BO15" s="433"/>
      <c r="BP15" s="433"/>
      <c r="BQ15" s="433"/>
      <c r="BR15" s="433"/>
      <c r="BS15" s="433"/>
      <c r="BT15" s="433"/>
      <c r="BU15" s="434"/>
      <c r="BV15" s="432">
        <v>3622134</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16</v>
      </c>
      <c r="AD16" s="557"/>
      <c r="AE16" s="557"/>
      <c r="AF16" s="557"/>
      <c r="AG16" s="558"/>
      <c r="AH16" s="556">
        <v>15.3</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10840669</v>
      </c>
      <c r="BO16" s="470"/>
      <c r="BP16" s="470"/>
      <c r="BQ16" s="470"/>
      <c r="BR16" s="470"/>
      <c r="BS16" s="470"/>
      <c r="BT16" s="470"/>
      <c r="BU16" s="471"/>
      <c r="BV16" s="469">
        <v>10359825</v>
      </c>
      <c r="BW16" s="470"/>
      <c r="BX16" s="470"/>
      <c r="BY16" s="470"/>
      <c r="BZ16" s="470"/>
      <c r="CA16" s="470"/>
      <c r="CB16" s="470"/>
      <c r="CC16" s="471"/>
      <c r="CD16" s="201"/>
      <c r="CE16" s="579" t="s">
        <v>154</v>
      </c>
      <c r="CF16" s="579"/>
      <c r="CG16" s="579"/>
      <c r="CH16" s="579"/>
      <c r="CI16" s="579"/>
      <c r="CJ16" s="579"/>
      <c r="CK16" s="579"/>
      <c r="CL16" s="579"/>
      <c r="CM16" s="579"/>
      <c r="CN16" s="579"/>
      <c r="CO16" s="579"/>
      <c r="CP16" s="579"/>
      <c r="CQ16" s="579"/>
      <c r="CR16" s="579"/>
      <c r="CS16" s="580"/>
      <c r="CT16" s="466">
        <v>23.9</v>
      </c>
      <c r="CU16" s="467"/>
      <c r="CV16" s="467"/>
      <c r="CW16" s="467"/>
      <c r="CX16" s="467"/>
      <c r="CY16" s="467"/>
      <c r="CZ16" s="467"/>
      <c r="DA16" s="468"/>
      <c r="DB16" s="466" t="s">
        <v>138</v>
      </c>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11297</v>
      </c>
      <c r="AD17" s="521"/>
      <c r="AE17" s="521"/>
      <c r="AF17" s="521"/>
      <c r="AG17" s="563"/>
      <c r="AH17" s="520">
        <v>11853</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4817590</v>
      </c>
      <c r="BO17" s="470"/>
      <c r="BP17" s="470"/>
      <c r="BQ17" s="470"/>
      <c r="BR17" s="470"/>
      <c r="BS17" s="470"/>
      <c r="BT17" s="470"/>
      <c r="BU17" s="471"/>
      <c r="BV17" s="469">
        <v>4566634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632.29</v>
      </c>
      <c r="M18" s="585"/>
      <c r="N18" s="585"/>
      <c r="O18" s="585"/>
      <c r="P18" s="585"/>
      <c r="Q18" s="585"/>
      <c r="R18" s="586"/>
      <c r="S18" s="586"/>
      <c r="T18" s="586"/>
      <c r="U18" s="586"/>
      <c r="V18" s="587"/>
      <c r="W18" s="487"/>
      <c r="X18" s="488"/>
      <c r="Y18" s="488"/>
      <c r="Z18" s="488"/>
      <c r="AA18" s="488"/>
      <c r="AB18" s="479"/>
      <c r="AC18" s="588">
        <v>72.400000000000006</v>
      </c>
      <c r="AD18" s="589"/>
      <c r="AE18" s="589"/>
      <c r="AF18" s="589"/>
      <c r="AG18" s="590"/>
      <c r="AH18" s="588">
        <v>73.099999999999994</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11060193</v>
      </c>
      <c r="BO18" s="470"/>
      <c r="BP18" s="470"/>
      <c r="BQ18" s="470"/>
      <c r="BR18" s="470"/>
      <c r="BS18" s="470"/>
      <c r="BT18" s="470"/>
      <c r="BU18" s="471"/>
      <c r="BV18" s="469">
        <v>10950675</v>
      </c>
      <c r="BW18" s="470"/>
      <c r="BX18" s="470"/>
      <c r="BY18" s="470"/>
      <c r="BZ18" s="470"/>
      <c r="CA18" s="470"/>
      <c r="CB18" s="470"/>
      <c r="CC18" s="471"/>
      <c r="CD18" s="201"/>
      <c r="CE18" s="579" t="s">
        <v>161</v>
      </c>
      <c r="CF18" s="579"/>
      <c r="CG18" s="579"/>
      <c r="CH18" s="579"/>
      <c r="CI18" s="579"/>
      <c r="CJ18" s="579"/>
      <c r="CK18" s="579"/>
      <c r="CL18" s="579"/>
      <c r="CM18" s="579"/>
      <c r="CN18" s="579"/>
      <c r="CO18" s="579"/>
      <c r="CP18" s="579"/>
      <c r="CQ18" s="579"/>
      <c r="CR18" s="579"/>
      <c r="CS18" s="580"/>
      <c r="CT18" s="466">
        <v>4.5999999999999996</v>
      </c>
      <c r="CU18" s="467"/>
      <c r="CV18" s="467"/>
      <c r="CW18" s="467"/>
      <c r="CX18" s="467"/>
      <c r="CY18" s="467"/>
      <c r="CZ18" s="467"/>
      <c r="DA18" s="468"/>
      <c r="DB18" s="466" t="s">
        <v>129</v>
      </c>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52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14132707</v>
      </c>
      <c r="BO19" s="470"/>
      <c r="BP19" s="470"/>
      <c r="BQ19" s="470"/>
      <c r="BR19" s="470"/>
      <c r="BS19" s="470"/>
      <c r="BT19" s="470"/>
      <c r="BU19" s="471"/>
      <c r="BV19" s="469">
        <v>13330617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14844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25470855</v>
      </c>
      <c r="BO23" s="470"/>
      <c r="BP23" s="470"/>
      <c r="BQ23" s="470"/>
      <c r="BR23" s="470"/>
      <c r="BS23" s="470"/>
      <c r="BT23" s="470"/>
      <c r="BU23" s="471"/>
      <c r="BV23" s="469">
        <v>24916458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8200</v>
      </c>
      <c r="R24" s="521"/>
      <c r="S24" s="521"/>
      <c r="T24" s="521"/>
      <c r="U24" s="521"/>
      <c r="V24" s="563"/>
      <c r="W24" s="622"/>
      <c r="X24" s="610"/>
      <c r="Y24" s="611"/>
      <c r="Z24" s="519" t="s">
        <v>174</v>
      </c>
      <c r="AA24" s="499"/>
      <c r="AB24" s="499"/>
      <c r="AC24" s="499"/>
      <c r="AD24" s="499"/>
      <c r="AE24" s="499"/>
      <c r="AF24" s="499"/>
      <c r="AG24" s="500"/>
      <c r="AH24" s="520">
        <v>401</v>
      </c>
      <c r="AI24" s="521"/>
      <c r="AJ24" s="521"/>
      <c r="AK24" s="521"/>
      <c r="AL24" s="563"/>
      <c r="AM24" s="520">
        <v>1174529</v>
      </c>
      <c r="AN24" s="521"/>
      <c r="AO24" s="521"/>
      <c r="AP24" s="521"/>
      <c r="AQ24" s="521"/>
      <c r="AR24" s="563"/>
      <c r="AS24" s="520">
        <v>2929</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17862208</v>
      </c>
      <c r="BO24" s="470"/>
      <c r="BP24" s="470"/>
      <c r="BQ24" s="470"/>
      <c r="BR24" s="470"/>
      <c r="BS24" s="470"/>
      <c r="BT24" s="470"/>
      <c r="BU24" s="471"/>
      <c r="BV24" s="469">
        <v>17077782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2</v>
      </c>
      <c r="M25" s="521"/>
      <c r="N25" s="521"/>
      <c r="O25" s="521"/>
      <c r="P25" s="563"/>
      <c r="Q25" s="520">
        <v>6830</v>
      </c>
      <c r="R25" s="521"/>
      <c r="S25" s="521"/>
      <c r="T25" s="521"/>
      <c r="U25" s="521"/>
      <c r="V25" s="563"/>
      <c r="W25" s="622"/>
      <c r="X25" s="610"/>
      <c r="Y25" s="611"/>
      <c r="Z25" s="519" t="s">
        <v>177</v>
      </c>
      <c r="AA25" s="499"/>
      <c r="AB25" s="499"/>
      <c r="AC25" s="499"/>
      <c r="AD25" s="499"/>
      <c r="AE25" s="499"/>
      <c r="AF25" s="499"/>
      <c r="AG25" s="500"/>
      <c r="AH25" s="520" t="s">
        <v>138</v>
      </c>
      <c r="AI25" s="521"/>
      <c r="AJ25" s="521"/>
      <c r="AK25" s="521"/>
      <c r="AL25" s="563"/>
      <c r="AM25" s="520" t="s">
        <v>138</v>
      </c>
      <c r="AN25" s="521"/>
      <c r="AO25" s="521"/>
      <c r="AP25" s="521"/>
      <c r="AQ25" s="521"/>
      <c r="AR25" s="563"/>
      <c r="AS25" s="520" t="s">
        <v>138</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909701</v>
      </c>
      <c r="BO25" s="433"/>
      <c r="BP25" s="433"/>
      <c r="BQ25" s="433"/>
      <c r="BR25" s="433"/>
      <c r="BS25" s="433"/>
      <c r="BT25" s="433"/>
      <c r="BU25" s="434"/>
      <c r="BV25" s="432">
        <v>859487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6110</v>
      </c>
      <c r="R26" s="521"/>
      <c r="S26" s="521"/>
      <c r="T26" s="521"/>
      <c r="U26" s="521"/>
      <c r="V26" s="563"/>
      <c r="W26" s="622"/>
      <c r="X26" s="610"/>
      <c r="Y26" s="611"/>
      <c r="Z26" s="519" t="s">
        <v>180</v>
      </c>
      <c r="AA26" s="632"/>
      <c r="AB26" s="632"/>
      <c r="AC26" s="632"/>
      <c r="AD26" s="632"/>
      <c r="AE26" s="632"/>
      <c r="AF26" s="632"/>
      <c r="AG26" s="633"/>
      <c r="AH26" s="520">
        <v>31</v>
      </c>
      <c r="AI26" s="521"/>
      <c r="AJ26" s="521"/>
      <c r="AK26" s="521"/>
      <c r="AL26" s="563"/>
      <c r="AM26" s="520">
        <v>101525</v>
      </c>
      <c r="AN26" s="521"/>
      <c r="AO26" s="521"/>
      <c r="AP26" s="521"/>
      <c r="AQ26" s="521"/>
      <c r="AR26" s="563"/>
      <c r="AS26" s="520">
        <v>3275</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3900</v>
      </c>
      <c r="R27" s="521"/>
      <c r="S27" s="521"/>
      <c r="T27" s="521"/>
      <c r="U27" s="521"/>
      <c r="V27" s="563"/>
      <c r="W27" s="622"/>
      <c r="X27" s="610"/>
      <c r="Y27" s="611"/>
      <c r="Z27" s="519" t="s">
        <v>183</v>
      </c>
      <c r="AA27" s="499"/>
      <c r="AB27" s="499"/>
      <c r="AC27" s="499"/>
      <c r="AD27" s="499"/>
      <c r="AE27" s="499"/>
      <c r="AF27" s="499"/>
      <c r="AG27" s="500"/>
      <c r="AH27" s="520" t="s">
        <v>138</v>
      </c>
      <c r="AI27" s="521"/>
      <c r="AJ27" s="521"/>
      <c r="AK27" s="521"/>
      <c r="AL27" s="563"/>
      <c r="AM27" s="520" t="s">
        <v>138</v>
      </c>
      <c r="AN27" s="521"/>
      <c r="AO27" s="521"/>
      <c r="AP27" s="521"/>
      <c r="AQ27" s="521"/>
      <c r="AR27" s="563"/>
      <c r="AS27" s="520" t="s">
        <v>138</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129</v>
      </c>
      <c r="BO27" s="646"/>
      <c r="BP27" s="646"/>
      <c r="BQ27" s="646"/>
      <c r="BR27" s="646"/>
      <c r="BS27" s="646"/>
      <c r="BT27" s="646"/>
      <c r="BU27" s="647"/>
      <c r="BV27" s="645">
        <v>534526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3270</v>
      </c>
      <c r="R28" s="521"/>
      <c r="S28" s="521"/>
      <c r="T28" s="521"/>
      <c r="U28" s="521"/>
      <c r="V28" s="563"/>
      <c r="W28" s="622"/>
      <c r="X28" s="610"/>
      <c r="Y28" s="611"/>
      <c r="Z28" s="519" t="s">
        <v>186</v>
      </c>
      <c r="AA28" s="499"/>
      <c r="AB28" s="499"/>
      <c r="AC28" s="499"/>
      <c r="AD28" s="499"/>
      <c r="AE28" s="499"/>
      <c r="AF28" s="499"/>
      <c r="AG28" s="500"/>
      <c r="AH28" s="520" t="s">
        <v>139</v>
      </c>
      <c r="AI28" s="521"/>
      <c r="AJ28" s="521"/>
      <c r="AK28" s="521"/>
      <c r="AL28" s="563"/>
      <c r="AM28" s="520" t="s">
        <v>138</v>
      </c>
      <c r="AN28" s="521"/>
      <c r="AO28" s="521"/>
      <c r="AP28" s="521"/>
      <c r="AQ28" s="521"/>
      <c r="AR28" s="563"/>
      <c r="AS28" s="520" t="s">
        <v>138</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781089</v>
      </c>
      <c r="BO28" s="433"/>
      <c r="BP28" s="433"/>
      <c r="BQ28" s="433"/>
      <c r="BR28" s="433"/>
      <c r="BS28" s="433"/>
      <c r="BT28" s="433"/>
      <c r="BU28" s="434"/>
      <c r="BV28" s="432">
        <v>590063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18</v>
      </c>
      <c r="M29" s="521"/>
      <c r="N29" s="521"/>
      <c r="O29" s="521"/>
      <c r="P29" s="563"/>
      <c r="Q29" s="520">
        <v>3053</v>
      </c>
      <c r="R29" s="521"/>
      <c r="S29" s="521"/>
      <c r="T29" s="521"/>
      <c r="U29" s="521"/>
      <c r="V29" s="563"/>
      <c r="W29" s="623"/>
      <c r="X29" s="624"/>
      <c r="Y29" s="625"/>
      <c r="Z29" s="519" t="s">
        <v>189</v>
      </c>
      <c r="AA29" s="499"/>
      <c r="AB29" s="499"/>
      <c r="AC29" s="499"/>
      <c r="AD29" s="499"/>
      <c r="AE29" s="499"/>
      <c r="AF29" s="499"/>
      <c r="AG29" s="500"/>
      <c r="AH29" s="520">
        <v>401</v>
      </c>
      <c r="AI29" s="521"/>
      <c r="AJ29" s="521"/>
      <c r="AK29" s="521"/>
      <c r="AL29" s="563"/>
      <c r="AM29" s="520">
        <v>1174529</v>
      </c>
      <c r="AN29" s="521"/>
      <c r="AO29" s="521"/>
      <c r="AP29" s="521"/>
      <c r="AQ29" s="521"/>
      <c r="AR29" s="563"/>
      <c r="AS29" s="520">
        <v>2929</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2731012</v>
      </c>
      <c r="BO29" s="470"/>
      <c r="BP29" s="470"/>
      <c r="BQ29" s="470"/>
      <c r="BR29" s="470"/>
      <c r="BS29" s="470"/>
      <c r="BT29" s="470"/>
      <c r="BU29" s="471"/>
      <c r="BV29" s="469">
        <v>2638788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95.4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2332320</v>
      </c>
      <c r="BO30" s="646"/>
      <c r="BP30" s="646"/>
      <c r="BQ30" s="646"/>
      <c r="BR30" s="646"/>
      <c r="BS30" s="646"/>
      <c r="BT30" s="646"/>
      <c r="BU30" s="647"/>
      <c r="BV30" s="645">
        <v>2161748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200</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198</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6</v>
      </c>
      <c r="V34" s="658"/>
      <c r="W34" s="659" t="str">
        <f>IF('各会計、関係団体の財政状況及び健全化判断比率'!B28="","",'各会計、関係団体の財政状況及び健全化判断比率'!B28)</f>
        <v>四万十市国民健康保険会計事業勘定</v>
      </c>
      <c r="X34" s="659"/>
      <c r="Y34" s="659"/>
      <c r="Z34" s="659"/>
      <c r="AA34" s="659"/>
      <c r="AB34" s="659"/>
      <c r="AC34" s="659"/>
      <c r="AD34" s="659"/>
      <c r="AE34" s="659"/>
      <c r="AF34" s="659"/>
      <c r="AG34" s="659"/>
      <c r="AH34" s="659"/>
      <c r="AI34" s="659"/>
      <c r="AJ34" s="659"/>
      <c r="AK34" s="659"/>
      <c r="AL34" s="214"/>
      <c r="AM34" s="658">
        <f>IF(AO34="","",MAX(C34:D43,U34:V43)+1)</f>
        <v>11</v>
      </c>
      <c r="AN34" s="658"/>
      <c r="AO34" s="659" t="str">
        <f>IF('各会計、関係団体の財政状況及び健全化判断比率'!B33="","",'各会計、関係団体の財政状況及び健全化判断比率'!B33)</f>
        <v>四万十市病院事業会計</v>
      </c>
      <c r="AP34" s="659"/>
      <c r="AQ34" s="659"/>
      <c r="AR34" s="659"/>
      <c r="AS34" s="659"/>
      <c r="AT34" s="659"/>
      <c r="AU34" s="659"/>
      <c r="AV34" s="659"/>
      <c r="AW34" s="659"/>
      <c r="AX34" s="659"/>
      <c r="AY34" s="659"/>
      <c r="AZ34" s="659"/>
      <c r="BA34" s="659"/>
      <c r="BB34" s="659"/>
      <c r="BC34" s="659"/>
      <c r="BD34" s="214"/>
      <c r="BE34" s="658">
        <f>IF(BG34="","",MAX(C34:D43,U34:V43,AM34:AN43)+1)</f>
        <v>15</v>
      </c>
      <c r="BF34" s="658"/>
      <c r="BG34" s="659" t="str">
        <f>IF('各会計、関係団体の財政状況及び健全化判断比率'!B37="","",'各会計、関係団体の財政状況及び健全化判断比率'!B37)</f>
        <v>幡多公設地方卸売市場事業会計</v>
      </c>
      <c r="BH34" s="659"/>
      <c r="BI34" s="659"/>
      <c r="BJ34" s="659"/>
      <c r="BK34" s="659"/>
      <c r="BL34" s="659"/>
      <c r="BM34" s="659"/>
      <c r="BN34" s="659"/>
      <c r="BO34" s="659"/>
      <c r="BP34" s="659"/>
      <c r="BQ34" s="659"/>
      <c r="BR34" s="659"/>
      <c r="BS34" s="659"/>
      <c r="BT34" s="659"/>
      <c r="BU34" s="659"/>
      <c r="BV34" s="214"/>
      <c r="BW34" s="658">
        <f>IF(BY34="","",MAX(C34:D43,U34:V43,AM34:AN43,BE34:BF43)+1)</f>
        <v>17</v>
      </c>
      <c r="BX34" s="658"/>
      <c r="BY34" s="659" t="str">
        <f>IF('各会計、関係団体の財政状況及び健全化判断比率'!B68="","",'各会計、関係団体の財政状況及び健全化判断比率'!B68)</f>
        <v>こうち人づくり広域連合</v>
      </c>
      <c r="BZ34" s="659"/>
      <c r="CA34" s="659"/>
      <c r="CB34" s="659"/>
      <c r="CC34" s="659"/>
      <c r="CD34" s="659"/>
      <c r="CE34" s="659"/>
      <c r="CF34" s="659"/>
      <c r="CG34" s="659"/>
      <c r="CH34" s="659"/>
      <c r="CI34" s="659"/>
      <c r="CJ34" s="659"/>
      <c r="CK34" s="659"/>
      <c r="CL34" s="659"/>
      <c r="CM34" s="659"/>
      <c r="CN34" s="214"/>
      <c r="CO34" s="658">
        <f>IF(CQ34="","",MAX(C34:D43,U34:V43,AM34:AN43,BE34:BF43,BW34:BX43)+1)</f>
        <v>27</v>
      </c>
      <c r="CP34" s="658"/>
      <c r="CQ34" s="659" t="str">
        <f>IF('各会計、関係団体の財政状況及び健全化判断比率'!BS7="","",'各会計、関係団体の財政状況及び健全化判断比率'!BS7)</f>
        <v>（公財）四万十市スポーツ協会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四万十市奥屋内へき地出張診療所会計</v>
      </c>
      <c r="F35" s="659"/>
      <c r="G35" s="659"/>
      <c r="H35" s="659"/>
      <c r="I35" s="659"/>
      <c r="J35" s="659"/>
      <c r="K35" s="659"/>
      <c r="L35" s="659"/>
      <c r="M35" s="659"/>
      <c r="N35" s="659"/>
      <c r="O35" s="659"/>
      <c r="P35" s="659"/>
      <c r="Q35" s="659"/>
      <c r="R35" s="659"/>
      <c r="S35" s="659"/>
      <c r="T35" s="214"/>
      <c r="U35" s="658">
        <f>IF(W35="","",U34+1)</f>
        <v>7</v>
      </c>
      <c r="V35" s="658"/>
      <c r="W35" s="659" t="str">
        <f>IF('各会計、関係団体の財政状況及び健全化判断比率'!B29="","",'各会計、関係団体の財政状況及び健全化判断比率'!B29)</f>
        <v>四万十市国民健康保険会計診療施設勘定</v>
      </c>
      <c r="X35" s="659"/>
      <c r="Y35" s="659"/>
      <c r="Z35" s="659"/>
      <c r="AA35" s="659"/>
      <c r="AB35" s="659"/>
      <c r="AC35" s="659"/>
      <c r="AD35" s="659"/>
      <c r="AE35" s="659"/>
      <c r="AF35" s="659"/>
      <c r="AG35" s="659"/>
      <c r="AH35" s="659"/>
      <c r="AI35" s="659"/>
      <c r="AJ35" s="659"/>
      <c r="AK35" s="659"/>
      <c r="AL35" s="214"/>
      <c r="AM35" s="658">
        <f t="shared" ref="AM35:AM43" si="0">IF(AO35="","",AM34+1)</f>
        <v>12</v>
      </c>
      <c r="AN35" s="658"/>
      <c r="AO35" s="659" t="str">
        <f>IF('各会計、関係団体の財政状況及び健全化判断比率'!B34="","",'各会計、関係団体の財政状況及び健全化判断比率'!B34)</f>
        <v>四万十市水道事業会計</v>
      </c>
      <c r="AP35" s="659"/>
      <c r="AQ35" s="659"/>
      <c r="AR35" s="659"/>
      <c r="AS35" s="659"/>
      <c r="AT35" s="659"/>
      <c r="AU35" s="659"/>
      <c r="AV35" s="659"/>
      <c r="AW35" s="659"/>
      <c r="AX35" s="659"/>
      <c r="AY35" s="659"/>
      <c r="AZ35" s="659"/>
      <c r="BA35" s="659"/>
      <c r="BB35" s="659"/>
      <c r="BC35" s="659"/>
      <c r="BD35" s="214"/>
      <c r="BE35" s="658">
        <f t="shared" ref="BE35:BE43" si="1">IF(BG35="","",BE34+1)</f>
        <v>16</v>
      </c>
      <c r="BF35" s="658"/>
      <c r="BG35" s="659" t="str">
        <f>IF('各会計、関係団体の財政状況及び健全化判断比率'!B38="","",'各会計、関係団体の財政状況及び健全化判断比率'!B38)</f>
        <v>四万十市と畜場会計</v>
      </c>
      <c r="BH35" s="659"/>
      <c r="BI35" s="659"/>
      <c r="BJ35" s="659"/>
      <c r="BK35" s="659"/>
      <c r="BL35" s="659"/>
      <c r="BM35" s="659"/>
      <c r="BN35" s="659"/>
      <c r="BO35" s="659"/>
      <c r="BP35" s="659"/>
      <c r="BQ35" s="659"/>
      <c r="BR35" s="659"/>
      <c r="BS35" s="659"/>
      <c r="BT35" s="659"/>
      <c r="BU35" s="659"/>
      <c r="BV35" s="214"/>
      <c r="BW35" s="658">
        <f t="shared" ref="BW35:BW43" si="2">IF(BY35="","",BW34+1)</f>
        <v>18</v>
      </c>
      <c r="BX35" s="658"/>
      <c r="BY35" s="659" t="str">
        <f>IF('各会計、関係団体の財政状況及び健全化判断比率'!B69="","",'各会計、関係団体の財政状況及び健全化判断比率'!B69)</f>
        <v>高知県市町村総合事務組合</v>
      </c>
      <c r="BZ35" s="659"/>
      <c r="CA35" s="659"/>
      <c r="CB35" s="659"/>
      <c r="CC35" s="659"/>
      <c r="CD35" s="659"/>
      <c r="CE35" s="659"/>
      <c r="CF35" s="659"/>
      <c r="CG35" s="659"/>
      <c r="CH35" s="659"/>
      <c r="CI35" s="659"/>
      <c r="CJ35" s="659"/>
      <c r="CK35" s="659"/>
      <c r="CL35" s="659"/>
      <c r="CM35" s="659"/>
      <c r="CN35" s="214"/>
      <c r="CO35" s="658">
        <f t="shared" ref="CO35:CO43" si="3">IF(CQ35="","",CO34+1)</f>
        <v>28</v>
      </c>
      <c r="CP35" s="658"/>
      <c r="CQ35" s="659" t="str">
        <f>IF('各会計、関係団体の財政状況及び健全化判断比率'!BS8="","",'各会計、関係団体の財政状況及び健全化判断比率'!BS8)</f>
        <v>（公財）四万十市公園管理公社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四万十市住宅新築資金等貸付事業会計</v>
      </c>
      <c r="F36" s="659"/>
      <c r="G36" s="659"/>
      <c r="H36" s="659"/>
      <c r="I36" s="659"/>
      <c r="J36" s="659"/>
      <c r="K36" s="659"/>
      <c r="L36" s="659"/>
      <c r="M36" s="659"/>
      <c r="N36" s="659"/>
      <c r="O36" s="659"/>
      <c r="P36" s="659"/>
      <c r="Q36" s="659"/>
      <c r="R36" s="659"/>
      <c r="S36" s="659"/>
      <c r="T36" s="214"/>
      <c r="U36" s="658">
        <f t="shared" ref="U36:U43" si="4">IF(W36="","",U35+1)</f>
        <v>8</v>
      </c>
      <c r="V36" s="658"/>
      <c r="W36" s="659" t="str">
        <f>IF('各会計、関係団体の財政状況及び健全化判断比率'!B30="","",'各会計、関係団体の財政状況及び健全化判断比率'!B30)</f>
        <v>四万十市介護保険会計保険事業勘定</v>
      </c>
      <c r="X36" s="659"/>
      <c r="Y36" s="659"/>
      <c r="Z36" s="659"/>
      <c r="AA36" s="659"/>
      <c r="AB36" s="659"/>
      <c r="AC36" s="659"/>
      <c r="AD36" s="659"/>
      <c r="AE36" s="659"/>
      <c r="AF36" s="659"/>
      <c r="AG36" s="659"/>
      <c r="AH36" s="659"/>
      <c r="AI36" s="659"/>
      <c r="AJ36" s="659"/>
      <c r="AK36" s="659"/>
      <c r="AL36" s="214"/>
      <c r="AM36" s="658">
        <f t="shared" si="0"/>
        <v>13</v>
      </c>
      <c r="AN36" s="658"/>
      <c r="AO36" s="659" t="str">
        <f>IF('各会計、関係団体の財政状況及び健全化判断比率'!B35="","",'各会計、関係団体の財政状況及び健全化判断比率'!B35)</f>
        <v>四万十市下水道事業会計（公共下水道）</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19</v>
      </c>
      <c r="BX36" s="658"/>
      <c r="BY36" s="659" t="str">
        <f>IF('各会計、関係団体の財政状況及び健全化判断比率'!B70="","",'各会計、関係団体の財政状況及び健全化判断比率'!B70)</f>
        <v>高知県市町村総合事務組合</v>
      </c>
      <c r="BZ36" s="659"/>
      <c r="CA36" s="659"/>
      <c r="CB36" s="659"/>
      <c r="CC36" s="659"/>
      <c r="CD36" s="659"/>
      <c r="CE36" s="659"/>
      <c r="CF36" s="659"/>
      <c r="CG36" s="659"/>
      <c r="CH36" s="659"/>
      <c r="CI36" s="659"/>
      <c r="CJ36" s="659"/>
      <c r="CK36" s="659"/>
      <c r="CL36" s="659"/>
      <c r="CM36" s="659"/>
      <c r="CN36" s="214"/>
      <c r="CO36" s="658">
        <f t="shared" si="3"/>
        <v>29</v>
      </c>
      <c r="CP36" s="658"/>
      <c r="CQ36" s="659" t="str">
        <f>IF('各会計、関係団体の財政状況及び健全化判断比率'!BS9="","",'各会計、関係団体の財政状況及び健全化判断比率'!BS9)</f>
        <v>まちづくり四万十（株）</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四万十市鉄道経営助成基金会計</v>
      </c>
      <c r="F37" s="659"/>
      <c r="G37" s="659"/>
      <c r="H37" s="659"/>
      <c r="I37" s="659"/>
      <c r="J37" s="659"/>
      <c r="K37" s="659"/>
      <c r="L37" s="659"/>
      <c r="M37" s="659"/>
      <c r="N37" s="659"/>
      <c r="O37" s="659"/>
      <c r="P37" s="659"/>
      <c r="Q37" s="659"/>
      <c r="R37" s="659"/>
      <c r="S37" s="659"/>
      <c r="T37" s="214"/>
      <c r="U37" s="658">
        <f t="shared" si="4"/>
        <v>9</v>
      </c>
      <c r="V37" s="658"/>
      <c r="W37" s="659" t="str">
        <f>IF('各会計、関係団体の財政状況及び健全化判断比率'!B31="","",'各会計、関係団体の財政状況及び健全化判断比率'!B31)</f>
        <v>幡多中央介護認定審査会会計</v>
      </c>
      <c r="X37" s="659"/>
      <c r="Y37" s="659"/>
      <c r="Z37" s="659"/>
      <c r="AA37" s="659"/>
      <c r="AB37" s="659"/>
      <c r="AC37" s="659"/>
      <c r="AD37" s="659"/>
      <c r="AE37" s="659"/>
      <c r="AF37" s="659"/>
      <c r="AG37" s="659"/>
      <c r="AH37" s="659"/>
      <c r="AI37" s="659"/>
      <c r="AJ37" s="659"/>
      <c r="AK37" s="659"/>
      <c r="AL37" s="214"/>
      <c r="AM37" s="658">
        <f t="shared" si="0"/>
        <v>14</v>
      </c>
      <c r="AN37" s="658"/>
      <c r="AO37" s="659" t="str">
        <f>IF('各会計、関係団体の財政状況及び健全化判断比率'!B36="","",'各会計、関係団体の財政状況及び健全化判断比率'!B36)</f>
        <v>四万十市下水道事業会計（農業集落排水）</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20</v>
      </c>
      <c r="BX37" s="658"/>
      <c r="BY37" s="659" t="str">
        <f>IF('各会計、関係団体の財政状況及び健全化判断比率'!B71="","",'各会計、関係団体の財政状況及び健全化判断比率'!B71)</f>
        <v>高知県後期高齢者医療広域連合</v>
      </c>
      <c r="BZ37" s="659"/>
      <c r="CA37" s="659"/>
      <c r="CB37" s="659"/>
      <c r="CC37" s="659"/>
      <c r="CD37" s="659"/>
      <c r="CE37" s="659"/>
      <c r="CF37" s="659"/>
      <c r="CG37" s="659"/>
      <c r="CH37" s="659"/>
      <c r="CI37" s="659"/>
      <c r="CJ37" s="659"/>
      <c r="CK37" s="659"/>
      <c r="CL37" s="659"/>
      <c r="CM37" s="659"/>
      <c r="CN37" s="214"/>
      <c r="CO37" s="658">
        <f t="shared" si="3"/>
        <v>30</v>
      </c>
      <c r="CP37" s="658"/>
      <c r="CQ37" s="659" t="str">
        <f>IF('各会計、関係団体の財政状況及び健全化判断比率'!BS10="","",'各会計、関係団体の財政状況及び健全化判断比率'!BS10)</f>
        <v>（公財）四万十市西土佐農業公社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f t="shared" ref="C38:C43" si="5">IF(E38="","",C37+1)</f>
        <v>5</v>
      </c>
      <c r="D38" s="658"/>
      <c r="E38" s="659" t="str">
        <f>IF('各会計、関係団体の財政状況及び健全化判断比率'!B11="","",'各会計、関係団体の財政状況及び健全化判断比率'!B11)</f>
        <v>四万十市園芸作物価格安定事業会計</v>
      </c>
      <c r="F38" s="659"/>
      <c r="G38" s="659"/>
      <c r="H38" s="659"/>
      <c r="I38" s="659"/>
      <c r="J38" s="659"/>
      <c r="K38" s="659"/>
      <c r="L38" s="659"/>
      <c r="M38" s="659"/>
      <c r="N38" s="659"/>
      <c r="O38" s="659"/>
      <c r="P38" s="659"/>
      <c r="Q38" s="659"/>
      <c r="R38" s="659"/>
      <c r="S38" s="659"/>
      <c r="T38" s="214"/>
      <c r="U38" s="658">
        <f t="shared" si="4"/>
        <v>10</v>
      </c>
      <c r="V38" s="658"/>
      <c r="W38" s="659" t="str">
        <f>IF('各会計、関係団体の財政状況及び健全化判断比率'!B32="","",'各会計、関係団体の財政状況及び健全化判断比率'!B32)</f>
        <v>四万十市後期高齢者医療会計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21</v>
      </c>
      <c r="BX38" s="658"/>
      <c r="BY38" s="659" t="str">
        <f>IF('各会計、関係団体の財政状況及び健全化判断比率'!B72="","",'各会計、関係団体の財政状況及び健全化判断比率'!B72)</f>
        <v>高知県後期高齢者医療広域連合</v>
      </c>
      <c r="BZ38" s="659"/>
      <c r="CA38" s="659"/>
      <c r="CB38" s="659"/>
      <c r="CC38" s="659"/>
      <c r="CD38" s="659"/>
      <c r="CE38" s="659"/>
      <c r="CF38" s="659"/>
      <c r="CG38" s="659"/>
      <c r="CH38" s="659"/>
      <c r="CI38" s="659"/>
      <c r="CJ38" s="659"/>
      <c r="CK38" s="659"/>
      <c r="CL38" s="659"/>
      <c r="CM38" s="659"/>
      <c r="CN38" s="214"/>
      <c r="CO38" s="658">
        <f t="shared" si="3"/>
        <v>31</v>
      </c>
      <c r="CP38" s="658"/>
      <c r="CQ38" s="659" t="str">
        <f>IF('各会計、関係団体の財政状況及び健全化判断比率'!BS11="","",'各会計、関係団体の財政状況及び健全化判断比率'!BS11)</f>
        <v>（株）しまんと企画</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22</v>
      </c>
      <c r="BX39" s="658"/>
      <c r="BY39" s="659" t="str">
        <f>IF('各会計、関係団体の財政状況及び健全化判断比率'!B73="","",'各会計、関係団体の財政状況及び健全化判断比率'!B73)</f>
        <v>幡多広域市町村圏事務組合</v>
      </c>
      <c r="BZ39" s="659"/>
      <c r="CA39" s="659"/>
      <c r="CB39" s="659"/>
      <c r="CC39" s="659"/>
      <c r="CD39" s="659"/>
      <c r="CE39" s="659"/>
      <c r="CF39" s="659"/>
      <c r="CG39" s="659"/>
      <c r="CH39" s="659"/>
      <c r="CI39" s="659"/>
      <c r="CJ39" s="659"/>
      <c r="CK39" s="659"/>
      <c r="CL39" s="659"/>
      <c r="CM39" s="659"/>
      <c r="CN39" s="214"/>
      <c r="CO39" s="658">
        <f t="shared" si="3"/>
        <v>32</v>
      </c>
      <c r="CP39" s="658"/>
      <c r="CQ39" s="659" t="str">
        <f>IF('各会計、関係団体の財政状況及び健全化判断比率'!BS12="","",'各会計、関係団体の財政状況及び健全化判断比率'!BS12)</f>
        <v>土佐くろしお鉄道（株）</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23</v>
      </c>
      <c r="BX40" s="658"/>
      <c r="BY40" s="659" t="str">
        <f>IF('各会計、関係団体の財政状況及び健全化判断比率'!B74="","",'各会計、関係団体の財政状況及び健全化判断比率'!B74)</f>
        <v>幡多広域市町村圏事務組合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24</v>
      </c>
      <c r="BX41" s="658"/>
      <c r="BY41" s="659" t="str">
        <f>IF('各会計、関係団体の財政状況及び健全化判断比率'!B75="","",'各会計、関係団体の財政状況及び健全化判断比率'!B75)</f>
        <v>幡多広域市町村圏事務組合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25</v>
      </c>
      <c r="BX42" s="658"/>
      <c r="BY42" s="659" t="str">
        <f>IF('各会計、関係団体の財政状況及び健全化判断比率'!B76="","",'各会計、関係団体の財政状況及び健全化判断比率'!B76)</f>
        <v>幡多中央環境施設組合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26</v>
      </c>
      <c r="BX43" s="658"/>
      <c r="BY43" s="659" t="str">
        <f>IF('各会計、関係団体の財政状況及び健全化判断比率'!B77="","",'各会計、関係団体の財政状況及び健全化判断比率'!B77)</f>
        <v>幡多中央消防組合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hYEvIhRoM6nWKvmvJq1B0ytxKTcVinwUkAizHE06woFmY/nI8y/fKWlmeh7nvOeFzbOXM2g+FTbAdN3BZd98aQ==" saltValue="nHpLDFy4MDdUl5tGZNKFO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50" t="s">
        <v>582</v>
      </c>
      <c r="D34" s="1250"/>
      <c r="E34" s="1251"/>
      <c r="F34" s="32" t="s">
        <v>583</v>
      </c>
      <c r="G34" s="33" t="s">
        <v>584</v>
      </c>
      <c r="H34" s="33" t="s">
        <v>585</v>
      </c>
      <c r="I34" s="33" t="s">
        <v>584</v>
      </c>
      <c r="J34" s="34" t="s">
        <v>586</v>
      </c>
      <c r="K34" s="22"/>
      <c r="L34" s="22"/>
      <c r="M34" s="22"/>
      <c r="N34" s="22"/>
      <c r="O34" s="22"/>
      <c r="P34" s="22"/>
    </row>
    <row r="35" spans="1:16" ht="39" customHeight="1" x14ac:dyDescent="0.15">
      <c r="A35" s="22"/>
      <c r="B35" s="35"/>
      <c r="C35" s="1244" t="s">
        <v>587</v>
      </c>
      <c r="D35" s="1245"/>
      <c r="E35" s="1246"/>
      <c r="F35" s="36">
        <v>2.8</v>
      </c>
      <c r="G35" s="37">
        <v>2.33</v>
      </c>
      <c r="H35" s="37">
        <v>0.98</v>
      </c>
      <c r="I35" s="37">
        <v>0.67</v>
      </c>
      <c r="J35" s="38" t="s">
        <v>588</v>
      </c>
      <c r="K35" s="22"/>
      <c r="L35" s="22"/>
      <c r="M35" s="22"/>
      <c r="N35" s="22"/>
      <c r="O35" s="22"/>
      <c r="P35" s="22"/>
    </row>
    <row r="36" spans="1:16" ht="39" customHeight="1" x14ac:dyDescent="0.15">
      <c r="A36" s="22"/>
      <c r="B36" s="35"/>
      <c r="C36" s="1244" t="s">
        <v>589</v>
      </c>
      <c r="D36" s="1245"/>
      <c r="E36" s="1246"/>
      <c r="F36" s="36" t="s">
        <v>533</v>
      </c>
      <c r="G36" s="37" t="s">
        <v>533</v>
      </c>
      <c r="H36" s="37" t="s">
        <v>533</v>
      </c>
      <c r="I36" s="37" t="s">
        <v>533</v>
      </c>
      <c r="J36" s="38" t="s">
        <v>581</v>
      </c>
      <c r="K36" s="22"/>
      <c r="L36" s="22"/>
      <c r="M36" s="22"/>
      <c r="N36" s="22"/>
      <c r="O36" s="22"/>
      <c r="P36" s="22"/>
    </row>
    <row r="37" spans="1:16" ht="39" customHeight="1" x14ac:dyDescent="0.15">
      <c r="A37" s="22"/>
      <c r="B37" s="35"/>
      <c r="C37" s="1244" t="s">
        <v>590</v>
      </c>
      <c r="D37" s="1245"/>
      <c r="E37" s="1246"/>
      <c r="F37" s="36">
        <v>3.01</v>
      </c>
      <c r="G37" s="37">
        <v>3.84</v>
      </c>
      <c r="H37" s="37">
        <v>4.0999999999999996</v>
      </c>
      <c r="I37" s="37">
        <v>3.97</v>
      </c>
      <c r="J37" s="38">
        <v>3.88</v>
      </c>
      <c r="K37" s="22"/>
      <c r="L37" s="22"/>
      <c r="M37" s="22"/>
      <c r="N37" s="22"/>
      <c r="O37" s="22"/>
      <c r="P37" s="22"/>
    </row>
    <row r="38" spans="1:16" ht="39" customHeight="1" x14ac:dyDescent="0.15">
      <c r="A38" s="22"/>
      <c r="B38" s="35"/>
      <c r="C38" s="1244" t="s">
        <v>591</v>
      </c>
      <c r="D38" s="1245"/>
      <c r="E38" s="1246"/>
      <c r="F38" s="36">
        <v>1.96</v>
      </c>
      <c r="G38" s="37">
        <v>0.04</v>
      </c>
      <c r="H38" s="37">
        <v>0.04</v>
      </c>
      <c r="I38" s="37">
        <v>1.61</v>
      </c>
      <c r="J38" s="38">
        <v>3.21</v>
      </c>
      <c r="K38" s="22"/>
      <c r="L38" s="22"/>
      <c r="M38" s="22"/>
      <c r="N38" s="22"/>
      <c r="O38" s="22"/>
      <c r="P38" s="22"/>
    </row>
    <row r="39" spans="1:16" ht="39" customHeight="1" x14ac:dyDescent="0.15">
      <c r="A39" s="22"/>
      <c r="B39" s="35"/>
      <c r="C39" s="1244" t="s">
        <v>592</v>
      </c>
      <c r="D39" s="1245"/>
      <c r="E39" s="1246"/>
      <c r="F39" s="36">
        <v>0.74</v>
      </c>
      <c r="G39" s="37">
        <v>0</v>
      </c>
      <c r="H39" s="37">
        <v>0.91</v>
      </c>
      <c r="I39" s="37">
        <v>0.92</v>
      </c>
      <c r="J39" s="38">
        <v>0.67</v>
      </c>
      <c r="K39" s="22"/>
      <c r="L39" s="22"/>
      <c r="M39" s="22"/>
      <c r="N39" s="22"/>
      <c r="O39" s="22"/>
      <c r="P39" s="22"/>
    </row>
    <row r="40" spans="1:16" ht="39" customHeight="1" x14ac:dyDescent="0.15">
      <c r="A40" s="22"/>
      <c r="B40" s="35"/>
      <c r="C40" s="1244" t="s">
        <v>593</v>
      </c>
      <c r="D40" s="1245"/>
      <c r="E40" s="1246"/>
      <c r="F40" s="36">
        <v>0.09</v>
      </c>
      <c r="G40" s="37">
        <v>0.08</v>
      </c>
      <c r="H40" s="37">
        <v>0.1</v>
      </c>
      <c r="I40" s="37">
        <v>0.11</v>
      </c>
      <c r="J40" s="38">
        <v>0.09</v>
      </c>
      <c r="K40" s="22"/>
      <c r="L40" s="22"/>
      <c r="M40" s="22"/>
      <c r="N40" s="22"/>
      <c r="O40" s="22"/>
      <c r="P40" s="22"/>
    </row>
    <row r="41" spans="1:16" ht="39" customHeight="1" x14ac:dyDescent="0.15">
      <c r="A41" s="22"/>
      <c r="B41" s="35"/>
      <c r="C41" s="1244" t="s">
        <v>594</v>
      </c>
      <c r="D41" s="1245"/>
      <c r="E41" s="1246"/>
      <c r="F41" s="36" t="s">
        <v>533</v>
      </c>
      <c r="G41" s="37" t="s">
        <v>533</v>
      </c>
      <c r="H41" s="37" t="s">
        <v>533</v>
      </c>
      <c r="I41" s="37" t="s">
        <v>533</v>
      </c>
      <c r="J41" s="38">
        <v>0.05</v>
      </c>
      <c r="K41" s="22"/>
      <c r="L41" s="22"/>
      <c r="M41" s="22"/>
      <c r="N41" s="22"/>
      <c r="O41" s="22"/>
      <c r="P41" s="22"/>
    </row>
    <row r="42" spans="1:16" ht="39" customHeight="1" x14ac:dyDescent="0.15">
      <c r="A42" s="22"/>
      <c r="B42" s="39"/>
      <c r="C42" s="1244" t="s">
        <v>595</v>
      </c>
      <c r="D42" s="1245"/>
      <c r="E42" s="1246"/>
      <c r="F42" s="36" t="s">
        <v>533</v>
      </c>
      <c r="G42" s="37" t="s">
        <v>533</v>
      </c>
      <c r="H42" s="37" t="s">
        <v>533</v>
      </c>
      <c r="I42" s="37" t="s">
        <v>533</v>
      </c>
      <c r="J42" s="38" t="s">
        <v>533</v>
      </c>
      <c r="K42" s="22"/>
      <c r="L42" s="22"/>
      <c r="M42" s="22"/>
      <c r="N42" s="22"/>
      <c r="O42" s="22"/>
      <c r="P42" s="22"/>
    </row>
    <row r="43" spans="1:16" ht="39" customHeight="1" thickBot="1" x14ac:dyDescent="0.2">
      <c r="A43" s="22"/>
      <c r="B43" s="40"/>
      <c r="C43" s="1247" t="s">
        <v>596</v>
      </c>
      <c r="D43" s="1248"/>
      <c r="E43" s="1249"/>
      <c r="F43" s="41">
        <v>0.55000000000000004</v>
      </c>
      <c r="G43" s="42">
        <v>1.49</v>
      </c>
      <c r="H43" s="42">
        <v>0.56999999999999995</v>
      </c>
      <c r="I43" s="42">
        <v>0.7</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pKGtmNrPcGqHs+9PIb20oSenOlgPoPfeurMZQqVjGC2BycayNgPVwWJRR39IljyDRpi2cIwvTD4rFFj283n/Q==" saltValue="MpoXeyK8bypKpvhSpcdj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SheetLayoutView="55" workbookViewId="0">
      <selection activeCell="M60" sqref="M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2506</v>
      </c>
      <c r="L45" s="60">
        <v>2504</v>
      </c>
      <c r="M45" s="60">
        <v>2462</v>
      </c>
      <c r="N45" s="60">
        <v>2409</v>
      </c>
      <c r="O45" s="61">
        <v>2427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533</v>
      </c>
      <c r="L46" s="64" t="s">
        <v>533</v>
      </c>
      <c r="M46" s="64" t="s">
        <v>533</v>
      </c>
      <c r="N46" s="64" t="s">
        <v>533</v>
      </c>
      <c r="O46" s="65" t="s">
        <v>533</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533</v>
      </c>
      <c r="L47" s="64" t="s">
        <v>533</v>
      </c>
      <c r="M47" s="64" t="s">
        <v>533</v>
      </c>
      <c r="N47" s="64" t="s">
        <v>533</v>
      </c>
      <c r="O47" s="65" t="s">
        <v>533</v>
      </c>
      <c r="P47" s="48"/>
      <c r="Q47" s="48"/>
      <c r="R47" s="48"/>
      <c r="S47" s="48"/>
      <c r="T47" s="48"/>
      <c r="U47" s="48"/>
    </row>
    <row r="48" spans="1:21" ht="30.75" customHeight="1" x14ac:dyDescent="0.15">
      <c r="A48" s="48"/>
      <c r="B48" s="1254"/>
      <c r="C48" s="1255"/>
      <c r="D48" s="62"/>
      <c r="E48" s="1260" t="s">
        <v>15</v>
      </c>
      <c r="F48" s="1260"/>
      <c r="G48" s="1260"/>
      <c r="H48" s="1260"/>
      <c r="I48" s="1260"/>
      <c r="J48" s="1261"/>
      <c r="K48" s="63">
        <v>557</v>
      </c>
      <c r="L48" s="64">
        <v>581</v>
      </c>
      <c r="M48" s="64">
        <v>576</v>
      </c>
      <c r="N48" s="64">
        <v>646</v>
      </c>
      <c r="O48" s="65">
        <v>551</v>
      </c>
      <c r="P48" s="48"/>
      <c r="Q48" s="48"/>
      <c r="R48" s="48"/>
      <c r="S48" s="48"/>
      <c r="T48" s="48"/>
      <c r="U48" s="48"/>
    </row>
    <row r="49" spans="1:21" ht="30.75" customHeight="1" x14ac:dyDescent="0.15">
      <c r="A49" s="48"/>
      <c r="B49" s="1254"/>
      <c r="C49" s="1255"/>
      <c r="D49" s="62"/>
      <c r="E49" s="1260" t="s">
        <v>16</v>
      </c>
      <c r="F49" s="1260"/>
      <c r="G49" s="1260"/>
      <c r="H49" s="1260"/>
      <c r="I49" s="1260"/>
      <c r="J49" s="1261"/>
      <c r="K49" s="63">
        <v>488</v>
      </c>
      <c r="L49" s="64">
        <v>315</v>
      </c>
      <c r="M49" s="64">
        <v>124</v>
      </c>
      <c r="N49" s="64">
        <v>124</v>
      </c>
      <c r="O49" s="65">
        <v>124</v>
      </c>
      <c r="P49" s="48"/>
      <c r="Q49" s="48"/>
      <c r="R49" s="48"/>
      <c r="S49" s="48"/>
      <c r="T49" s="48"/>
      <c r="U49" s="48"/>
    </row>
    <row r="50" spans="1:21" ht="30.75" customHeight="1" x14ac:dyDescent="0.15">
      <c r="A50" s="48"/>
      <c r="B50" s="1254"/>
      <c r="C50" s="1255"/>
      <c r="D50" s="62"/>
      <c r="E50" s="1260" t="s">
        <v>17</v>
      </c>
      <c r="F50" s="1260"/>
      <c r="G50" s="1260"/>
      <c r="H50" s="1260"/>
      <c r="I50" s="1260"/>
      <c r="J50" s="1261"/>
      <c r="K50" s="63">
        <v>0</v>
      </c>
      <c r="L50" s="64">
        <v>0</v>
      </c>
      <c r="M50" s="64">
        <v>0</v>
      </c>
      <c r="N50" s="64">
        <v>1</v>
      </c>
      <c r="O50" s="65">
        <v>1</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2496</v>
      </c>
      <c r="L52" s="64">
        <v>2279</v>
      </c>
      <c r="M52" s="64">
        <v>2138</v>
      </c>
      <c r="N52" s="64">
        <v>2160</v>
      </c>
      <c r="O52" s="65">
        <v>2198</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1055</v>
      </c>
      <c r="L53" s="69">
        <v>1121</v>
      </c>
      <c r="M53" s="69">
        <v>1024</v>
      </c>
      <c r="N53" s="69">
        <v>1020</v>
      </c>
      <c r="O53" s="70">
        <v>905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x14ac:dyDescent="0.2">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626</v>
      </c>
      <c r="L57" s="84" t="s">
        <v>626</v>
      </c>
      <c r="M57" s="84" t="s">
        <v>626</v>
      </c>
      <c r="N57" s="84" t="s">
        <v>626</v>
      </c>
      <c r="O57" s="85" t="s">
        <v>626</v>
      </c>
    </row>
    <row r="58" spans="1:21" ht="31.5" customHeight="1" thickBot="1" x14ac:dyDescent="0.2">
      <c r="B58" s="1270"/>
      <c r="C58" s="1271"/>
      <c r="D58" s="1275" t="s">
        <v>27</v>
      </c>
      <c r="E58" s="1276"/>
      <c r="F58" s="1276"/>
      <c r="G58" s="1276"/>
      <c r="H58" s="1276"/>
      <c r="I58" s="1276"/>
      <c r="J58" s="1277"/>
      <c r="K58" s="86" t="s">
        <v>626</v>
      </c>
      <c r="L58" s="87" t="s">
        <v>626</v>
      </c>
      <c r="M58" s="87" t="s">
        <v>626</v>
      </c>
      <c r="N58" s="87" t="s">
        <v>626</v>
      </c>
      <c r="O58" s="88" t="s">
        <v>626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n9d0BH+nrx0nKJkUNRXL2qCT5WtrH/ly7RlMOOZe1Yb2y5U/IzWSnxPi3R1075ZIYSd/jJoPL8+NF8HQ3ksAg==" saltValue="Onfakf8uQ8flLyx5Tqk5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I52" sqref="I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78" t="s">
        <v>30</v>
      </c>
      <c r="C41" s="1279"/>
      <c r="D41" s="102"/>
      <c r="E41" s="1284" t="s">
        <v>31</v>
      </c>
      <c r="F41" s="1284"/>
      <c r="G41" s="1284"/>
      <c r="H41" s="1285"/>
      <c r="I41" s="103">
        <v>26513</v>
      </c>
      <c r="J41" s="104">
        <v>26108</v>
      </c>
      <c r="K41" s="104">
        <v>25520</v>
      </c>
      <c r="L41" s="104">
        <v>24916</v>
      </c>
      <c r="M41" s="105">
        <v>25471</v>
      </c>
    </row>
    <row r="42" spans="2:13" ht="27.75" customHeight="1" x14ac:dyDescent="0.15">
      <c r="B42" s="1280"/>
      <c r="C42" s="1281"/>
      <c r="D42" s="106"/>
      <c r="E42" s="1286" t="s">
        <v>32</v>
      </c>
      <c r="F42" s="1286"/>
      <c r="G42" s="1286"/>
      <c r="H42" s="1287"/>
      <c r="I42" s="107" t="s">
        <v>533</v>
      </c>
      <c r="J42" s="108" t="s">
        <v>533</v>
      </c>
      <c r="K42" s="108" t="s">
        <v>533</v>
      </c>
      <c r="L42" s="108" t="s">
        <v>533</v>
      </c>
      <c r="M42" s="109" t="s">
        <v>533</v>
      </c>
    </row>
    <row r="43" spans="2:13" ht="27.75" customHeight="1" x14ac:dyDescent="0.15">
      <c r="B43" s="1280"/>
      <c r="C43" s="1281"/>
      <c r="D43" s="106"/>
      <c r="E43" s="1286" t="s">
        <v>33</v>
      </c>
      <c r="F43" s="1286"/>
      <c r="G43" s="1286"/>
      <c r="H43" s="1287"/>
      <c r="I43" s="107">
        <v>9462</v>
      </c>
      <c r="J43" s="108">
        <v>9273</v>
      </c>
      <c r="K43" s="108">
        <v>8921</v>
      </c>
      <c r="L43" s="108">
        <v>8814</v>
      </c>
      <c r="M43" s="109">
        <v>6697</v>
      </c>
    </row>
    <row r="44" spans="2:13" ht="27.75" customHeight="1" x14ac:dyDescent="0.15">
      <c r="B44" s="1280"/>
      <c r="C44" s="1281"/>
      <c r="D44" s="106"/>
      <c r="E44" s="1286" t="s">
        <v>34</v>
      </c>
      <c r="F44" s="1286"/>
      <c r="G44" s="1286"/>
      <c r="H44" s="1287"/>
      <c r="I44" s="107">
        <v>1237</v>
      </c>
      <c r="J44" s="108">
        <v>894</v>
      </c>
      <c r="K44" s="108">
        <v>749</v>
      </c>
      <c r="L44" s="108">
        <v>631</v>
      </c>
      <c r="M44" s="109">
        <v>510</v>
      </c>
    </row>
    <row r="45" spans="2:13" ht="27.75" customHeight="1" x14ac:dyDescent="0.15">
      <c r="B45" s="1280"/>
      <c r="C45" s="1281"/>
      <c r="D45" s="106"/>
      <c r="E45" s="1286" t="s">
        <v>35</v>
      </c>
      <c r="F45" s="1286"/>
      <c r="G45" s="1286"/>
      <c r="H45" s="1287"/>
      <c r="I45" s="107">
        <v>3645</v>
      </c>
      <c r="J45" s="108">
        <v>3497</v>
      </c>
      <c r="K45" s="108">
        <v>3222</v>
      </c>
      <c r="L45" s="108">
        <v>3087</v>
      </c>
      <c r="M45" s="109">
        <v>2922</v>
      </c>
    </row>
    <row r="46" spans="2:13" ht="27.75" customHeight="1" x14ac:dyDescent="0.15">
      <c r="B46" s="1280"/>
      <c r="C46" s="1281"/>
      <c r="D46" s="110"/>
      <c r="E46" s="1286" t="s">
        <v>36</v>
      </c>
      <c r="F46" s="1286"/>
      <c r="G46" s="1286"/>
      <c r="H46" s="1287"/>
      <c r="I46" s="107" t="s">
        <v>533</v>
      </c>
      <c r="J46" s="108" t="s">
        <v>533</v>
      </c>
      <c r="K46" s="108" t="s">
        <v>533</v>
      </c>
      <c r="L46" s="108" t="s">
        <v>533</v>
      </c>
      <c r="M46" s="109" t="s">
        <v>533</v>
      </c>
    </row>
    <row r="47" spans="2:13" ht="27.75" customHeight="1" x14ac:dyDescent="0.15">
      <c r="B47" s="1280"/>
      <c r="C47" s="1281"/>
      <c r="D47" s="111"/>
      <c r="E47" s="1288" t="s">
        <v>37</v>
      </c>
      <c r="F47" s="1289"/>
      <c r="G47" s="1289"/>
      <c r="H47" s="1290"/>
      <c r="I47" s="107" t="s">
        <v>533</v>
      </c>
      <c r="J47" s="108" t="s">
        <v>533</v>
      </c>
      <c r="K47" s="108" t="s">
        <v>533</v>
      </c>
      <c r="L47" s="108" t="s">
        <v>533</v>
      </c>
      <c r="M47" s="109" t="s">
        <v>533</v>
      </c>
    </row>
    <row r="48" spans="2:13" ht="27.75" customHeight="1" x14ac:dyDescent="0.15">
      <c r="B48" s="1280"/>
      <c r="C48" s="1281"/>
      <c r="D48" s="106"/>
      <c r="E48" s="1286" t="s">
        <v>38</v>
      </c>
      <c r="F48" s="1286"/>
      <c r="G48" s="1286"/>
      <c r="H48" s="1287"/>
      <c r="I48" s="107" t="s">
        <v>533</v>
      </c>
      <c r="J48" s="108" t="s">
        <v>533</v>
      </c>
      <c r="K48" s="108" t="s">
        <v>533</v>
      </c>
      <c r="L48" s="108" t="s">
        <v>533</v>
      </c>
      <c r="M48" s="109" t="s">
        <v>533</v>
      </c>
    </row>
    <row r="49" spans="2:13" ht="27.75" customHeight="1" x14ac:dyDescent="0.15">
      <c r="B49" s="1282"/>
      <c r="C49" s="1283"/>
      <c r="D49" s="106"/>
      <c r="E49" s="1286" t="s">
        <v>39</v>
      </c>
      <c r="F49" s="1286"/>
      <c r="G49" s="1286"/>
      <c r="H49" s="1287"/>
      <c r="I49" s="107" t="s">
        <v>533</v>
      </c>
      <c r="J49" s="108" t="s">
        <v>533</v>
      </c>
      <c r="K49" s="108" t="s">
        <v>533</v>
      </c>
      <c r="L49" s="108" t="s">
        <v>533</v>
      </c>
      <c r="M49" s="109" t="s">
        <v>533</v>
      </c>
    </row>
    <row r="50" spans="2:13" ht="27.75" customHeight="1" x14ac:dyDescent="0.15">
      <c r="B50" s="1291" t="s">
        <v>40</v>
      </c>
      <c r="C50" s="1292"/>
      <c r="D50" s="112"/>
      <c r="E50" s="1286" t="s">
        <v>41</v>
      </c>
      <c r="F50" s="1286"/>
      <c r="G50" s="1286"/>
      <c r="H50" s="1287"/>
      <c r="I50" s="107">
        <v>4042</v>
      </c>
      <c r="J50" s="108">
        <v>4275</v>
      </c>
      <c r="K50" s="108">
        <v>4411</v>
      </c>
      <c r="L50" s="108">
        <v>4512</v>
      </c>
      <c r="M50" s="109">
        <v>5172</v>
      </c>
    </row>
    <row r="51" spans="2:13" ht="27.75" customHeight="1" x14ac:dyDescent="0.15">
      <c r="B51" s="1280"/>
      <c r="C51" s="1281"/>
      <c r="D51" s="106"/>
      <c r="E51" s="1286" t="s">
        <v>42</v>
      </c>
      <c r="F51" s="1286"/>
      <c r="G51" s="1286"/>
      <c r="H51" s="1287"/>
      <c r="I51" s="107">
        <v>98</v>
      </c>
      <c r="J51" s="108">
        <v>79</v>
      </c>
      <c r="K51" s="108">
        <v>63</v>
      </c>
      <c r="L51" s="108">
        <v>44</v>
      </c>
      <c r="M51" s="109">
        <v>33</v>
      </c>
    </row>
    <row r="52" spans="2:13" ht="27.75" customHeight="1" x14ac:dyDescent="0.15">
      <c r="B52" s="1282"/>
      <c r="C52" s="1283"/>
      <c r="D52" s="106"/>
      <c r="E52" s="1286" t="s">
        <v>43</v>
      </c>
      <c r="F52" s="1286"/>
      <c r="G52" s="1286"/>
      <c r="H52" s="1287"/>
      <c r="I52" s="107">
        <v>24090</v>
      </c>
      <c r="J52" s="108">
        <v>23222</v>
      </c>
      <c r="K52" s="108">
        <v>22385</v>
      </c>
      <c r="L52" s="108">
        <v>21987</v>
      </c>
      <c r="M52" s="109">
        <v>21926</v>
      </c>
    </row>
    <row r="53" spans="2:13" ht="27.75" customHeight="1" thickBot="1" x14ac:dyDescent="0.2">
      <c r="B53" s="1293" t="s">
        <v>44</v>
      </c>
      <c r="C53" s="1294"/>
      <c r="D53" s="113"/>
      <c r="E53" s="1295" t="s">
        <v>45</v>
      </c>
      <c r="F53" s="1295"/>
      <c r="G53" s="1295"/>
      <c r="H53" s="1296"/>
      <c r="I53" s="114">
        <v>12628</v>
      </c>
      <c r="J53" s="115">
        <v>12195</v>
      </c>
      <c r="K53" s="115">
        <v>11551</v>
      </c>
      <c r="L53" s="115">
        <v>10905</v>
      </c>
      <c r="M53" s="116">
        <v>8469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bij+lmBL7fBwGTjFV9VIk/twvOcUp6AEO09VSUfJ2/qB3XqLCHBNmpY+3n2CXHCl56qxV6cCmY/wwovjlJqhg==" saltValue="2vSX67LkKudOph9kxhgd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305" t="s">
        <v>48</v>
      </c>
      <c r="D55" s="1305"/>
      <c r="E55" s="1306"/>
      <c r="F55" s="128">
        <v>589</v>
      </c>
      <c r="G55" s="128">
        <v>590</v>
      </c>
      <c r="H55" s="129">
        <v>781</v>
      </c>
    </row>
    <row r="56" spans="2:8" ht="52.5" customHeight="1" x14ac:dyDescent="0.15">
      <c r="B56" s="130"/>
      <c r="C56" s="1307" t="s">
        <v>49</v>
      </c>
      <c r="D56" s="1307"/>
      <c r="E56" s="1308"/>
      <c r="F56" s="131">
        <v>2632</v>
      </c>
      <c r="G56" s="131">
        <v>2639</v>
      </c>
      <c r="H56" s="132">
        <v>2731</v>
      </c>
    </row>
    <row r="57" spans="2:8" ht="53.25" customHeight="1" x14ac:dyDescent="0.15">
      <c r="B57" s="130"/>
      <c r="C57" s="1309" t="s">
        <v>50</v>
      </c>
      <c r="D57" s="1309"/>
      <c r="E57" s="1310"/>
      <c r="F57" s="133">
        <v>2169</v>
      </c>
      <c r="G57" s="133">
        <v>2162</v>
      </c>
      <c r="H57" s="134">
        <v>2332</v>
      </c>
    </row>
    <row r="58" spans="2:8" ht="45.75" customHeight="1" x14ac:dyDescent="0.15">
      <c r="B58" s="135"/>
      <c r="C58" s="1297" t="s">
        <v>627</v>
      </c>
      <c r="D58" s="1298"/>
      <c r="E58" s="1299"/>
      <c r="F58" s="136">
        <v>457</v>
      </c>
      <c r="G58" s="136">
        <v>646</v>
      </c>
      <c r="H58" s="137">
        <v>945</v>
      </c>
    </row>
    <row r="59" spans="2:8" ht="45.75" customHeight="1" x14ac:dyDescent="0.15">
      <c r="B59" s="135"/>
      <c r="C59" s="1297" t="s">
        <v>628</v>
      </c>
      <c r="D59" s="1298"/>
      <c r="E59" s="1299"/>
      <c r="F59" s="136">
        <v>1053</v>
      </c>
      <c r="G59" s="136">
        <v>1021</v>
      </c>
      <c r="H59" s="137">
        <v>943</v>
      </c>
    </row>
    <row r="60" spans="2:8" ht="45.75" customHeight="1" x14ac:dyDescent="0.15">
      <c r="B60" s="135"/>
      <c r="C60" s="1297" t="s">
        <v>629</v>
      </c>
      <c r="D60" s="1298"/>
      <c r="E60" s="1299"/>
      <c r="F60" s="136">
        <v>182</v>
      </c>
      <c r="G60" s="136">
        <v>172</v>
      </c>
      <c r="H60" s="137">
        <v>183</v>
      </c>
    </row>
    <row r="61" spans="2:8" ht="45.75" customHeight="1" x14ac:dyDescent="0.15">
      <c r="B61" s="135"/>
      <c r="C61" s="1297" t="s">
        <v>630</v>
      </c>
      <c r="D61" s="1298"/>
      <c r="E61" s="1299"/>
      <c r="F61" s="136">
        <v>119</v>
      </c>
      <c r="G61" s="136">
        <v>108</v>
      </c>
      <c r="H61" s="137">
        <v>92</v>
      </c>
    </row>
    <row r="62" spans="2:8" ht="45.75" customHeight="1" thickBot="1" x14ac:dyDescent="0.2">
      <c r="B62" s="138"/>
      <c r="C62" s="1300" t="s">
        <v>631</v>
      </c>
      <c r="D62" s="1301"/>
      <c r="E62" s="1302"/>
      <c r="F62" s="139">
        <v>37</v>
      </c>
      <c r="G62" s="139">
        <v>34</v>
      </c>
      <c r="H62" s="140">
        <v>34</v>
      </c>
    </row>
    <row r="63" spans="2:8" ht="52.5" customHeight="1" thickBot="1" x14ac:dyDescent="0.2">
      <c r="B63" s="141"/>
      <c r="C63" s="1303" t="s">
        <v>51</v>
      </c>
      <c r="D63" s="1303"/>
      <c r="E63" s="1304"/>
      <c r="F63" s="142">
        <v>5389</v>
      </c>
      <c r="G63" s="142">
        <v>5391</v>
      </c>
      <c r="H63" s="143">
        <v>5844</v>
      </c>
    </row>
    <row r="64" spans="2:8" ht="15" customHeight="1" x14ac:dyDescent="0.15"/>
  </sheetData>
  <sheetProtection algorithmName="SHA-512" hashValue="5ITGK4B79eoYa7xc6C5uFMSpSID3XRPFZCmScGl4EtUSOABgXYNOZ90br/+Q5Zo6wYlMKyXO4xeE3QLxwfmspw==" saltValue="v9jVbgd1v/VYACZH7xfE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5"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632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632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633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634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643</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635</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574</v>
      </c>
      <c r="BQ50" s="1317"/>
      <c r="BR50" s="1317"/>
      <c r="BS50" s="1317"/>
      <c r="BT50" s="1317"/>
      <c r="BU50" s="1317"/>
      <c r="BV50" s="1317"/>
      <c r="BW50" s="1317"/>
      <c r="BX50" s="1317" t="s">
        <v>575</v>
      </c>
      <c r="BY50" s="1317"/>
      <c r="BZ50" s="1317"/>
      <c r="CA50" s="1317"/>
      <c r="CB50" s="1317"/>
      <c r="CC50" s="1317"/>
      <c r="CD50" s="1317"/>
      <c r="CE50" s="1317"/>
      <c r="CF50" s="1317" t="s">
        <v>576</v>
      </c>
      <c r="CG50" s="1317"/>
      <c r="CH50" s="1317"/>
      <c r="CI50" s="1317"/>
      <c r="CJ50" s="1317"/>
      <c r="CK50" s="1317"/>
      <c r="CL50" s="1317"/>
      <c r="CM50" s="1317"/>
      <c r="CN50" s="1317" t="s">
        <v>577</v>
      </c>
      <c r="CO50" s="1317"/>
      <c r="CP50" s="1317"/>
      <c r="CQ50" s="1317"/>
      <c r="CR50" s="1317"/>
      <c r="CS50" s="1317"/>
      <c r="CT50" s="1317"/>
      <c r="CU50" s="1317"/>
      <c r="CV50" s="1317" t="s">
        <v>578</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636</v>
      </c>
      <c r="AO51" s="1316"/>
      <c r="AP51" s="1316"/>
      <c r="AQ51" s="1316"/>
      <c r="AR51" s="1316"/>
      <c r="AS51" s="1316"/>
      <c r="AT51" s="1316"/>
      <c r="AU51" s="1316"/>
      <c r="AV51" s="1316"/>
      <c r="AW51" s="1316"/>
      <c r="AX51" s="1316"/>
      <c r="AY51" s="1316"/>
      <c r="AZ51" s="1316"/>
      <c r="BA51" s="1316"/>
      <c r="BB51" s="1316" t="s">
        <v>637</v>
      </c>
      <c r="BC51" s="1316"/>
      <c r="BD51" s="1316"/>
      <c r="BE51" s="1316"/>
      <c r="BF51" s="1316"/>
      <c r="BG51" s="1316"/>
      <c r="BH51" s="1316"/>
      <c r="BI51" s="1316"/>
      <c r="BJ51" s="1316"/>
      <c r="BK51" s="1316"/>
      <c r="BL51" s="1316"/>
      <c r="BM51" s="1316"/>
      <c r="BN51" s="1316"/>
      <c r="BO51" s="1316"/>
      <c r="BP51" s="1313">
        <v>131</v>
      </c>
      <c r="BQ51" s="1313"/>
      <c r="BR51" s="1313"/>
      <c r="BS51" s="1313"/>
      <c r="BT51" s="1313"/>
      <c r="BU51" s="1313"/>
      <c r="BV51" s="1313"/>
      <c r="BW51" s="1313"/>
      <c r="BX51" s="1313">
        <v>127.4</v>
      </c>
      <c r="BY51" s="1313"/>
      <c r="BZ51" s="1313"/>
      <c r="CA51" s="1313"/>
      <c r="CB51" s="1313"/>
      <c r="CC51" s="1313"/>
      <c r="CD51" s="1313"/>
      <c r="CE51" s="1313"/>
      <c r="CF51" s="1313">
        <v>121.5</v>
      </c>
      <c r="CG51" s="1313"/>
      <c r="CH51" s="1313"/>
      <c r="CI51" s="1313"/>
      <c r="CJ51" s="1313"/>
      <c r="CK51" s="1313"/>
      <c r="CL51" s="1313"/>
      <c r="CM51" s="1313"/>
      <c r="CN51" s="1313">
        <v>113.4</v>
      </c>
      <c r="CO51" s="1313"/>
      <c r="CP51" s="1313"/>
      <c r="CQ51" s="1313"/>
      <c r="CR51" s="1313"/>
      <c r="CS51" s="1313"/>
      <c r="CT51" s="1313"/>
      <c r="CU51" s="1313"/>
      <c r="CV51" s="1313">
        <v>84.1</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638</v>
      </c>
      <c r="BC53" s="1316"/>
      <c r="BD53" s="1316"/>
      <c r="BE53" s="1316"/>
      <c r="BF53" s="1316"/>
      <c r="BG53" s="1316"/>
      <c r="BH53" s="1316"/>
      <c r="BI53" s="1316"/>
      <c r="BJ53" s="1316"/>
      <c r="BK53" s="1316"/>
      <c r="BL53" s="1316"/>
      <c r="BM53" s="1316"/>
      <c r="BN53" s="1316"/>
      <c r="BO53" s="1316"/>
      <c r="BP53" s="1313">
        <v>65.099999999999994</v>
      </c>
      <c r="BQ53" s="1313"/>
      <c r="BR53" s="1313"/>
      <c r="BS53" s="1313"/>
      <c r="BT53" s="1313"/>
      <c r="BU53" s="1313"/>
      <c r="BV53" s="1313"/>
      <c r="BW53" s="1313"/>
      <c r="BX53" s="1313">
        <v>65.900000000000006</v>
      </c>
      <c r="BY53" s="1313"/>
      <c r="BZ53" s="1313"/>
      <c r="CA53" s="1313"/>
      <c r="CB53" s="1313"/>
      <c r="CC53" s="1313"/>
      <c r="CD53" s="1313"/>
      <c r="CE53" s="1313"/>
      <c r="CF53" s="1313">
        <v>66.8</v>
      </c>
      <c r="CG53" s="1313"/>
      <c r="CH53" s="1313"/>
      <c r="CI53" s="1313"/>
      <c r="CJ53" s="1313"/>
      <c r="CK53" s="1313"/>
      <c r="CL53" s="1313"/>
      <c r="CM53" s="1313"/>
      <c r="CN53" s="1313">
        <v>67.599999999999994</v>
      </c>
      <c r="CO53" s="1313"/>
      <c r="CP53" s="1313"/>
      <c r="CQ53" s="1313"/>
      <c r="CR53" s="1313"/>
      <c r="CS53" s="1313"/>
      <c r="CT53" s="1313"/>
      <c r="CU53" s="1313"/>
      <c r="CV53" s="1313">
        <v>68.7</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639</v>
      </c>
      <c r="AO55" s="1317"/>
      <c r="AP55" s="1317"/>
      <c r="AQ55" s="1317"/>
      <c r="AR55" s="1317"/>
      <c r="AS55" s="1317"/>
      <c r="AT55" s="1317"/>
      <c r="AU55" s="1317"/>
      <c r="AV55" s="1317"/>
      <c r="AW55" s="1317"/>
      <c r="AX55" s="1317"/>
      <c r="AY55" s="1317"/>
      <c r="AZ55" s="1317"/>
      <c r="BA55" s="1317"/>
      <c r="BB55" s="1316" t="s">
        <v>637</v>
      </c>
      <c r="BC55" s="1316"/>
      <c r="BD55" s="1316"/>
      <c r="BE55" s="1316"/>
      <c r="BF55" s="1316"/>
      <c r="BG55" s="1316"/>
      <c r="BH55" s="1316"/>
      <c r="BI55" s="1316"/>
      <c r="BJ55" s="1316"/>
      <c r="BK55" s="1316"/>
      <c r="BL55" s="1316"/>
      <c r="BM55" s="1316"/>
      <c r="BN55" s="1316"/>
      <c r="BO55" s="1316"/>
      <c r="BP55" s="1313">
        <v>54.6</v>
      </c>
      <c r="BQ55" s="1313"/>
      <c r="BR55" s="1313"/>
      <c r="BS55" s="1313"/>
      <c r="BT55" s="1313"/>
      <c r="BU55" s="1313"/>
      <c r="BV55" s="1313"/>
      <c r="BW55" s="1313"/>
      <c r="BX55" s="1313">
        <v>53.2</v>
      </c>
      <c r="BY55" s="1313"/>
      <c r="BZ55" s="1313"/>
      <c r="CA55" s="1313"/>
      <c r="CB55" s="1313"/>
      <c r="CC55" s="1313"/>
      <c r="CD55" s="1313"/>
      <c r="CE55" s="1313"/>
      <c r="CF55" s="1313">
        <v>47.9</v>
      </c>
      <c r="CG55" s="1313"/>
      <c r="CH55" s="1313"/>
      <c r="CI55" s="1313"/>
      <c r="CJ55" s="1313"/>
      <c r="CK55" s="1313"/>
      <c r="CL55" s="1313"/>
      <c r="CM55" s="1313"/>
      <c r="CN55" s="1313">
        <v>49</v>
      </c>
      <c r="CO55" s="1313"/>
      <c r="CP55" s="1313"/>
      <c r="CQ55" s="1313"/>
      <c r="CR55" s="1313"/>
      <c r="CS55" s="1313"/>
      <c r="CT55" s="1313"/>
      <c r="CU55" s="1313"/>
      <c r="CV55" s="1313">
        <v>41.3</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638</v>
      </c>
      <c r="BC57" s="1316"/>
      <c r="BD57" s="1316"/>
      <c r="BE57" s="1316"/>
      <c r="BF57" s="1316"/>
      <c r="BG57" s="1316"/>
      <c r="BH57" s="1316"/>
      <c r="BI57" s="1316"/>
      <c r="BJ57" s="1316"/>
      <c r="BK57" s="1316"/>
      <c r="BL57" s="1316"/>
      <c r="BM57" s="1316"/>
      <c r="BN57" s="1316"/>
      <c r="BO57" s="1316"/>
      <c r="BP57" s="1313">
        <v>58.3</v>
      </c>
      <c r="BQ57" s="1313"/>
      <c r="BR57" s="1313"/>
      <c r="BS57" s="1313"/>
      <c r="BT57" s="1313"/>
      <c r="BU57" s="1313"/>
      <c r="BV57" s="1313"/>
      <c r="BW57" s="1313"/>
      <c r="BX57" s="1313">
        <v>59.6</v>
      </c>
      <c r="BY57" s="1313"/>
      <c r="BZ57" s="1313"/>
      <c r="CA57" s="1313"/>
      <c r="CB57" s="1313"/>
      <c r="CC57" s="1313"/>
      <c r="CD57" s="1313"/>
      <c r="CE57" s="1313"/>
      <c r="CF57" s="1313">
        <v>60.8</v>
      </c>
      <c r="CG57" s="1313"/>
      <c r="CH57" s="1313"/>
      <c r="CI57" s="1313"/>
      <c r="CJ57" s="1313"/>
      <c r="CK57" s="1313"/>
      <c r="CL57" s="1313"/>
      <c r="CM57" s="1313"/>
      <c r="CN57" s="1313">
        <v>61</v>
      </c>
      <c r="CO57" s="1313"/>
      <c r="CP57" s="1313"/>
      <c r="CQ57" s="1313"/>
      <c r="CR57" s="1313"/>
      <c r="CS57" s="1313"/>
      <c r="CT57" s="1313"/>
      <c r="CU57" s="1313"/>
      <c r="CV57" s="1313">
        <v>63</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640</v>
      </c>
    </row>
    <row r="64" spans="1:109" x14ac:dyDescent="0.15">
      <c r="B64" s="397"/>
      <c r="G64" s="404"/>
      <c r="I64" s="417"/>
      <c r="J64" s="417"/>
      <c r="K64" s="417"/>
      <c r="L64" s="417"/>
      <c r="M64" s="417"/>
      <c r="N64" s="418"/>
      <c r="AM64" s="404"/>
      <c r="AN64" s="404" t="s">
        <v>634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642</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635</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574</v>
      </c>
      <c r="BQ72" s="1317"/>
      <c r="BR72" s="1317"/>
      <c r="BS72" s="1317"/>
      <c r="BT72" s="1317"/>
      <c r="BU72" s="1317"/>
      <c r="BV72" s="1317"/>
      <c r="BW72" s="1317"/>
      <c r="BX72" s="1317" t="s">
        <v>575</v>
      </c>
      <c r="BY72" s="1317"/>
      <c r="BZ72" s="1317"/>
      <c r="CA72" s="1317"/>
      <c r="CB72" s="1317"/>
      <c r="CC72" s="1317"/>
      <c r="CD72" s="1317"/>
      <c r="CE72" s="1317"/>
      <c r="CF72" s="1317" t="s">
        <v>576</v>
      </c>
      <c r="CG72" s="1317"/>
      <c r="CH72" s="1317"/>
      <c r="CI72" s="1317"/>
      <c r="CJ72" s="1317"/>
      <c r="CK72" s="1317"/>
      <c r="CL72" s="1317"/>
      <c r="CM72" s="1317"/>
      <c r="CN72" s="1317" t="s">
        <v>577</v>
      </c>
      <c r="CO72" s="1317"/>
      <c r="CP72" s="1317"/>
      <c r="CQ72" s="1317"/>
      <c r="CR72" s="1317"/>
      <c r="CS72" s="1317"/>
      <c r="CT72" s="1317"/>
      <c r="CU72" s="1317"/>
      <c r="CV72" s="1317" t="s">
        <v>578</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636</v>
      </c>
      <c r="AO73" s="1316"/>
      <c r="AP73" s="1316"/>
      <c r="AQ73" s="1316"/>
      <c r="AR73" s="1316"/>
      <c r="AS73" s="1316"/>
      <c r="AT73" s="1316"/>
      <c r="AU73" s="1316"/>
      <c r="AV73" s="1316"/>
      <c r="AW73" s="1316"/>
      <c r="AX73" s="1316"/>
      <c r="AY73" s="1316"/>
      <c r="AZ73" s="1316"/>
      <c r="BA73" s="1316"/>
      <c r="BB73" s="1316" t="s">
        <v>637</v>
      </c>
      <c r="BC73" s="1316"/>
      <c r="BD73" s="1316"/>
      <c r="BE73" s="1316"/>
      <c r="BF73" s="1316"/>
      <c r="BG73" s="1316"/>
      <c r="BH73" s="1316"/>
      <c r="BI73" s="1316"/>
      <c r="BJ73" s="1316"/>
      <c r="BK73" s="1316"/>
      <c r="BL73" s="1316"/>
      <c r="BM73" s="1316"/>
      <c r="BN73" s="1316"/>
      <c r="BO73" s="1316"/>
      <c r="BP73" s="1313">
        <v>131</v>
      </c>
      <c r="BQ73" s="1313"/>
      <c r="BR73" s="1313"/>
      <c r="BS73" s="1313"/>
      <c r="BT73" s="1313"/>
      <c r="BU73" s="1313"/>
      <c r="BV73" s="1313"/>
      <c r="BW73" s="1313"/>
      <c r="BX73" s="1313">
        <v>127.4</v>
      </c>
      <c r="BY73" s="1313"/>
      <c r="BZ73" s="1313"/>
      <c r="CA73" s="1313"/>
      <c r="CB73" s="1313"/>
      <c r="CC73" s="1313"/>
      <c r="CD73" s="1313"/>
      <c r="CE73" s="1313"/>
      <c r="CF73" s="1313">
        <v>121.5</v>
      </c>
      <c r="CG73" s="1313"/>
      <c r="CH73" s="1313"/>
      <c r="CI73" s="1313"/>
      <c r="CJ73" s="1313"/>
      <c r="CK73" s="1313"/>
      <c r="CL73" s="1313"/>
      <c r="CM73" s="1313"/>
      <c r="CN73" s="1313">
        <v>113.4</v>
      </c>
      <c r="CO73" s="1313"/>
      <c r="CP73" s="1313"/>
      <c r="CQ73" s="1313"/>
      <c r="CR73" s="1313"/>
      <c r="CS73" s="1313"/>
      <c r="CT73" s="1313"/>
      <c r="CU73" s="1313"/>
      <c r="CV73" s="1313">
        <v>84.1</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641</v>
      </c>
      <c r="BC75" s="1316"/>
      <c r="BD75" s="1316"/>
      <c r="BE75" s="1316"/>
      <c r="BF75" s="1316"/>
      <c r="BG75" s="1316"/>
      <c r="BH75" s="1316"/>
      <c r="BI75" s="1316"/>
      <c r="BJ75" s="1316"/>
      <c r="BK75" s="1316"/>
      <c r="BL75" s="1316"/>
      <c r="BM75" s="1316"/>
      <c r="BN75" s="1316"/>
      <c r="BO75" s="1316"/>
      <c r="BP75" s="1313">
        <v>11.2</v>
      </c>
      <c r="BQ75" s="1313"/>
      <c r="BR75" s="1313"/>
      <c r="BS75" s="1313"/>
      <c r="BT75" s="1313"/>
      <c r="BU75" s="1313"/>
      <c r="BV75" s="1313"/>
      <c r="BW75" s="1313"/>
      <c r="BX75" s="1313">
        <v>11.1</v>
      </c>
      <c r="BY75" s="1313"/>
      <c r="BZ75" s="1313"/>
      <c r="CA75" s="1313"/>
      <c r="CB75" s="1313"/>
      <c r="CC75" s="1313"/>
      <c r="CD75" s="1313"/>
      <c r="CE75" s="1313"/>
      <c r="CF75" s="1313">
        <v>11.1</v>
      </c>
      <c r="CG75" s="1313"/>
      <c r="CH75" s="1313"/>
      <c r="CI75" s="1313"/>
      <c r="CJ75" s="1313"/>
      <c r="CK75" s="1313"/>
      <c r="CL75" s="1313"/>
      <c r="CM75" s="1313"/>
      <c r="CN75" s="1313">
        <v>11</v>
      </c>
      <c r="CO75" s="1313"/>
      <c r="CP75" s="1313"/>
      <c r="CQ75" s="1313"/>
      <c r="CR75" s="1313"/>
      <c r="CS75" s="1313"/>
      <c r="CT75" s="1313"/>
      <c r="CU75" s="1313"/>
      <c r="CV75" s="1313">
        <v>10.1</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639</v>
      </c>
      <c r="AO77" s="1317"/>
      <c r="AP77" s="1317"/>
      <c r="AQ77" s="1317"/>
      <c r="AR77" s="1317"/>
      <c r="AS77" s="1317"/>
      <c r="AT77" s="1317"/>
      <c r="AU77" s="1317"/>
      <c r="AV77" s="1317"/>
      <c r="AW77" s="1317"/>
      <c r="AX77" s="1317"/>
      <c r="AY77" s="1317"/>
      <c r="AZ77" s="1317"/>
      <c r="BA77" s="1317"/>
      <c r="BB77" s="1316" t="s">
        <v>637</v>
      </c>
      <c r="BC77" s="1316"/>
      <c r="BD77" s="1316"/>
      <c r="BE77" s="1316"/>
      <c r="BF77" s="1316"/>
      <c r="BG77" s="1316"/>
      <c r="BH77" s="1316"/>
      <c r="BI77" s="1316"/>
      <c r="BJ77" s="1316"/>
      <c r="BK77" s="1316"/>
      <c r="BL77" s="1316"/>
      <c r="BM77" s="1316"/>
      <c r="BN77" s="1316"/>
      <c r="BO77" s="1316"/>
      <c r="BP77" s="1313">
        <v>54.6</v>
      </c>
      <c r="BQ77" s="1313"/>
      <c r="BR77" s="1313"/>
      <c r="BS77" s="1313"/>
      <c r="BT77" s="1313"/>
      <c r="BU77" s="1313"/>
      <c r="BV77" s="1313"/>
      <c r="BW77" s="1313"/>
      <c r="BX77" s="1313">
        <v>53.2</v>
      </c>
      <c r="BY77" s="1313"/>
      <c r="BZ77" s="1313"/>
      <c r="CA77" s="1313"/>
      <c r="CB77" s="1313"/>
      <c r="CC77" s="1313"/>
      <c r="CD77" s="1313"/>
      <c r="CE77" s="1313"/>
      <c r="CF77" s="1313">
        <v>47.9</v>
      </c>
      <c r="CG77" s="1313"/>
      <c r="CH77" s="1313"/>
      <c r="CI77" s="1313"/>
      <c r="CJ77" s="1313"/>
      <c r="CK77" s="1313"/>
      <c r="CL77" s="1313"/>
      <c r="CM77" s="1313"/>
      <c r="CN77" s="1313">
        <v>49</v>
      </c>
      <c r="CO77" s="1313"/>
      <c r="CP77" s="1313"/>
      <c r="CQ77" s="1313"/>
      <c r="CR77" s="1313"/>
      <c r="CS77" s="1313"/>
      <c r="CT77" s="1313"/>
      <c r="CU77" s="1313"/>
      <c r="CV77" s="1313">
        <v>41.3</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641</v>
      </c>
      <c r="BC79" s="1316"/>
      <c r="BD79" s="1316"/>
      <c r="BE79" s="1316"/>
      <c r="BF79" s="1316"/>
      <c r="BG79" s="1316"/>
      <c r="BH79" s="1316"/>
      <c r="BI79" s="1316"/>
      <c r="BJ79" s="1316"/>
      <c r="BK79" s="1316"/>
      <c r="BL79" s="1316"/>
      <c r="BM79" s="1316"/>
      <c r="BN79" s="1316"/>
      <c r="BO79" s="1316"/>
      <c r="BP79" s="1313">
        <v>10</v>
      </c>
      <c r="BQ79" s="1313"/>
      <c r="BR79" s="1313"/>
      <c r="BS79" s="1313"/>
      <c r="BT79" s="1313"/>
      <c r="BU79" s="1313"/>
      <c r="BV79" s="1313"/>
      <c r="BW79" s="1313"/>
      <c r="BX79" s="1313">
        <v>9.8000000000000007</v>
      </c>
      <c r="BY79" s="1313"/>
      <c r="BZ79" s="1313"/>
      <c r="CA79" s="1313"/>
      <c r="CB79" s="1313"/>
      <c r="CC79" s="1313"/>
      <c r="CD79" s="1313"/>
      <c r="CE79" s="1313"/>
      <c r="CF79" s="1313">
        <v>9.6</v>
      </c>
      <c r="CG79" s="1313"/>
      <c r="CH79" s="1313"/>
      <c r="CI79" s="1313"/>
      <c r="CJ79" s="1313"/>
      <c r="CK79" s="1313"/>
      <c r="CL79" s="1313"/>
      <c r="CM79" s="1313"/>
      <c r="CN79" s="1313">
        <v>9.5</v>
      </c>
      <c r="CO79" s="1313"/>
      <c r="CP79" s="1313"/>
      <c r="CQ79" s="1313"/>
      <c r="CR79" s="1313"/>
      <c r="CS79" s="1313"/>
      <c r="CT79" s="1313"/>
      <c r="CU79" s="1313"/>
      <c r="CV79" s="1313">
        <v>9.1999999999999993</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CvjpwUV/zenH4aKZLW1xE3mA+dSu1KopNLVZtPz/3zXxbzWeqYLpLx1d0PPAZfLt9gwWG/JSTxM/6J9zbVEePA==" saltValue="0Qtx8jS8xYTwjO6p6SGAy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80" zoomScaleNormal="8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3HrzprKoKemtvmnsGJ63x3TB1HI0OWsvCLABJvnFCqDiICPldyPQ8iVQ8kuUoX3Hmzdh6kFAW9t4fJ83FmccNQ==" saltValue="e2KuQt0usVN0DZ96dfQ8x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yd7C2tCA0wpcVzDBEMpjpTiNPgyrLpjdEB0be+9p088qMZ6d/hrhKbbqqeiDQHQjb9TfBOKBgXXmPz016ww51g==" saltValue="RLmZIKiLgEVXWd8LMYYK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86666</v>
      </c>
      <c r="E3" s="162"/>
      <c r="F3" s="163">
        <v>83280</v>
      </c>
      <c r="G3" s="164"/>
      <c r="H3" s="165"/>
    </row>
    <row r="4" spans="1:8" x14ac:dyDescent="0.15">
      <c r="A4" s="166"/>
      <c r="B4" s="167"/>
      <c r="C4" s="168"/>
      <c r="D4" s="169">
        <v>26083</v>
      </c>
      <c r="E4" s="170"/>
      <c r="F4" s="171">
        <v>43123</v>
      </c>
      <c r="G4" s="172"/>
      <c r="H4" s="173"/>
    </row>
    <row r="5" spans="1:8" x14ac:dyDescent="0.15">
      <c r="A5" s="154" t="s">
        <v>566</v>
      </c>
      <c r="B5" s="159"/>
      <c r="C5" s="160"/>
      <c r="D5" s="161">
        <v>97296</v>
      </c>
      <c r="E5" s="162"/>
      <c r="F5" s="163">
        <v>88968</v>
      </c>
      <c r="G5" s="164"/>
      <c r="H5" s="165"/>
    </row>
    <row r="6" spans="1:8" x14ac:dyDescent="0.15">
      <c r="A6" s="166"/>
      <c r="B6" s="167"/>
      <c r="C6" s="168"/>
      <c r="D6" s="169">
        <v>36811</v>
      </c>
      <c r="E6" s="170"/>
      <c r="F6" s="171">
        <v>45482</v>
      </c>
      <c r="G6" s="172"/>
      <c r="H6" s="173"/>
    </row>
    <row r="7" spans="1:8" x14ac:dyDescent="0.15">
      <c r="A7" s="154" t="s">
        <v>567</v>
      </c>
      <c r="B7" s="159"/>
      <c r="C7" s="160"/>
      <c r="D7" s="161">
        <v>63700</v>
      </c>
      <c r="E7" s="162"/>
      <c r="F7" s="163">
        <v>85173</v>
      </c>
      <c r="G7" s="164"/>
      <c r="H7" s="165"/>
    </row>
    <row r="8" spans="1:8" x14ac:dyDescent="0.15">
      <c r="A8" s="166"/>
      <c r="B8" s="167"/>
      <c r="C8" s="168"/>
      <c r="D8" s="169">
        <v>27032</v>
      </c>
      <c r="E8" s="170"/>
      <c r="F8" s="171">
        <v>43913</v>
      </c>
      <c r="G8" s="172"/>
      <c r="H8" s="173"/>
    </row>
    <row r="9" spans="1:8" x14ac:dyDescent="0.15">
      <c r="A9" s="154" t="s">
        <v>568</v>
      </c>
      <c r="B9" s="159"/>
      <c r="C9" s="160"/>
      <c r="D9" s="161">
        <v>71389</v>
      </c>
      <c r="E9" s="162"/>
      <c r="F9" s="163">
        <v>94081</v>
      </c>
      <c r="G9" s="164"/>
      <c r="H9" s="165"/>
    </row>
    <row r="10" spans="1:8" x14ac:dyDescent="0.15">
      <c r="A10" s="166"/>
      <c r="B10" s="167"/>
      <c r="C10" s="168"/>
      <c r="D10" s="169">
        <v>23052</v>
      </c>
      <c r="E10" s="170"/>
      <c r="F10" s="171">
        <v>48949</v>
      </c>
      <c r="G10" s="172"/>
      <c r="H10" s="173"/>
    </row>
    <row r="11" spans="1:8" x14ac:dyDescent="0.15">
      <c r="A11" s="154" t="s">
        <v>569</v>
      </c>
      <c r="B11" s="159"/>
      <c r="C11" s="160"/>
      <c r="D11" s="161">
        <v>117398</v>
      </c>
      <c r="E11" s="162"/>
      <c r="F11" s="163">
        <v>92632</v>
      </c>
      <c r="G11" s="164"/>
      <c r="H11" s="165"/>
    </row>
    <row r="12" spans="1:8" x14ac:dyDescent="0.15">
      <c r="A12" s="166"/>
      <c r="B12" s="167"/>
      <c r="C12" s="174"/>
      <c r="D12" s="169">
        <v>56569</v>
      </c>
      <c r="E12" s="170"/>
      <c r="F12" s="171">
        <v>47978</v>
      </c>
      <c r="G12" s="172"/>
      <c r="H12" s="173"/>
    </row>
    <row r="13" spans="1:8" x14ac:dyDescent="0.15">
      <c r="A13" s="154"/>
      <c r="B13" s="159"/>
      <c r="C13" s="175"/>
      <c r="D13" s="176">
        <v>87290</v>
      </c>
      <c r="E13" s="177"/>
      <c r="F13" s="178">
        <v>88827</v>
      </c>
      <c r="G13" s="179"/>
      <c r="H13" s="165"/>
    </row>
    <row r="14" spans="1:8" x14ac:dyDescent="0.15">
      <c r="A14" s="166"/>
      <c r="B14" s="167"/>
      <c r="C14" s="168"/>
      <c r="D14" s="169">
        <v>33909</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1.99</v>
      </c>
      <c r="C19" s="180">
        <f>ROUND(VALUE(SUBSTITUTE(実質収支比率等に係る経年分析!G$48,"▲","-")),2)</f>
        <v>0.06</v>
      </c>
      <c r="D19" s="180">
        <f>ROUND(VALUE(SUBSTITUTE(実質収支比率等に係る経年分析!H$48,"▲","-")),2)</f>
        <v>0.05</v>
      </c>
      <c r="E19" s="180">
        <f>ROUND(VALUE(SUBSTITUTE(実質収支比率等に係る経年分析!I$48,"▲","-")),2)</f>
        <v>1.62</v>
      </c>
      <c r="F19" s="180">
        <f>ROUND(VALUE(SUBSTITUTE(実質収支比率等に係る経年分析!J$48,"▲","-")),2)</f>
        <v>3.21</v>
      </c>
    </row>
    <row r="20" spans="1:11" x14ac:dyDescent="0.15">
      <c r="A20" s="180" t="s">
        <v>55</v>
      </c>
      <c r="B20" s="180">
        <f>ROUND(VALUE(SUBSTITUTE(実質収支比率等に係る経年分析!F$47,"▲","-")),2)</f>
        <v>2.9</v>
      </c>
      <c r="C20" s="180">
        <f>ROUND(VALUE(SUBSTITUTE(実質収支比率等に係る経年分析!G$47,"▲","-")),2)</f>
        <v>4.9800000000000004</v>
      </c>
      <c r="D20" s="180">
        <f>ROUND(VALUE(SUBSTITUTE(実質収支比率等に係る経年分析!H$47,"▲","-")),2)</f>
        <v>5.07</v>
      </c>
      <c r="E20" s="180">
        <f>ROUND(VALUE(SUBSTITUTE(実質収支比率等に係る経年分析!I$47,"▲","-")),2)</f>
        <v>5.0199999999999996</v>
      </c>
      <c r="F20" s="180">
        <f>ROUND(VALUE(SUBSTITUTE(実質収支比率等に係る経年分析!J$47,"▲","-")),2)</f>
        <v>6.39</v>
      </c>
    </row>
    <row r="21" spans="1:11" x14ac:dyDescent="0.15">
      <c r="A21" s="180" t="s">
        <v>56</v>
      </c>
      <c r="B21" s="180">
        <f>IF(ISNUMBER(VALUE(SUBSTITUTE(実質収支比率等に係る経年分析!F$49,"▲","-"))),ROUND(VALUE(SUBSTITUTE(実質収支比率等に係る経年分析!F$49,"▲","-")),2),NA())</f>
        <v>-1.75</v>
      </c>
      <c r="C21" s="180">
        <f>IF(ISNUMBER(VALUE(SUBSTITUTE(実質収支比率等に係る経年分析!G$49,"▲","-"))),ROUND(VALUE(SUBSTITUTE(実質収支比率等に係る経年分析!G$49,"▲","-")),2),NA())</f>
        <v>-1.98</v>
      </c>
      <c r="D21" s="180">
        <f>IF(ISNUMBER(VALUE(SUBSTITUTE(実質収支比率等に係る経年分析!H$49,"▲","-"))),ROUND(VALUE(SUBSTITUTE(実質収支比率等に係る経年分析!H$49,"▲","-")),2),NA())</f>
        <v>-0.01</v>
      </c>
      <c r="E21" s="180">
        <f>IF(ISNUMBER(VALUE(SUBSTITUTE(実質収支比率等に係る経年分析!I$49,"▲","-"))),ROUND(VALUE(SUBSTITUTE(実質収支比率等に係る経年分析!I$49,"▲","-")),2),NA())</f>
        <v>1.58</v>
      </c>
      <c r="F21" s="180">
        <f>IF(ISNUMBER(VALUE(SUBSTITUTE(実質収支比率等に係る経年分析!J$49,"▲","-"))),ROUND(VALUE(SUBSTITUTE(実質収支比率等に係る経年分析!J$49,"▲","-")),2),NA())</f>
        <v>1.67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0.55000000000000004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1.49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0.56999999999999995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四万十市下水道事業会計（公共下水道）</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四万十市後期高齢者医療会計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四万十市介護保険会計保険事業勘定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0.67</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1.61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3.21</v>
      </c>
    </row>
    <row r="33" spans="1:16" x14ac:dyDescent="0.15">
      <c r="A33" s="181" t="str">
        <f>IF(連結実質赤字比率に係る赤字・黒字の構成分析!C$37="",NA(),連結実質赤字比率に係る赤字・黒字の構成分析!C$37)</f>
        <v>四万十市水道事業会計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4.0999999999999996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3.88</v>
      </c>
    </row>
    <row r="34" spans="1:16" x14ac:dyDescent="0.15">
      <c r="A34" s="181" t="str">
        <f>IF(連結実質赤字比率に係る赤字・黒字の構成分析!C$36="",NA(),連結実質赤字比率に係る赤字・黒字の構成分析!C$36)</f>
        <v>四万十市下水道事業会計（農業集落排水）</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f>IF(ROUND(VALUE(SUBSTITUTE(連結実質赤字比率に係る赤字・黒字の構成分析!J$36,"▲", "-")), 2) &lt; 0, ABS(ROUND(VALUE(SUBSTITUTE(連結実質赤字比率に係る赤字・黒字の構成分析!J$36,"▲", "-")), 2)), NA())</f>
        <v>0.01</v>
      </c>
      <c r="K34" s="181" t="e">
        <f>IF(ROUND(VALUE(SUBSTITUTE(連結実質赤字比率に係る赤字・黒字の構成分析!J$36,"▲", "-")), 2) &gt;= 0, ABS(ROUND(VALUE(SUBSTITUTE(連結実質赤字比率に係る赤字・黒字の構成分析!J$36,"▲", "-")), 2)), NA())</f>
        <v>#N/A</v>
      </c>
    </row>
    <row r="35" spans="1:16" x14ac:dyDescent="0.15">
      <c r="A35" s="181" t="str">
        <f>IF(連結実質赤字比率に係る赤字・黒字の構成分析!C$35="",NA(),連結実質赤字比率に係る赤字・黒字の構成分析!C$35)</f>
        <v>四万十市病院事業会計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0.67</v>
      </c>
      <c r="J35" s="181">
        <f>IF(ROUND(VALUE(SUBSTITUTE(連結実質赤字比率に係る赤字・黒字の構成分析!J$35,"▲", "-")), 2) &lt; 0, ABS(ROUND(VALUE(SUBSTITUTE(連結実質赤字比率に係る赤字・黒字の構成分析!J$35,"▲", "-")), 2)), NA())</f>
        <v>0.46</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四万十市国民健康保険会計診療施設勘定</v>
      </c>
      <c r="B36" s="181">
        <f>IF(ROUND(VALUE(SUBSTITUTE(連結実質赤字比率に係る赤字・黒字の構成分析!F$34,"▲", "-")), 2) &lt; 0, ABS(ROUND(VALUE(SUBSTITUTE(連結実質赤字比率に係る赤字・黒字の構成分析!F$34,"▲", "-")), 2)), NA())</f>
        <v>1.1200000000000001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1.1499999999999999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1.17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1.1499999999999999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1.1100000000000001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2496</v>
      </c>
      <c r="E42" s="182"/>
      <c r="F42" s="182"/>
      <c r="G42" s="182">
        <f>'実質公債費比率（分子）の構造'!L$52</f>
        <v>2279</v>
      </c>
      <c r="H42" s="182"/>
      <c r="I42" s="182"/>
      <c r="J42" s="182">
        <f>'実質公債費比率（分子）の構造'!M$52</f>
        <v>2138</v>
      </c>
      <c r="K42" s="182"/>
      <c r="L42" s="182"/>
      <c r="M42" s="182">
        <f>'実質公債費比率（分子）の構造'!N$52</f>
        <v>2160</v>
      </c>
      <c r="N42" s="182"/>
      <c r="O42" s="182"/>
      <c r="P42" s="182">
        <f>'実質公債費比率（分子）の構造'!O$52</f>
        <v>2198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488</v>
      </c>
      <c r="C45" s="182"/>
      <c r="D45" s="182"/>
      <c r="E45" s="182">
        <f>'実質公債費比率（分子）の構造'!L$49</f>
        <v>315</v>
      </c>
      <c r="F45" s="182"/>
      <c r="G45" s="182"/>
      <c r="H45" s="182">
        <f>'実質公債費比率（分子）の構造'!M$49</f>
        <v>124</v>
      </c>
      <c r="I45" s="182"/>
      <c r="J45" s="182"/>
      <c r="K45" s="182">
        <f>'実質公債費比率（分子）の構造'!N$49</f>
        <v>124</v>
      </c>
      <c r="L45" s="182"/>
      <c r="M45" s="182"/>
      <c r="N45" s="182">
        <f>'実質公債費比率（分子）の構造'!O$49</f>
        <v>124</v>
      </c>
      <c r="O45" s="182"/>
      <c r="P45" s="182"/>
    </row>
    <row r="46" spans="1:16" x14ac:dyDescent="0.15">
      <c r="A46" s="182" t="s">
        <v>67</v>
      </c>
      <c r="B46" s="182">
        <f>'実質公債費比率（分子）の構造'!K$48</f>
        <v>557</v>
      </c>
      <c r="C46" s="182"/>
      <c r="D46" s="182"/>
      <c r="E46" s="182">
        <f>'実質公債費比率（分子）の構造'!L$48</f>
        <v>581</v>
      </c>
      <c r="F46" s="182"/>
      <c r="G46" s="182"/>
      <c r="H46" s="182">
        <f>'実質公債費比率（分子）の構造'!M$48</f>
        <v>576</v>
      </c>
      <c r="I46" s="182"/>
      <c r="J46" s="182"/>
      <c r="K46" s="182">
        <f>'実質公債費比率（分子）の構造'!N$48</f>
        <v>646</v>
      </c>
      <c r="L46" s="182"/>
      <c r="M46" s="182"/>
      <c r="N46" s="182">
        <f>'実質公債費比率（分子）の構造'!O$48</f>
        <v>551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2506</v>
      </c>
      <c r="C49" s="182"/>
      <c r="D49" s="182"/>
      <c r="E49" s="182">
        <f>'実質公債費比率（分子）の構造'!L$45</f>
        <v>2504</v>
      </c>
      <c r="F49" s="182"/>
      <c r="G49" s="182"/>
      <c r="H49" s="182">
        <f>'実質公債費比率（分子）の構造'!M$45</f>
        <v>2462</v>
      </c>
      <c r="I49" s="182"/>
      <c r="J49" s="182"/>
      <c r="K49" s="182">
        <f>'実質公債費比率（分子）の構造'!N$45</f>
        <v>2409</v>
      </c>
      <c r="L49" s="182"/>
      <c r="M49" s="182"/>
      <c r="N49" s="182">
        <f>'実質公債費比率（分子）の構造'!O$45</f>
        <v>2427</v>
      </c>
      <c r="O49" s="182"/>
      <c r="P49" s="182"/>
    </row>
    <row r="50" spans="1:16" x14ac:dyDescent="0.15">
      <c r="A50" s="182" t="s">
        <v>71</v>
      </c>
      <c r="B50" s="182" t="e">
        <f>NA()</f>
        <v>#N/A</v>
      </c>
      <c r="C50" s="182">
        <f>IF(ISNUMBER('実質公債費比率（分子）の構造'!K$53),'実質公債費比率（分子）の構造'!K$53,NA())</f>
        <v>1055</v>
      </c>
      <c r="D50" s="182" t="e">
        <f>NA()</f>
        <v>#N/A</v>
      </c>
      <c r="E50" s="182" t="e">
        <f>NA()</f>
        <v>#N/A</v>
      </c>
      <c r="F50" s="182">
        <f>IF(ISNUMBER('実質公債費比率（分子）の構造'!L$53),'実質公債費比率（分子）の構造'!L$53,NA())</f>
        <v>1121</v>
      </c>
      <c r="G50" s="182" t="e">
        <f>NA()</f>
        <v>#N/A</v>
      </c>
      <c r="H50" s="182" t="e">
        <f>NA()</f>
        <v>#N/A</v>
      </c>
      <c r="I50" s="182">
        <f>IF(ISNUMBER('実質公債費比率（分子）の構造'!M$53),'実質公債費比率（分子）の構造'!M$53,NA())</f>
        <v>1024</v>
      </c>
      <c r="J50" s="182" t="e">
        <f>NA()</f>
        <v>#N/A</v>
      </c>
      <c r="K50" s="182" t="e">
        <f>NA()</f>
        <v>#N/A</v>
      </c>
      <c r="L50" s="182">
        <f>IF(ISNUMBER('実質公債費比率（分子）の構造'!N$53),'実質公債費比率（分子）の構造'!N$53,NA())</f>
        <v>1020</v>
      </c>
      <c r="M50" s="182" t="e">
        <f>NA()</f>
        <v>#N/A</v>
      </c>
      <c r="N50" s="182" t="e">
        <f>NA()</f>
        <v>#N/A</v>
      </c>
      <c r="O50" s="182">
        <f>IF(ISNUMBER('実質公債費比率（分子）の構造'!O$53),'実質公債費比率（分子）の構造'!O$53,NA())</f>
        <v>905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24090</v>
      </c>
      <c r="E56" s="181"/>
      <c r="F56" s="181"/>
      <c r="G56" s="181">
        <f>'将来負担比率（分子）の構造'!J$52</f>
        <v>23222</v>
      </c>
      <c r="H56" s="181"/>
      <c r="I56" s="181"/>
      <c r="J56" s="181">
        <f>'将来負担比率（分子）の構造'!K$52</f>
        <v>22385</v>
      </c>
      <c r="K56" s="181"/>
      <c r="L56" s="181"/>
      <c r="M56" s="181">
        <f>'将来負担比率（分子）の構造'!L$52</f>
        <v>21987</v>
      </c>
      <c r="N56" s="181"/>
      <c r="O56" s="181"/>
      <c r="P56" s="181">
        <f>'将来負担比率（分子）の構造'!M$52</f>
        <v>21926</v>
      </c>
    </row>
    <row r="57" spans="1:16" x14ac:dyDescent="0.15">
      <c r="A57" s="181" t="s">
        <v>42</v>
      </c>
      <c r="B57" s="181"/>
      <c r="C57" s="181"/>
      <c r="D57" s="181">
        <f>'将来負担比率（分子）の構造'!I$51</f>
        <v>98</v>
      </c>
      <c r="E57" s="181"/>
      <c r="F57" s="181"/>
      <c r="G57" s="181">
        <f>'将来負担比率（分子）の構造'!J$51</f>
        <v>79</v>
      </c>
      <c r="H57" s="181"/>
      <c r="I57" s="181"/>
      <c r="J57" s="181">
        <f>'将来負担比率（分子）の構造'!K$51</f>
        <v>63</v>
      </c>
      <c r="K57" s="181"/>
      <c r="L57" s="181"/>
      <c r="M57" s="181">
        <f>'将来負担比率（分子）の構造'!L$51</f>
        <v>44</v>
      </c>
      <c r="N57" s="181"/>
      <c r="O57" s="181"/>
      <c r="P57" s="181">
        <f>'将来負担比率（分子）の構造'!M$51</f>
        <v>33</v>
      </c>
    </row>
    <row r="58" spans="1:16" x14ac:dyDescent="0.15">
      <c r="A58" s="181" t="s">
        <v>41</v>
      </c>
      <c r="B58" s="181"/>
      <c r="C58" s="181"/>
      <c r="D58" s="181">
        <f>'将来負担比率（分子）の構造'!I$50</f>
        <v>4042</v>
      </c>
      <c r="E58" s="181"/>
      <c r="F58" s="181"/>
      <c r="G58" s="181">
        <f>'将来負担比率（分子）の構造'!J$50</f>
        <v>4275</v>
      </c>
      <c r="H58" s="181"/>
      <c r="I58" s="181"/>
      <c r="J58" s="181">
        <f>'将来負担比率（分子）の構造'!K$50</f>
        <v>4411</v>
      </c>
      <c r="K58" s="181"/>
      <c r="L58" s="181"/>
      <c r="M58" s="181">
        <f>'将来負担比率（分子）の構造'!L$50</f>
        <v>4512</v>
      </c>
      <c r="N58" s="181"/>
      <c r="O58" s="181"/>
      <c r="P58" s="181">
        <f>'将来負担比率（分子）の構造'!M$50</f>
        <v>5172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3645</v>
      </c>
      <c r="C62" s="181"/>
      <c r="D62" s="181"/>
      <c r="E62" s="181">
        <f>'将来負担比率（分子）の構造'!J$45</f>
        <v>3497</v>
      </c>
      <c r="F62" s="181"/>
      <c r="G62" s="181"/>
      <c r="H62" s="181">
        <f>'将来負担比率（分子）の構造'!K$45</f>
        <v>3222</v>
      </c>
      <c r="I62" s="181"/>
      <c r="J62" s="181"/>
      <c r="K62" s="181">
        <f>'将来負担比率（分子）の構造'!L$45</f>
        <v>3087</v>
      </c>
      <c r="L62" s="181"/>
      <c r="M62" s="181"/>
      <c r="N62" s="181">
        <f>'将来負担比率（分子）の構造'!M$45</f>
        <v>2922</v>
      </c>
      <c r="O62" s="181"/>
      <c r="P62" s="181"/>
    </row>
    <row r="63" spans="1:16" x14ac:dyDescent="0.15">
      <c r="A63" s="181" t="s">
        <v>34</v>
      </c>
      <c r="B63" s="181">
        <f>'将来負担比率（分子）の構造'!I$44</f>
        <v>1237</v>
      </c>
      <c r="C63" s="181"/>
      <c r="D63" s="181"/>
      <c r="E63" s="181">
        <f>'将来負担比率（分子）の構造'!J$44</f>
        <v>894</v>
      </c>
      <c r="F63" s="181"/>
      <c r="G63" s="181"/>
      <c r="H63" s="181">
        <f>'将来負担比率（分子）の構造'!K$44</f>
        <v>749</v>
      </c>
      <c r="I63" s="181"/>
      <c r="J63" s="181"/>
      <c r="K63" s="181">
        <f>'将来負担比率（分子）の構造'!L$44</f>
        <v>631</v>
      </c>
      <c r="L63" s="181"/>
      <c r="M63" s="181"/>
      <c r="N63" s="181">
        <f>'将来負担比率（分子）の構造'!M$44</f>
        <v>510</v>
      </c>
      <c r="O63" s="181"/>
      <c r="P63" s="181"/>
    </row>
    <row r="64" spans="1:16" x14ac:dyDescent="0.15">
      <c r="A64" s="181" t="s">
        <v>33</v>
      </c>
      <c r="B64" s="181">
        <f>'将来負担比率（分子）の構造'!I$43</f>
        <v>9462</v>
      </c>
      <c r="C64" s="181"/>
      <c r="D64" s="181"/>
      <c r="E64" s="181">
        <f>'将来負担比率（分子）の構造'!J$43</f>
        <v>9273</v>
      </c>
      <c r="F64" s="181"/>
      <c r="G64" s="181"/>
      <c r="H64" s="181">
        <f>'将来負担比率（分子）の構造'!K$43</f>
        <v>8921</v>
      </c>
      <c r="I64" s="181"/>
      <c r="J64" s="181"/>
      <c r="K64" s="181">
        <f>'将来負担比率（分子）の構造'!L$43</f>
        <v>8814</v>
      </c>
      <c r="L64" s="181"/>
      <c r="M64" s="181"/>
      <c r="N64" s="181">
        <f>'将来負担比率（分子）の構造'!M$43</f>
        <v>6697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26513</v>
      </c>
      <c r="C66" s="181"/>
      <c r="D66" s="181"/>
      <c r="E66" s="181">
        <f>'将来負担比率（分子）の構造'!J$41</f>
        <v>26108</v>
      </c>
      <c r="F66" s="181"/>
      <c r="G66" s="181"/>
      <c r="H66" s="181">
        <f>'将来負担比率（分子）の構造'!K$41</f>
        <v>25520</v>
      </c>
      <c r="I66" s="181"/>
      <c r="J66" s="181"/>
      <c r="K66" s="181">
        <f>'将来負担比率（分子）の構造'!L$41</f>
        <v>24916</v>
      </c>
      <c r="L66" s="181"/>
      <c r="M66" s="181"/>
      <c r="N66" s="181">
        <f>'将来負担比率（分子）の構造'!M$41</f>
        <v>25471</v>
      </c>
      <c r="O66" s="181"/>
      <c r="P66" s="181"/>
    </row>
    <row r="67" spans="1:16" x14ac:dyDescent="0.15">
      <c r="A67" s="181" t="s">
        <v>75</v>
      </c>
      <c r="B67" s="181" t="e">
        <f>NA()</f>
        <v>#N/A</v>
      </c>
      <c r="C67" s="181">
        <f>IF(ISNUMBER('将来負担比率（分子）の構造'!I$53), IF('将来負担比率（分子）の構造'!I$53 &lt; 0, 0, '将来負担比率（分子）の構造'!I$53), NA())</f>
        <v>12628</v>
      </c>
      <c r="D67" s="181" t="e">
        <f>NA()</f>
        <v>#N/A</v>
      </c>
      <c r="E67" s="181" t="e">
        <f>NA()</f>
        <v>#N/A</v>
      </c>
      <c r="F67" s="181">
        <f>IF(ISNUMBER('将来負担比率（分子）の構造'!J$53), IF('将来負担比率（分子）の構造'!J$53 &lt; 0, 0, '将来負担比率（分子）の構造'!J$53), NA())</f>
        <v>12195</v>
      </c>
      <c r="G67" s="181" t="e">
        <f>NA()</f>
        <v>#N/A</v>
      </c>
      <c r="H67" s="181" t="e">
        <f>NA()</f>
        <v>#N/A</v>
      </c>
      <c r="I67" s="181">
        <f>IF(ISNUMBER('将来負担比率（分子）の構造'!K$53), IF('将来負担比率（分子）の構造'!K$53 &lt; 0, 0, '将来負担比率（分子）の構造'!K$53), NA())</f>
        <v>11551</v>
      </c>
      <c r="J67" s="181" t="e">
        <f>NA()</f>
        <v>#N/A</v>
      </c>
      <c r="K67" s="181" t="e">
        <f>NA()</f>
        <v>#N/A</v>
      </c>
      <c r="L67" s="181">
        <f>IF(ISNUMBER('将来負担比率（分子）の構造'!L$53), IF('将来負担比率（分子）の構造'!L$53 &lt; 0, 0, '将来負担比率（分子）の構造'!L$53), NA())</f>
        <v>10905</v>
      </c>
      <c r="M67" s="181" t="e">
        <f>NA()</f>
        <v>#N/A</v>
      </c>
      <c r="N67" s="181" t="e">
        <f>NA()</f>
        <v>#N/A</v>
      </c>
      <c r="O67" s="181">
        <f>IF(ISNUMBER('将来負担比率（分子）の構造'!M$53), IF('将来負担比率（分子）の構造'!M$53 &lt; 0, 0, '将来負担比率（分子）の構造'!M$53), NA())</f>
        <v>8469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589</v>
      </c>
      <c r="C72" s="185">
        <f>基金残高に係る経年分析!G55</f>
        <v>590</v>
      </c>
      <c r="D72" s="185">
        <f>基金残高に係る経年分析!H55</f>
        <v>781</v>
      </c>
    </row>
    <row r="73" spans="1:16" x14ac:dyDescent="0.15">
      <c r="A73" s="184" t="s">
        <v>78</v>
      </c>
      <c r="B73" s="185">
        <f>基金残高に係る経年分析!F56</f>
        <v>2632</v>
      </c>
      <c r="C73" s="185">
        <f>基金残高に係る経年分析!G56</f>
        <v>2639</v>
      </c>
      <c r="D73" s="185">
        <f>基金残高に係る経年分析!H56</f>
        <v>2731</v>
      </c>
    </row>
    <row r="74" spans="1:16" x14ac:dyDescent="0.15">
      <c r="A74" s="184" t="s">
        <v>79</v>
      </c>
      <c r="B74" s="185">
        <f>基金残高に係る経年分析!F57</f>
        <v>2169</v>
      </c>
      <c r="C74" s="185">
        <f>基金残高に係る経年分析!G57</f>
        <v>2162</v>
      </c>
      <c r="D74" s="185">
        <f>基金残高に係る経年分析!H57</f>
        <v>2332</v>
      </c>
    </row>
  </sheetData>
  <sheetProtection algorithmName="SHA-512" hashValue="2CwfnsXd5ENYpeUT9453TboAq9fSF0OXxdo5MDUJhhQiPwLiyfvoWV1nu1aV+IT9UVr8Kkp2yMlodjZzRXU3Dg==" saltValue="SqYiEoFghQlzjLR4Oden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3597049</v>
      </c>
      <c r="S5" s="675"/>
      <c r="T5" s="675"/>
      <c r="U5" s="675"/>
      <c r="V5" s="675"/>
      <c r="W5" s="675"/>
      <c r="X5" s="675"/>
      <c r="Y5" s="676"/>
      <c r="Z5" s="677">
        <v>13</v>
      </c>
      <c r="AA5" s="677"/>
      <c r="AB5" s="677"/>
      <c r="AC5" s="677"/>
      <c r="AD5" s="678">
        <v>3597049</v>
      </c>
      <c r="AE5" s="678"/>
      <c r="AF5" s="678"/>
      <c r="AG5" s="678"/>
      <c r="AH5" s="678"/>
      <c r="AI5" s="678"/>
      <c r="AJ5" s="678"/>
      <c r="AK5" s="678"/>
      <c r="AL5" s="679">
        <v>30.5</v>
      </c>
      <c r="AM5" s="680"/>
      <c r="AN5" s="680"/>
      <c r="AO5" s="681"/>
      <c r="AP5" s="671" t="s">
        <v>228</v>
      </c>
      <c r="AQ5" s="672"/>
      <c r="AR5" s="672"/>
      <c r="AS5" s="672"/>
      <c r="AT5" s="672"/>
      <c r="AU5" s="672"/>
      <c r="AV5" s="672"/>
      <c r="AW5" s="672"/>
      <c r="AX5" s="672"/>
      <c r="AY5" s="672"/>
      <c r="AZ5" s="672"/>
      <c r="BA5" s="672"/>
      <c r="BB5" s="672"/>
      <c r="BC5" s="672"/>
      <c r="BD5" s="672"/>
      <c r="BE5" s="672"/>
      <c r="BF5" s="673"/>
      <c r="BG5" s="685">
        <v>3590829</v>
      </c>
      <c r="BH5" s="686"/>
      <c r="BI5" s="686"/>
      <c r="BJ5" s="686"/>
      <c r="BK5" s="686"/>
      <c r="BL5" s="686"/>
      <c r="BM5" s="686"/>
      <c r="BN5" s="687"/>
      <c r="BO5" s="688">
        <v>99.8</v>
      </c>
      <c r="BP5" s="688"/>
      <c r="BQ5" s="688"/>
      <c r="BR5" s="688"/>
      <c r="BS5" s="689">
        <v>45723</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292984</v>
      </c>
      <c r="S6" s="686"/>
      <c r="T6" s="686"/>
      <c r="U6" s="686"/>
      <c r="V6" s="686"/>
      <c r="W6" s="686"/>
      <c r="X6" s="686"/>
      <c r="Y6" s="687"/>
      <c r="Z6" s="688">
        <v>1.1000000000000001</v>
      </c>
      <c r="AA6" s="688"/>
      <c r="AB6" s="688"/>
      <c r="AC6" s="688"/>
      <c r="AD6" s="689">
        <v>292984</v>
      </c>
      <c r="AE6" s="689"/>
      <c r="AF6" s="689"/>
      <c r="AG6" s="689"/>
      <c r="AH6" s="689"/>
      <c r="AI6" s="689"/>
      <c r="AJ6" s="689"/>
      <c r="AK6" s="689"/>
      <c r="AL6" s="690">
        <v>2.5</v>
      </c>
      <c r="AM6" s="691"/>
      <c r="AN6" s="691"/>
      <c r="AO6" s="692"/>
      <c r="AP6" s="682" t="s">
        <v>233</v>
      </c>
      <c r="AQ6" s="683"/>
      <c r="AR6" s="683"/>
      <c r="AS6" s="683"/>
      <c r="AT6" s="683"/>
      <c r="AU6" s="683"/>
      <c r="AV6" s="683"/>
      <c r="AW6" s="683"/>
      <c r="AX6" s="683"/>
      <c r="AY6" s="683"/>
      <c r="AZ6" s="683"/>
      <c r="BA6" s="683"/>
      <c r="BB6" s="683"/>
      <c r="BC6" s="683"/>
      <c r="BD6" s="683"/>
      <c r="BE6" s="683"/>
      <c r="BF6" s="684"/>
      <c r="BG6" s="685">
        <v>3590829</v>
      </c>
      <c r="BH6" s="686"/>
      <c r="BI6" s="686"/>
      <c r="BJ6" s="686"/>
      <c r="BK6" s="686"/>
      <c r="BL6" s="686"/>
      <c r="BM6" s="686"/>
      <c r="BN6" s="687"/>
      <c r="BO6" s="688">
        <v>99.8</v>
      </c>
      <c r="BP6" s="688"/>
      <c r="BQ6" s="688"/>
      <c r="BR6" s="688"/>
      <c r="BS6" s="689">
        <v>45723</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160875</v>
      </c>
      <c r="CS6" s="686"/>
      <c r="CT6" s="686"/>
      <c r="CU6" s="686"/>
      <c r="CV6" s="686"/>
      <c r="CW6" s="686"/>
      <c r="CX6" s="686"/>
      <c r="CY6" s="687"/>
      <c r="CZ6" s="679">
        <v>0.6</v>
      </c>
      <c r="DA6" s="680"/>
      <c r="DB6" s="680"/>
      <c r="DC6" s="699"/>
      <c r="DD6" s="694">
        <v>396</v>
      </c>
      <c r="DE6" s="686"/>
      <c r="DF6" s="686"/>
      <c r="DG6" s="686"/>
      <c r="DH6" s="686"/>
      <c r="DI6" s="686"/>
      <c r="DJ6" s="686"/>
      <c r="DK6" s="686"/>
      <c r="DL6" s="686"/>
      <c r="DM6" s="686"/>
      <c r="DN6" s="686"/>
      <c r="DO6" s="686"/>
      <c r="DP6" s="687"/>
      <c r="DQ6" s="694">
        <v>160854</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6993</v>
      </c>
      <c r="S7" s="686"/>
      <c r="T7" s="686"/>
      <c r="U7" s="686"/>
      <c r="V7" s="686"/>
      <c r="W7" s="686"/>
      <c r="X7" s="686"/>
      <c r="Y7" s="687"/>
      <c r="Z7" s="688">
        <v>0</v>
      </c>
      <c r="AA7" s="688"/>
      <c r="AB7" s="688"/>
      <c r="AC7" s="688"/>
      <c r="AD7" s="689">
        <v>6993</v>
      </c>
      <c r="AE7" s="689"/>
      <c r="AF7" s="689"/>
      <c r="AG7" s="689"/>
      <c r="AH7" s="689"/>
      <c r="AI7" s="689"/>
      <c r="AJ7" s="689"/>
      <c r="AK7" s="689"/>
      <c r="AL7" s="690">
        <v>0.1</v>
      </c>
      <c r="AM7" s="691"/>
      <c r="AN7" s="691"/>
      <c r="AO7" s="692"/>
      <c r="AP7" s="682" t="s">
        <v>236</v>
      </c>
      <c r="AQ7" s="683"/>
      <c r="AR7" s="683"/>
      <c r="AS7" s="683"/>
      <c r="AT7" s="683"/>
      <c r="AU7" s="683"/>
      <c r="AV7" s="683"/>
      <c r="AW7" s="683"/>
      <c r="AX7" s="683"/>
      <c r="AY7" s="683"/>
      <c r="AZ7" s="683"/>
      <c r="BA7" s="683"/>
      <c r="BB7" s="683"/>
      <c r="BC7" s="683"/>
      <c r="BD7" s="683"/>
      <c r="BE7" s="683"/>
      <c r="BF7" s="684"/>
      <c r="BG7" s="685">
        <v>1578348</v>
      </c>
      <c r="BH7" s="686"/>
      <c r="BI7" s="686"/>
      <c r="BJ7" s="686"/>
      <c r="BK7" s="686"/>
      <c r="BL7" s="686"/>
      <c r="BM7" s="686"/>
      <c r="BN7" s="687"/>
      <c r="BO7" s="688">
        <v>43.9</v>
      </c>
      <c r="BP7" s="688"/>
      <c r="BQ7" s="688"/>
      <c r="BR7" s="688"/>
      <c r="BS7" s="689">
        <v>45723</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8003368</v>
      </c>
      <c r="CS7" s="686"/>
      <c r="CT7" s="686"/>
      <c r="CU7" s="686"/>
      <c r="CV7" s="686"/>
      <c r="CW7" s="686"/>
      <c r="CX7" s="686"/>
      <c r="CY7" s="687"/>
      <c r="CZ7" s="688">
        <v>29.6</v>
      </c>
      <c r="DA7" s="688"/>
      <c r="DB7" s="688"/>
      <c r="DC7" s="688"/>
      <c r="DD7" s="694">
        <v>781232</v>
      </c>
      <c r="DE7" s="686"/>
      <c r="DF7" s="686"/>
      <c r="DG7" s="686"/>
      <c r="DH7" s="686"/>
      <c r="DI7" s="686"/>
      <c r="DJ7" s="686"/>
      <c r="DK7" s="686"/>
      <c r="DL7" s="686"/>
      <c r="DM7" s="686"/>
      <c r="DN7" s="686"/>
      <c r="DO7" s="686"/>
      <c r="DP7" s="687"/>
      <c r="DQ7" s="694">
        <v>2031079</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11619</v>
      </c>
      <c r="S8" s="686"/>
      <c r="T8" s="686"/>
      <c r="U8" s="686"/>
      <c r="V8" s="686"/>
      <c r="W8" s="686"/>
      <c r="X8" s="686"/>
      <c r="Y8" s="687"/>
      <c r="Z8" s="688">
        <v>0</v>
      </c>
      <c r="AA8" s="688"/>
      <c r="AB8" s="688"/>
      <c r="AC8" s="688"/>
      <c r="AD8" s="689">
        <v>11619</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54970</v>
      </c>
      <c r="BH8" s="686"/>
      <c r="BI8" s="686"/>
      <c r="BJ8" s="686"/>
      <c r="BK8" s="686"/>
      <c r="BL8" s="686"/>
      <c r="BM8" s="686"/>
      <c r="BN8" s="687"/>
      <c r="BO8" s="688">
        <v>1.5</v>
      </c>
      <c r="BP8" s="688"/>
      <c r="BQ8" s="688"/>
      <c r="BR8" s="688"/>
      <c r="BS8" s="694" t="s">
        <v>240</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7402390</v>
      </c>
      <c r="CS8" s="686"/>
      <c r="CT8" s="686"/>
      <c r="CU8" s="686"/>
      <c r="CV8" s="686"/>
      <c r="CW8" s="686"/>
      <c r="CX8" s="686"/>
      <c r="CY8" s="687"/>
      <c r="CZ8" s="688">
        <v>27.4</v>
      </c>
      <c r="DA8" s="688"/>
      <c r="DB8" s="688"/>
      <c r="DC8" s="688"/>
      <c r="DD8" s="694">
        <v>331743</v>
      </c>
      <c r="DE8" s="686"/>
      <c r="DF8" s="686"/>
      <c r="DG8" s="686"/>
      <c r="DH8" s="686"/>
      <c r="DI8" s="686"/>
      <c r="DJ8" s="686"/>
      <c r="DK8" s="686"/>
      <c r="DL8" s="686"/>
      <c r="DM8" s="686"/>
      <c r="DN8" s="686"/>
      <c r="DO8" s="686"/>
      <c r="DP8" s="687"/>
      <c r="DQ8" s="694">
        <v>3859771</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14360</v>
      </c>
      <c r="S9" s="686"/>
      <c r="T9" s="686"/>
      <c r="U9" s="686"/>
      <c r="V9" s="686"/>
      <c r="W9" s="686"/>
      <c r="X9" s="686"/>
      <c r="Y9" s="687"/>
      <c r="Z9" s="688">
        <v>0.1</v>
      </c>
      <c r="AA9" s="688"/>
      <c r="AB9" s="688"/>
      <c r="AC9" s="688"/>
      <c r="AD9" s="689">
        <v>14360</v>
      </c>
      <c r="AE9" s="689"/>
      <c r="AF9" s="689"/>
      <c r="AG9" s="689"/>
      <c r="AH9" s="689"/>
      <c r="AI9" s="689"/>
      <c r="AJ9" s="689"/>
      <c r="AK9" s="689"/>
      <c r="AL9" s="690">
        <v>0.1</v>
      </c>
      <c r="AM9" s="691"/>
      <c r="AN9" s="691"/>
      <c r="AO9" s="692"/>
      <c r="AP9" s="682" t="s">
        <v>243</v>
      </c>
      <c r="AQ9" s="683"/>
      <c r="AR9" s="683"/>
      <c r="AS9" s="683"/>
      <c r="AT9" s="683"/>
      <c r="AU9" s="683"/>
      <c r="AV9" s="683"/>
      <c r="AW9" s="683"/>
      <c r="AX9" s="683"/>
      <c r="AY9" s="683"/>
      <c r="AZ9" s="683"/>
      <c r="BA9" s="683"/>
      <c r="BB9" s="683"/>
      <c r="BC9" s="683"/>
      <c r="BD9" s="683"/>
      <c r="BE9" s="683"/>
      <c r="BF9" s="684"/>
      <c r="BG9" s="685">
        <v>1272341</v>
      </c>
      <c r="BH9" s="686"/>
      <c r="BI9" s="686"/>
      <c r="BJ9" s="686"/>
      <c r="BK9" s="686"/>
      <c r="BL9" s="686"/>
      <c r="BM9" s="686"/>
      <c r="BN9" s="687"/>
      <c r="BO9" s="688">
        <v>35.4</v>
      </c>
      <c r="BP9" s="688"/>
      <c r="BQ9" s="688"/>
      <c r="BR9" s="688"/>
      <c r="BS9" s="694" t="s">
        <v>240</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1996164</v>
      </c>
      <c r="CS9" s="686"/>
      <c r="CT9" s="686"/>
      <c r="CU9" s="686"/>
      <c r="CV9" s="686"/>
      <c r="CW9" s="686"/>
      <c r="CX9" s="686"/>
      <c r="CY9" s="687"/>
      <c r="CZ9" s="688">
        <v>7.4</v>
      </c>
      <c r="DA9" s="688"/>
      <c r="DB9" s="688"/>
      <c r="DC9" s="688"/>
      <c r="DD9" s="694">
        <v>287927</v>
      </c>
      <c r="DE9" s="686"/>
      <c r="DF9" s="686"/>
      <c r="DG9" s="686"/>
      <c r="DH9" s="686"/>
      <c r="DI9" s="686"/>
      <c r="DJ9" s="686"/>
      <c r="DK9" s="686"/>
      <c r="DL9" s="686"/>
      <c r="DM9" s="686"/>
      <c r="DN9" s="686"/>
      <c r="DO9" s="686"/>
      <c r="DP9" s="687"/>
      <c r="DQ9" s="694">
        <v>1560787</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240</v>
      </c>
      <c r="S10" s="686"/>
      <c r="T10" s="686"/>
      <c r="U10" s="686"/>
      <c r="V10" s="686"/>
      <c r="W10" s="686"/>
      <c r="X10" s="686"/>
      <c r="Y10" s="687"/>
      <c r="Z10" s="688" t="s">
        <v>129</v>
      </c>
      <c r="AA10" s="688"/>
      <c r="AB10" s="688"/>
      <c r="AC10" s="688"/>
      <c r="AD10" s="689" t="s">
        <v>240</v>
      </c>
      <c r="AE10" s="689"/>
      <c r="AF10" s="689"/>
      <c r="AG10" s="689"/>
      <c r="AH10" s="689"/>
      <c r="AI10" s="689"/>
      <c r="AJ10" s="689"/>
      <c r="AK10" s="689"/>
      <c r="AL10" s="690" t="s">
        <v>240</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125937</v>
      </c>
      <c r="BH10" s="686"/>
      <c r="BI10" s="686"/>
      <c r="BJ10" s="686"/>
      <c r="BK10" s="686"/>
      <c r="BL10" s="686"/>
      <c r="BM10" s="686"/>
      <c r="BN10" s="687"/>
      <c r="BO10" s="688">
        <v>3.5</v>
      </c>
      <c r="BP10" s="688"/>
      <c r="BQ10" s="688"/>
      <c r="BR10" s="688"/>
      <c r="BS10" s="694">
        <v>20906</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129</v>
      </c>
      <c r="CS10" s="686"/>
      <c r="CT10" s="686"/>
      <c r="CU10" s="686"/>
      <c r="CV10" s="686"/>
      <c r="CW10" s="686"/>
      <c r="CX10" s="686"/>
      <c r="CY10" s="687"/>
      <c r="CZ10" s="688" t="s">
        <v>240</v>
      </c>
      <c r="DA10" s="688"/>
      <c r="DB10" s="688"/>
      <c r="DC10" s="688"/>
      <c r="DD10" s="694" t="s">
        <v>240</v>
      </c>
      <c r="DE10" s="686"/>
      <c r="DF10" s="686"/>
      <c r="DG10" s="686"/>
      <c r="DH10" s="686"/>
      <c r="DI10" s="686"/>
      <c r="DJ10" s="686"/>
      <c r="DK10" s="686"/>
      <c r="DL10" s="686"/>
      <c r="DM10" s="686"/>
      <c r="DN10" s="686"/>
      <c r="DO10" s="686"/>
      <c r="DP10" s="687"/>
      <c r="DQ10" s="694" t="s">
        <v>129</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772765</v>
      </c>
      <c r="S11" s="686"/>
      <c r="T11" s="686"/>
      <c r="U11" s="686"/>
      <c r="V11" s="686"/>
      <c r="W11" s="686"/>
      <c r="X11" s="686"/>
      <c r="Y11" s="687"/>
      <c r="Z11" s="690">
        <v>2.8</v>
      </c>
      <c r="AA11" s="691"/>
      <c r="AB11" s="691"/>
      <c r="AC11" s="703"/>
      <c r="AD11" s="694">
        <v>772765</v>
      </c>
      <c r="AE11" s="686"/>
      <c r="AF11" s="686"/>
      <c r="AG11" s="686"/>
      <c r="AH11" s="686"/>
      <c r="AI11" s="686"/>
      <c r="AJ11" s="686"/>
      <c r="AK11" s="687"/>
      <c r="AL11" s="690">
        <v>6.6</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125100</v>
      </c>
      <c r="BH11" s="686"/>
      <c r="BI11" s="686"/>
      <c r="BJ11" s="686"/>
      <c r="BK11" s="686"/>
      <c r="BL11" s="686"/>
      <c r="BM11" s="686"/>
      <c r="BN11" s="687"/>
      <c r="BO11" s="688">
        <v>3.5</v>
      </c>
      <c r="BP11" s="688"/>
      <c r="BQ11" s="688"/>
      <c r="BR11" s="688"/>
      <c r="BS11" s="694">
        <v>24817</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1135328</v>
      </c>
      <c r="CS11" s="686"/>
      <c r="CT11" s="686"/>
      <c r="CU11" s="686"/>
      <c r="CV11" s="686"/>
      <c r="CW11" s="686"/>
      <c r="CX11" s="686"/>
      <c r="CY11" s="687"/>
      <c r="CZ11" s="688">
        <v>4.2</v>
      </c>
      <c r="DA11" s="688"/>
      <c r="DB11" s="688"/>
      <c r="DC11" s="688"/>
      <c r="DD11" s="694">
        <v>386461</v>
      </c>
      <c r="DE11" s="686"/>
      <c r="DF11" s="686"/>
      <c r="DG11" s="686"/>
      <c r="DH11" s="686"/>
      <c r="DI11" s="686"/>
      <c r="DJ11" s="686"/>
      <c r="DK11" s="686"/>
      <c r="DL11" s="686"/>
      <c r="DM11" s="686"/>
      <c r="DN11" s="686"/>
      <c r="DO11" s="686"/>
      <c r="DP11" s="687"/>
      <c r="DQ11" s="694">
        <v>484031</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v>8768</v>
      </c>
      <c r="S12" s="686"/>
      <c r="T12" s="686"/>
      <c r="U12" s="686"/>
      <c r="V12" s="686"/>
      <c r="W12" s="686"/>
      <c r="X12" s="686"/>
      <c r="Y12" s="687"/>
      <c r="Z12" s="688">
        <v>0</v>
      </c>
      <c r="AA12" s="688"/>
      <c r="AB12" s="688"/>
      <c r="AC12" s="688"/>
      <c r="AD12" s="689">
        <v>8768</v>
      </c>
      <c r="AE12" s="689"/>
      <c r="AF12" s="689"/>
      <c r="AG12" s="689"/>
      <c r="AH12" s="689"/>
      <c r="AI12" s="689"/>
      <c r="AJ12" s="689"/>
      <c r="AK12" s="689"/>
      <c r="AL12" s="690">
        <v>0.1</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1601722</v>
      </c>
      <c r="BH12" s="686"/>
      <c r="BI12" s="686"/>
      <c r="BJ12" s="686"/>
      <c r="BK12" s="686"/>
      <c r="BL12" s="686"/>
      <c r="BM12" s="686"/>
      <c r="BN12" s="687"/>
      <c r="BO12" s="688">
        <v>44.5</v>
      </c>
      <c r="BP12" s="688"/>
      <c r="BQ12" s="688"/>
      <c r="BR12" s="688"/>
      <c r="BS12" s="694" t="s">
        <v>129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478982</v>
      </c>
      <c r="CS12" s="686"/>
      <c r="CT12" s="686"/>
      <c r="CU12" s="686"/>
      <c r="CV12" s="686"/>
      <c r="CW12" s="686"/>
      <c r="CX12" s="686"/>
      <c r="CY12" s="687"/>
      <c r="CZ12" s="688">
        <v>1.8</v>
      </c>
      <c r="DA12" s="688"/>
      <c r="DB12" s="688"/>
      <c r="DC12" s="688"/>
      <c r="DD12" s="694">
        <v>1837</v>
      </c>
      <c r="DE12" s="686"/>
      <c r="DF12" s="686"/>
      <c r="DG12" s="686"/>
      <c r="DH12" s="686"/>
      <c r="DI12" s="686"/>
      <c r="DJ12" s="686"/>
      <c r="DK12" s="686"/>
      <c r="DL12" s="686"/>
      <c r="DM12" s="686"/>
      <c r="DN12" s="686"/>
      <c r="DO12" s="686"/>
      <c r="DP12" s="687"/>
      <c r="DQ12" s="694">
        <v>406180</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240</v>
      </c>
      <c r="AA13" s="688"/>
      <c r="AB13" s="688"/>
      <c r="AC13" s="688"/>
      <c r="AD13" s="689" t="s">
        <v>240</v>
      </c>
      <c r="AE13" s="689"/>
      <c r="AF13" s="689"/>
      <c r="AG13" s="689"/>
      <c r="AH13" s="689"/>
      <c r="AI13" s="689"/>
      <c r="AJ13" s="689"/>
      <c r="AK13" s="689"/>
      <c r="AL13" s="690" t="s">
        <v>129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1580764</v>
      </c>
      <c r="BH13" s="686"/>
      <c r="BI13" s="686"/>
      <c r="BJ13" s="686"/>
      <c r="BK13" s="686"/>
      <c r="BL13" s="686"/>
      <c r="BM13" s="686"/>
      <c r="BN13" s="687"/>
      <c r="BO13" s="688">
        <v>43.9</v>
      </c>
      <c r="BP13" s="688"/>
      <c r="BQ13" s="688"/>
      <c r="BR13" s="688"/>
      <c r="BS13" s="694" t="s">
        <v>240</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2124891</v>
      </c>
      <c r="CS13" s="686"/>
      <c r="CT13" s="686"/>
      <c r="CU13" s="686"/>
      <c r="CV13" s="686"/>
      <c r="CW13" s="686"/>
      <c r="CX13" s="686"/>
      <c r="CY13" s="687"/>
      <c r="CZ13" s="688">
        <v>7.9</v>
      </c>
      <c r="DA13" s="688"/>
      <c r="DB13" s="688"/>
      <c r="DC13" s="688"/>
      <c r="DD13" s="694">
        <v>1304006</v>
      </c>
      <c r="DE13" s="686"/>
      <c r="DF13" s="686"/>
      <c r="DG13" s="686"/>
      <c r="DH13" s="686"/>
      <c r="DI13" s="686"/>
      <c r="DJ13" s="686"/>
      <c r="DK13" s="686"/>
      <c r="DL13" s="686"/>
      <c r="DM13" s="686"/>
      <c r="DN13" s="686"/>
      <c r="DO13" s="686"/>
      <c r="DP13" s="687"/>
      <c r="DQ13" s="694">
        <v>651014</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129</v>
      </c>
      <c r="AA14" s="688"/>
      <c r="AB14" s="688"/>
      <c r="AC14" s="688"/>
      <c r="AD14" s="689" t="s">
        <v>129</v>
      </c>
      <c r="AE14" s="689"/>
      <c r="AF14" s="689"/>
      <c r="AG14" s="689"/>
      <c r="AH14" s="689"/>
      <c r="AI14" s="689"/>
      <c r="AJ14" s="689"/>
      <c r="AK14" s="689"/>
      <c r="AL14" s="690" t="s">
        <v>129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152002</v>
      </c>
      <c r="BH14" s="686"/>
      <c r="BI14" s="686"/>
      <c r="BJ14" s="686"/>
      <c r="BK14" s="686"/>
      <c r="BL14" s="686"/>
      <c r="BM14" s="686"/>
      <c r="BN14" s="687"/>
      <c r="BO14" s="688">
        <v>4.2</v>
      </c>
      <c r="BP14" s="688"/>
      <c r="BQ14" s="688"/>
      <c r="BR14" s="688"/>
      <c r="BS14" s="694" t="s">
        <v>129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1171860</v>
      </c>
      <c r="CS14" s="686"/>
      <c r="CT14" s="686"/>
      <c r="CU14" s="686"/>
      <c r="CV14" s="686"/>
      <c r="CW14" s="686"/>
      <c r="CX14" s="686"/>
      <c r="CY14" s="687"/>
      <c r="CZ14" s="688">
        <v>4.3</v>
      </c>
      <c r="DA14" s="688"/>
      <c r="DB14" s="688"/>
      <c r="DC14" s="688"/>
      <c r="DD14" s="694">
        <v>417860</v>
      </c>
      <c r="DE14" s="686"/>
      <c r="DF14" s="686"/>
      <c r="DG14" s="686"/>
      <c r="DH14" s="686"/>
      <c r="DI14" s="686"/>
      <c r="DJ14" s="686"/>
      <c r="DK14" s="686"/>
      <c r="DL14" s="686"/>
      <c r="DM14" s="686"/>
      <c r="DN14" s="686"/>
      <c r="DO14" s="686"/>
      <c r="DP14" s="687"/>
      <c r="DQ14" s="694">
        <v>723674</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240</v>
      </c>
      <c r="S15" s="686"/>
      <c r="T15" s="686"/>
      <c r="U15" s="686"/>
      <c r="V15" s="686"/>
      <c r="W15" s="686"/>
      <c r="X15" s="686"/>
      <c r="Y15" s="687"/>
      <c r="Z15" s="688" t="s">
        <v>129</v>
      </c>
      <c r="AA15" s="688"/>
      <c r="AB15" s="688"/>
      <c r="AC15" s="688"/>
      <c r="AD15" s="689" t="s">
        <v>240</v>
      </c>
      <c r="AE15" s="689"/>
      <c r="AF15" s="689"/>
      <c r="AG15" s="689"/>
      <c r="AH15" s="689"/>
      <c r="AI15" s="689"/>
      <c r="AJ15" s="689"/>
      <c r="AK15" s="689"/>
      <c r="AL15" s="690" t="s">
        <v>129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258757</v>
      </c>
      <c r="BH15" s="686"/>
      <c r="BI15" s="686"/>
      <c r="BJ15" s="686"/>
      <c r="BK15" s="686"/>
      <c r="BL15" s="686"/>
      <c r="BM15" s="686"/>
      <c r="BN15" s="687"/>
      <c r="BO15" s="688">
        <v>7.2</v>
      </c>
      <c r="BP15" s="688"/>
      <c r="BQ15" s="688"/>
      <c r="BR15" s="688"/>
      <c r="BS15" s="694" t="s">
        <v>240</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1985832</v>
      </c>
      <c r="CS15" s="686"/>
      <c r="CT15" s="686"/>
      <c r="CU15" s="686"/>
      <c r="CV15" s="686"/>
      <c r="CW15" s="686"/>
      <c r="CX15" s="686"/>
      <c r="CY15" s="687"/>
      <c r="CZ15" s="688">
        <v>7.3</v>
      </c>
      <c r="DA15" s="688"/>
      <c r="DB15" s="688"/>
      <c r="DC15" s="688"/>
      <c r="DD15" s="694">
        <v>401766</v>
      </c>
      <c r="DE15" s="686"/>
      <c r="DF15" s="686"/>
      <c r="DG15" s="686"/>
      <c r="DH15" s="686"/>
      <c r="DI15" s="686"/>
      <c r="DJ15" s="686"/>
      <c r="DK15" s="686"/>
      <c r="DL15" s="686"/>
      <c r="DM15" s="686"/>
      <c r="DN15" s="686"/>
      <c r="DO15" s="686"/>
      <c r="DP15" s="687"/>
      <c r="DQ15" s="694">
        <v>1211643</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12097</v>
      </c>
      <c r="S16" s="686"/>
      <c r="T16" s="686"/>
      <c r="U16" s="686"/>
      <c r="V16" s="686"/>
      <c r="W16" s="686"/>
      <c r="X16" s="686"/>
      <c r="Y16" s="687"/>
      <c r="Z16" s="688">
        <v>0</v>
      </c>
      <c r="AA16" s="688"/>
      <c r="AB16" s="688"/>
      <c r="AC16" s="688"/>
      <c r="AD16" s="689">
        <v>12097</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159723</v>
      </c>
      <c r="CS16" s="686"/>
      <c r="CT16" s="686"/>
      <c r="CU16" s="686"/>
      <c r="CV16" s="686"/>
      <c r="CW16" s="686"/>
      <c r="CX16" s="686"/>
      <c r="CY16" s="687"/>
      <c r="CZ16" s="688">
        <v>0.6</v>
      </c>
      <c r="DA16" s="688"/>
      <c r="DB16" s="688"/>
      <c r="DC16" s="688"/>
      <c r="DD16" s="694" t="s">
        <v>240</v>
      </c>
      <c r="DE16" s="686"/>
      <c r="DF16" s="686"/>
      <c r="DG16" s="686"/>
      <c r="DH16" s="686"/>
      <c r="DI16" s="686"/>
      <c r="DJ16" s="686"/>
      <c r="DK16" s="686"/>
      <c r="DL16" s="686"/>
      <c r="DM16" s="686"/>
      <c r="DN16" s="686"/>
      <c r="DO16" s="686"/>
      <c r="DP16" s="687"/>
      <c r="DQ16" s="694">
        <v>6007</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18408</v>
      </c>
      <c r="S17" s="686"/>
      <c r="T17" s="686"/>
      <c r="U17" s="686"/>
      <c r="V17" s="686"/>
      <c r="W17" s="686"/>
      <c r="X17" s="686"/>
      <c r="Y17" s="687"/>
      <c r="Z17" s="688">
        <v>0.1</v>
      </c>
      <c r="AA17" s="688"/>
      <c r="AB17" s="688"/>
      <c r="AC17" s="688"/>
      <c r="AD17" s="689">
        <v>18408</v>
      </c>
      <c r="AE17" s="689"/>
      <c r="AF17" s="689"/>
      <c r="AG17" s="689"/>
      <c r="AH17" s="689"/>
      <c r="AI17" s="689"/>
      <c r="AJ17" s="689"/>
      <c r="AK17" s="689"/>
      <c r="AL17" s="690">
        <v>0.2</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240</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2426579</v>
      </c>
      <c r="CS17" s="686"/>
      <c r="CT17" s="686"/>
      <c r="CU17" s="686"/>
      <c r="CV17" s="686"/>
      <c r="CW17" s="686"/>
      <c r="CX17" s="686"/>
      <c r="CY17" s="687"/>
      <c r="CZ17" s="688">
        <v>9</v>
      </c>
      <c r="DA17" s="688"/>
      <c r="DB17" s="688"/>
      <c r="DC17" s="688"/>
      <c r="DD17" s="694" t="s">
        <v>240</v>
      </c>
      <c r="DE17" s="686"/>
      <c r="DF17" s="686"/>
      <c r="DG17" s="686"/>
      <c r="DH17" s="686"/>
      <c r="DI17" s="686"/>
      <c r="DJ17" s="686"/>
      <c r="DK17" s="686"/>
      <c r="DL17" s="686"/>
      <c r="DM17" s="686"/>
      <c r="DN17" s="686"/>
      <c r="DO17" s="686"/>
      <c r="DP17" s="687"/>
      <c r="DQ17" s="694">
        <v>2389613</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25148</v>
      </c>
      <c r="S18" s="686"/>
      <c r="T18" s="686"/>
      <c r="U18" s="686"/>
      <c r="V18" s="686"/>
      <c r="W18" s="686"/>
      <c r="X18" s="686"/>
      <c r="Y18" s="687"/>
      <c r="Z18" s="688">
        <v>0.1</v>
      </c>
      <c r="AA18" s="688"/>
      <c r="AB18" s="688"/>
      <c r="AC18" s="688"/>
      <c r="AD18" s="689">
        <v>25148</v>
      </c>
      <c r="AE18" s="689"/>
      <c r="AF18" s="689"/>
      <c r="AG18" s="689"/>
      <c r="AH18" s="689"/>
      <c r="AI18" s="689"/>
      <c r="AJ18" s="689"/>
      <c r="AK18" s="689"/>
      <c r="AL18" s="690">
        <v>0.2</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240</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240</v>
      </c>
      <c r="CS18" s="686"/>
      <c r="CT18" s="686"/>
      <c r="CU18" s="686"/>
      <c r="CV18" s="686"/>
      <c r="CW18" s="686"/>
      <c r="CX18" s="686"/>
      <c r="CY18" s="687"/>
      <c r="CZ18" s="688" t="s">
        <v>240</v>
      </c>
      <c r="DA18" s="688"/>
      <c r="DB18" s="688"/>
      <c r="DC18" s="688"/>
      <c r="DD18" s="694" t="s">
        <v>240</v>
      </c>
      <c r="DE18" s="686"/>
      <c r="DF18" s="686"/>
      <c r="DG18" s="686"/>
      <c r="DH18" s="686"/>
      <c r="DI18" s="686"/>
      <c r="DJ18" s="686"/>
      <c r="DK18" s="686"/>
      <c r="DL18" s="686"/>
      <c r="DM18" s="686"/>
      <c r="DN18" s="686"/>
      <c r="DO18" s="686"/>
      <c r="DP18" s="687"/>
      <c r="DQ18" s="694" t="s">
        <v>240</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17015</v>
      </c>
      <c r="S19" s="686"/>
      <c r="T19" s="686"/>
      <c r="U19" s="686"/>
      <c r="V19" s="686"/>
      <c r="W19" s="686"/>
      <c r="X19" s="686"/>
      <c r="Y19" s="687"/>
      <c r="Z19" s="688">
        <v>0.1</v>
      </c>
      <c r="AA19" s="688"/>
      <c r="AB19" s="688"/>
      <c r="AC19" s="688"/>
      <c r="AD19" s="689">
        <v>17015</v>
      </c>
      <c r="AE19" s="689"/>
      <c r="AF19" s="689"/>
      <c r="AG19" s="689"/>
      <c r="AH19" s="689"/>
      <c r="AI19" s="689"/>
      <c r="AJ19" s="689"/>
      <c r="AK19" s="689"/>
      <c r="AL19" s="690">
        <v>0.1</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6220</v>
      </c>
      <c r="BH19" s="686"/>
      <c r="BI19" s="686"/>
      <c r="BJ19" s="686"/>
      <c r="BK19" s="686"/>
      <c r="BL19" s="686"/>
      <c r="BM19" s="686"/>
      <c r="BN19" s="687"/>
      <c r="BO19" s="688">
        <v>0.2</v>
      </c>
      <c r="BP19" s="688"/>
      <c r="BQ19" s="688"/>
      <c r="BR19" s="688"/>
      <c r="BS19" s="694" t="s">
        <v>240</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240</v>
      </c>
      <c r="CS19" s="686"/>
      <c r="CT19" s="686"/>
      <c r="CU19" s="686"/>
      <c r="CV19" s="686"/>
      <c r="CW19" s="686"/>
      <c r="CX19" s="686"/>
      <c r="CY19" s="687"/>
      <c r="CZ19" s="688" t="s">
        <v>240</v>
      </c>
      <c r="DA19" s="688"/>
      <c r="DB19" s="688"/>
      <c r="DC19" s="688"/>
      <c r="DD19" s="694" t="s">
        <v>240</v>
      </c>
      <c r="DE19" s="686"/>
      <c r="DF19" s="686"/>
      <c r="DG19" s="686"/>
      <c r="DH19" s="686"/>
      <c r="DI19" s="686"/>
      <c r="DJ19" s="686"/>
      <c r="DK19" s="686"/>
      <c r="DL19" s="686"/>
      <c r="DM19" s="686"/>
      <c r="DN19" s="686"/>
      <c r="DO19" s="686"/>
      <c r="DP19" s="687"/>
      <c r="DQ19" s="694" t="s">
        <v>240</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5250</v>
      </c>
      <c r="S20" s="686"/>
      <c r="T20" s="686"/>
      <c r="U20" s="686"/>
      <c r="V20" s="686"/>
      <c r="W20" s="686"/>
      <c r="X20" s="686"/>
      <c r="Y20" s="687"/>
      <c r="Z20" s="688">
        <v>0</v>
      </c>
      <c r="AA20" s="688"/>
      <c r="AB20" s="688"/>
      <c r="AC20" s="688"/>
      <c r="AD20" s="689">
        <v>5250</v>
      </c>
      <c r="AE20" s="689"/>
      <c r="AF20" s="689"/>
      <c r="AG20" s="689"/>
      <c r="AH20" s="689"/>
      <c r="AI20" s="689"/>
      <c r="AJ20" s="689"/>
      <c r="AK20" s="689"/>
      <c r="AL20" s="690">
        <v>0</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6220</v>
      </c>
      <c r="BH20" s="686"/>
      <c r="BI20" s="686"/>
      <c r="BJ20" s="686"/>
      <c r="BK20" s="686"/>
      <c r="BL20" s="686"/>
      <c r="BM20" s="686"/>
      <c r="BN20" s="687"/>
      <c r="BO20" s="688">
        <v>0.2</v>
      </c>
      <c r="BP20" s="688"/>
      <c r="BQ20" s="688"/>
      <c r="BR20" s="688"/>
      <c r="BS20" s="694" t="s">
        <v>240</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27045992</v>
      </c>
      <c r="CS20" s="686"/>
      <c r="CT20" s="686"/>
      <c r="CU20" s="686"/>
      <c r="CV20" s="686"/>
      <c r="CW20" s="686"/>
      <c r="CX20" s="686"/>
      <c r="CY20" s="687"/>
      <c r="CZ20" s="688">
        <v>100</v>
      </c>
      <c r="DA20" s="688"/>
      <c r="DB20" s="688"/>
      <c r="DC20" s="688"/>
      <c r="DD20" s="694">
        <v>3913228</v>
      </c>
      <c r="DE20" s="686"/>
      <c r="DF20" s="686"/>
      <c r="DG20" s="686"/>
      <c r="DH20" s="686"/>
      <c r="DI20" s="686"/>
      <c r="DJ20" s="686"/>
      <c r="DK20" s="686"/>
      <c r="DL20" s="686"/>
      <c r="DM20" s="686"/>
      <c r="DN20" s="686"/>
      <c r="DO20" s="686"/>
      <c r="DP20" s="687"/>
      <c r="DQ20" s="694">
        <v>13484653</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2883</v>
      </c>
      <c r="S21" s="686"/>
      <c r="T21" s="686"/>
      <c r="U21" s="686"/>
      <c r="V21" s="686"/>
      <c r="W21" s="686"/>
      <c r="X21" s="686"/>
      <c r="Y21" s="687"/>
      <c r="Z21" s="688">
        <v>0</v>
      </c>
      <c r="AA21" s="688"/>
      <c r="AB21" s="688"/>
      <c r="AC21" s="688"/>
      <c r="AD21" s="689">
        <v>2883</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6220</v>
      </c>
      <c r="BH21" s="686"/>
      <c r="BI21" s="686"/>
      <c r="BJ21" s="686"/>
      <c r="BK21" s="686"/>
      <c r="BL21" s="686"/>
      <c r="BM21" s="686"/>
      <c r="BN21" s="687"/>
      <c r="BO21" s="688">
        <v>0.2</v>
      </c>
      <c r="BP21" s="688"/>
      <c r="BQ21" s="688"/>
      <c r="BR21" s="688"/>
      <c r="BS21" s="694" t="s">
        <v>240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8021222</v>
      </c>
      <c r="S22" s="686"/>
      <c r="T22" s="686"/>
      <c r="U22" s="686"/>
      <c r="V22" s="686"/>
      <c r="W22" s="686"/>
      <c r="X22" s="686"/>
      <c r="Y22" s="687"/>
      <c r="Z22" s="688">
        <v>29</v>
      </c>
      <c r="AA22" s="688"/>
      <c r="AB22" s="688"/>
      <c r="AC22" s="688"/>
      <c r="AD22" s="689">
        <v>6985347</v>
      </c>
      <c r="AE22" s="689"/>
      <c r="AF22" s="689"/>
      <c r="AG22" s="689"/>
      <c r="AH22" s="689"/>
      <c r="AI22" s="689"/>
      <c r="AJ22" s="689"/>
      <c r="AK22" s="689"/>
      <c r="AL22" s="690">
        <v>59.2</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129</v>
      </c>
      <c r="BP22" s="688"/>
      <c r="BQ22" s="688"/>
      <c r="BR22" s="688"/>
      <c r="BS22" s="694" t="s">
        <v>240</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6985347</v>
      </c>
      <c r="S23" s="686"/>
      <c r="T23" s="686"/>
      <c r="U23" s="686"/>
      <c r="V23" s="686"/>
      <c r="W23" s="686"/>
      <c r="X23" s="686"/>
      <c r="Y23" s="687"/>
      <c r="Z23" s="688">
        <v>25.2</v>
      </c>
      <c r="AA23" s="688"/>
      <c r="AB23" s="688"/>
      <c r="AC23" s="688"/>
      <c r="AD23" s="689">
        <v>6985347</v>
      </c>
      <c r="AE23" s="689"/>
      <c r="AF23" s="689"/>
      <c r="AG23" s="689"/>
      <c r="AH23" s="689"/>
      <c r="AI23" s="689"/>
      <c r="AJ23" s="689"/>
      <c r="AK23" s="689"/>
      <c r="AL23" s="690">
        <v>59.2</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t="s">
        <v>240</v>
      </c>
      <c r="BH23" s="686"/>
      <c r="BI23" s="686"/>
      <c r="BJ23" s="686"/>
      <c r="BK23" s="686"/>
      <c r="BL23" s="686"/>
      <c r="BM23" s="686"/>
      <c r="BN23" s="687"/>
      <c r="BO23" s="688" t="s">
        <v>129</v>
      </c>
      <c r="BP23" s="688"/>
      <c r="BQ23" s="688"/>
      <c r="BR23" s="688"/>
      <c r="BS23" s="694" t="s">
        <v>240</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1035875</v>
      </c>
      <c r="S24" s="686"/>
      <c r="T24" s="686"/>
      <c r="U24" s="686"/>
      <c r="V24" s="686"/>
      <c r="W24" s="686"/>
      <c r="X24" s="686"/>
      <c r="Y24" s="687"/>
      <c r="Z24" s="688">
        <v>3.7</v>
      </c>
      <c r="AA24" s="688"/>
      <c r="AB24" s="688"/>
      <c r="AC24" s="688"/>
      <c r="AD24" s="689" t="s">
        <v>129</v>
      </c>
      <c r="AE24" s="689"/>
      <c r="AF24" s="689"/>
      <c r="AG24" s="689"/>
      <c r="AH24" s="689"/>
      <c r="AI24" s="689"/>
      <c r="AJ24" s="689"/>
      <c r="AK24" s="689"/>
      <c r="AL24" s="690" t="s">
        <v>240</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240</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10051738</v>
      </c>
      <c r="CS24" s="675"/>
      <c r="CT24" s="675"/>
      <c r="CU24" s="675"/>
      <c r="CV24" s="675"/>
      <c r="CW24" s="675"/>
      <c r="CX24" s="675"/>
      <c r="CY24" s="676"/>
      <c r="CZ24" s="679">
        <v>37.200000000000003</v>
      </c>
      <c r="DA24" s="680"/>
      <c r="DB24" s="680"/>
      <c r="DC24" s="699"/>
      <c r="DD24" s="719">
        <v>7158485</v>
      </c>
      <c r="DE24" s="675"/>
      <c r="DF24" s="675"/>
      <c r="DG24" s="675"/>
      <c r="DH24" s="675"/>
      <c r="DI24" s="675"/>
      <c r="DJ24" s="675"/>
      <c r="DK24" s="676"/>
      <c r="DL24" s="719">
        <v>6854295</v>
      </c>
      <c r="DM24" s="675"/>
      <c r="DN24" s="675"/>
      <c r="DO24" s="675"/>
      <c r="DP24" s="675"/>
      <c r="DQ24" s="675"/>
      <c r="DR24" s="675"/>
      <c r="DS24" s="675"/>
      <c r="DT24" s="675"/>
      <c r="DU24" s="675"/>
      <c r="DV24" s="676"/>
      <c r="DW24" s="679">
        <v>56.1</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240</v>
      </c>
      <c r="S25" s="686"/>
      <c r="T25" s="686"/>
      <c r="U25" s="686"/>
      <c r="V25" s="686"/>
      <c r="W25" s="686"/>
      <c r="X25" s="686"/>
      <c r="Y25" s="687"/>
      <c r="Z25" s="688" t="s">
        <v>129</v>
      </c>
      <c r="AA25" s="688"/>
      <c r="AB25" s="688"/>
      <c r="AC25" s="688"/>
      <c r="AD25" s="689" t="s">
        <v>240</v>
      </c>
      <c r="AE25" s="689"/>
      <c r="AF25" s="689"/>
      <c r="AG25" s="689"/>
      <c r="AH25" s="689"/>
      <c r="AI25" s="689"/>
      <c r="AJ25" s="689"/>
      <c r="AK25" s="689"/>
      <c r="AL25" s="690" t="s">
        <v>240</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240</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3754150</v>
      </c>
      <c r="CS25" s="722"/>
      <c r="CT25" s="722"/>
      <c r="CU25" s="722"/>
      <c r="CV25" s="722"/>
      <c r="CW25" s="722"/>
      <c r="CX25" s="722"/>
      <c r="CY25" s="723"/>
      <c r="CZ25" s="690">
        <v>13.9</v>
      </c>
      <c r="DA25" s="720"/>
      <c r="DB25" s="720"/>
      <c r="DC25" s="724"/>
      <c r="DD25" s="694">
        <v>3524726</v>
      </c>
      <c r="DE25" s="722"/>
      <c r="DF25" s="722"/>
      <c r="DG25" s="722"/>
      <c r="DH25" s="722"/>
      <c r="DI25" s="722"/>
      <c r="DJ25" s="722"/>
      <c r="DK25" s="723"/>
      <c r="DL25" s="694">
        <v>3273711</v>
      </c>
      <c r="DM25" s="722"/>
      <c r="DN25" s="722"/>
      <c r="DO25" s="722"/>
      <c r="DP25" s="722"/>
      <c r="DQ25" s="722"/>
      <c r="DR25" s="722"/>
      <c r="DS25" s="722"/>
      <c r="DT25" s="722"/>
      <c r="DU25" s="722"/>
      <c r="DV25" s="723"/>
      <c r="DW25" s="690">
        <v>26.8</v>
      </c>
      <c r="DX25" s="720"/>
      <c r="DY25" s="720"/>
      <c r="DZ25" s="720"/>
      <c r="EA25" s="720"/>
      <c r="EB25" s="720"/>
      <c r="EC25" s="721"/>
    </row>
    <row r="26" spans="2:133" ht="11.25" customHeight="1" x14ac:dyDescent="0.15">
      <c r="B26" s="682" t="s">
        <v>296</v>
      </c>
      <c r="C26" s="683"/>
      <c r="D26" s="683"/>
      <c r="E26" s="683"/>
      <c r="F26" s="683"/>
      <c r="G26" s="683"/>
      <c r="H26" s="683"/>
      <c r="I26" s="683"/>
      <c r="J26" s="683"/>
      <c r="K26" s="683"/>
      <c r="L26" s="683"/>
      <c r="M26" s="683"/>
      <c r="N26" s="683"/>
      <c r="O26" s="683"/>
      <c r="P26" s="683"/>
      <c r="Q26" s="684"/>
      <c r="R26" s="685">
        <v>12781413</v>
      </c>
      <c r="S26" s="686"/>
      <c r="T26" s="686"/>
      <c r="U26" s="686"/>
      <c r="V26" s="686"/>
      <c r="W26" s="686"/>
      <c r="X26" s="686"/>
      <c r="Y26" s="687"/>
      <c r="Z26" s="688">
        <v>46.2</v>
      </c>
      <c r="AA26" s="688"/>
      <c r="AB26" s="688"/>
      <c r="AC26" s="688"/>
      <c r="AD26" s="689">
        <v>11745538</v>
      </c>
      <c r="AE26" s="689"/>
      <c r="AF26" s="689"/>
      <c r="AG26" s="689"/>
      <c r="AH26" s="689"/>
      <c r="AI26" s="689"/>
      <c r="AJ26" s="689"/>
      <c r="AK26" s="689"/>
      <c r="AL26" s="690">
        <v>99.6</v>
      </c>
      <c r="AM26" s="691"/>
      <c r="AN26" s="691"/>
      <c r="AO26" s="692"/>
      <c r="AP26" s="704" t="s">
        <v>297</v>
      </c>
      <c r="AQ26" s="731"/>
      <c r="AR26" s="731"/>
      <c r="AS26" s="731"/>
      <c r="AT26" s="731"/>
      <c r="AU26" s="731"/>
      <c r="AV26" s="731"/>
      <c r="AW26" s="731"/>
      <c r="AX26" s="731"/>
      <c r="AY26" s="731"/>
      <c r="AZ26" s="731"/>
      <c r="BA26" s="731"/>
      <c r="BB26" s="731"/>
      <c r="BC26" s="731"/>
      <c r="BD26" s="731"/>
      <c r="BE26" s="731"/>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2316672</v>
      </c>
      <c r="CS26" s="686"/>
      <c r="CT26" s="686"/>
      <c r="CU26" s="686"/>
      <c r="CV26" s="686"/>
      <c r="CW26" s="686"/>
      <c r="CX26" s="686"/>
      <c r="CY26" s="687"/>
      <c r="CZ26" s="690">
        <v>8.6</v>
      </c>
      <c r="DA26" s="720"/>
      <c r="DB26" s="720"/>
      <c r="DC26" s="724"/>
      <c r="DD26" s="694">
        <v>2151512</v>
      </c>
      <c r="DE26" s="686"/>
      <c r="DF26" s="686"/>
      <c r="DG26" s="686"/>
      <c r="DH26" s="686"/>
      <c r="DI26" s="686"/>
      <c r="DJ26" s="686"/>
      <c r="DK26" s="687"/>
      <c r="DL26" s="694" t="s">
        <v>129</v>
      </c>
      <c r="DM26" s="686"/>
      <c r="DN26" s="686"/>
      <c r="DO26" s="686"/>
      <c r="DP26" s="686"/>
      <c r="DQ26" s="686"/>
      <c r="DR26" s="686"/>
      <c r="DS26" s="686"/>
      <c r="DT26" s="686"/>
      <c r="DU26" s="686"/>
      <c r="DV26" s="687"/>
      <c r="DW26" s="690" t="s">
        <v>240</v>
      </c>
      <c r="DX26" s="720"/>
      <c r="DY26" s="720"/>
      <c r="DZ26" s="720"/>
      <c r="EA26" s="720"/>
      <c r="EB26" s="720"/>
      <c r="EC26" s="721"/>
    </row>
    <row r="27" spans="2:133" ht="11.25" customHeight="1" x14ac:dyDescent="0.15">
      <c r="B27" s="682" t="s">
        <v>299</v>
      </c>
      <c r="C27" s="683"/>
      <c r="D27" s="683"/>
      <c r="E27" s="683"/>
      <c r="F27" s="683"/>
      <c r="G27" s="683"/>
      <c r="H27" s="683"/>
      <c r="I27" s="683"/>
      <c r="J27" s="683"/>
      <c r="K27" s="683"/>
      <c r="L27" s="683"/>
      <c r="M27" s="683"/>
      <c r="N27" s="683"/>
      <c r="O27" s="683"/>
      <c r="P27" s="683"/>
      <c r="Q27" s="684"/>
      <c r="R27" s="685">
        <v>3856</v>
      </c>
      <c r="S27" s="686"/>
      <c r="T27" s="686"/>
      <c r="U27" s="686"/>
      <c r="V27" s="686"/>
      <c r="W27" s="686"/>
      <c r="X27" s="686"/>
      <c r="Y27" s="687"/>
      <c r="Z27" s="688">
        <v>0</v>
      </c>
      <c r="AA27" s="688"/>
      <c r="AB27" s="688"/>
      <c r="AC27" s="688"/>
      <c r="AD27" s="689">
        <v>3856</v>
      </c>
      <c r="AE27" s="689"/>
      <c r="AF27" s="689"/>
      <c r="AG27" s="689"/>
      <c r="AH27" s="689"/>
      <c r="AI27" s="689"/>
      <c r="AJ27" s="689"/>
      <c r="AK27" s="689"/>
      <c r="AL27" s="690">
        <v>0</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3597049</v>
      </c>
      <c r="BH27" s="686"/>
      <c r="BI27" s="686"/>
      <c r="BJ27" s="686"/>
      <c r="BK27" s="686"/>
      <c r="BL27" s="686"/>
      <c r="BM27" s="686"/>
      <c r="BN27" s="687"/>
      <c r="BO27" s="688">
        <v>100</v>
      </c>
      <c r="BP27" s="688"/>
      <c r="BQ27" s="688"/>
      <c r="BR27" s="688"/>
      <c r="BS27" s="694">
        <v>45723</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3871009</v>
      </c>
      <c r="CS27" s="722"/>
      <c r="CT27" s="722"/>
      <c r="CU27" s="722"/>
      <c r="CV27" s="722"/>
      <c r="CW27" s="722"/>
      <c r="CX27" s="722"/>
      <c r="CY27" s="723"/>
      <c r="CZ27" s="690">
        <v>14.3</v>
      </c>
      <c r="DA27" s="720"/>
      <c r="DB27" s="720"/>
      <c r="DC27" s="724"/>
      <c r="DD27" s="694">
        <v>1244146</v>
      </c>
      <c r="DE27" s="722"/>
      <c r="DF27" s="722"/>
      <c r="DG27" s="722"/>
      <c r="DH27" s="722"/>
      <c r="DI27" s="722"/>
      <c r="DJ27" s="722"/>
      <c r="DK27" s="723"/>
      <c r="DL27" s="694">
        <v>1190971</v>
      </c>
      <c r="DM27" s="722"/>
      <c r="DN27" s="722"/>
      <c r="DO27" s="722"/>
      <c r="DP27" s="722"/>
      <c r="DQ27" s="722"/>
      <c r="DR27" s="722"/>
      <c r="DS27" s="722"/>
      <c r="DT27" s="722"/>
      <c r="DU27" s="722"/>
      <c r="DV27" s="723"/>
      <c r="DW27" s="690">
        <v>9.8000000000000007</v>
      </c>
      <c r="DX27" s="720"/>
      <c r="DY27" s="720"/>
      <c r="DZ27" s="720"/>
      <c r="EA27" s="720"/>
      <c r="EB27" s="720"/>
      <c r="EC27" s="721"/>
    </row>
    <row r="28" spans="2:133" ht="11.25" customHeight="1" x14ac:dyDescent="0.15">
      <c r="B28" s="682" t="s">
        <v>302</v>
      </c>
      <c r="C28" s="683"/>
      <c r="D28" s="683"/>
      <c r="E28" s="683"/>
      <c r="F28" s="683"/>
      <c r="G28" s="683"/>
      <c r="H28" s="683"/>
      <c r="I28" s="683"/>
      <c r="J28" s="683"/>
      <c r="K28" s="683"/>
      <c r="L28" s="683"/>
      <c r="M28" s="683"/>
      <c r="N28" s="683"/>
      <c r="O28" s="683"/>
      <c r="P28" s="683"/>
      <c r="Q28" s="684"/>
      <c r="R28" s="685">
        <v>142810</v>
      </c>
      <c r="S28" s="686"/>
      <c r="T28" s="686"/>
      <c r="U28" s="686"/>
      <c r="V28" s="686"/>
      <c r="W28" s="686"/>
      <c r="X28" s="686"/>
      <c r="Y28" s="687"/>
      <c r="Z28" s="688">
        <v>0.5</v>
      </c>
      <c r="AA28" s="688"/>
      <c r="AB28" s="688"/>
      <c r="AC28" s="688"/>
      <c r="AD28" s="689" t="s">
        <v>240</v>
      </c>
      <c r="AE28" s="689"/>
      <c r="AF28" s="689"/>
      <c r="AG28" s="689"/>
      <c r="AH28" s="689"/>
      <c r="AI28" s="689"/>
      <c r="AJ28" s="689"/>
      <c r="AK28" s="689"/>
      <c r="AL28" s="690" t="s">
        <v>240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2426579</v>
      </c>
      <c r="CS28" s="686"/>
      <c r="CT28" s="686"/>
      <c r="CU28" s="686"/>
      <c r="CV28" s="686"/>
      <c r="CW28" s="686"/>
      <c r="CX28" s="686"/>
      <c r="CY28" s="687"/>
      <c r="CZ28" s="690">
        <v>9</v>
      </c>
      <c r="DA28" s="720"/>
      <c r="DB28" s="720"/>
      <c r="DC28" s="724"/>
      <c r="DD28" s="694">
        <v>2389613</v>
      </c>
      <c r="DE28" s="686"/>
      <c r="DF28" s="686"/>
      <c r="DG28" s="686"/>
      <c r="DH28" s="686"/>
      <c r="DI28" s="686"/>
      <c r="DJ28" s="686"/>
      <c r="DK28" s="687"/>
      <c r="DL28" s="694">
        <v>2389613</v>
      </c>
      <c r="DM28" s="686"/>
      <c r="DN28" s="686"/>
      <c r="DO28" s="686"/>
      <c r="DP28" s="686"/>
      <c r="DQ28" s="686"/>
      <c r="DR28" s="686"/>
      <c r="DS28" s="686"/>
      <c r="DT28" s="686"/>
      <c r="DU28" s="686"/>
      <c r="DV28" s="687"/>
      <c r="DW28" s="690">
        <v>19.600000000000001</v>
      </c>
      <c r="DX28" s="720"/>
      <c r="DY28" s="720"/>
      <c r="DZ28" s="720"/>
      <c r="EA28" s="720"/>
      <c r="EB28" s="720"/>
      <c r="EC28" s="721"/>
    </row>
    <row r="29" spans="2:133" ht="11.25" customHeight="1" x14ac:dyDescent="0.15">
      <c r="B29" s="682" t="s">
        <v>304</v>
      </c>
      <c r="C29" s="683"/>
      <c r="D29" s="683"/>
      <c r="E29" s="683"/>
      <c r="F29" s="683"/>
      <c r="G29" s="683"/>
      <c r="H29" s="683"/>
      <c r="I29" s="683"/>
      <c r="J29" s="683"/>
      <c r="K29" s="683"/>
      <c r="L29" s="683"/>
      <c r="M29" s="683"/>
      <c r="N29" s="683"/>
      <c r="O29" s="683"/>
      <c r="P29" s="683"/>
      <c r="Q29" s="684"/>
      <c r="R29" s="685">
        <v>165442</v>
      </c>
      <c r="S29" s="686"/>
      <c r="T29" s="686"/>
      <c r="U29" s="686"/>
      <c r="V29" s="686"/>
      <c r="W29" s="686"/>
      <c r="X29" s="686"/>
      <c r="Y29" s="687"/>
      <c r="Z29" s="688">
        <v>0.6</v>
      </c>
      <c r="AA29" s="688"/>
      <c r="AB29" s="688"/>
      <c r="AC29" s="688"/>
      <c r="AD29" s="689">
        <v>15501</v>
      </c>
      <c r="AE29" s="689"/>
      <c r="AF29" s="689"/>
      <c r="AG29" s="689"/>
      <c r="AH29" s="689"/>
      <c r="AI29" s="689"/>
      <c r="AJ29" s="689"/>
      <c r="AK29" s="689"/>
      <c r="AL29" s="690">
        <v>0.1</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2426550</v>
      </c>
      <c r="CS29" s="722"/>
      <c r="CT29" s="722"/>
      <c r="CU29" s="722"/>
      <c r="CV29" s="722"/>
      <c r="CW29" s="722"/>
      <c r="CX29" s="722"/>
      <c r="CY29" s="723"/>
      <c r="CZ29" s="690">
        <v>9</v>
      </c>
      <c r="DA29" s="720"/>
      <c r="DB29" s="720"/>
      <c r="DC29" s="724"/>
      <c r="DD29" s="694">
        <v>2389584</v>
      </c>
      <c r="DE29" s="722"/>
      <c r="DF29" s="722"/>
      <c r="DG29" s="722"/>
      <c r="DH29" s="722"/>
      <c r="DI29" s="722"/>
      <c r="DJ29" s="722"/>
      <c r="DK29" s="723"/>
      <c r="DL29" s="694">
        <v>2389584</v>
      </c>
      <c r="DM29" s="722"/>
      <c r="DN29" s="722"/>
      <c r="DO29" s="722"/>
      <c r="DP29" s="722"/>
      <c r="DQ29" s="722"/>
      <c r="DR29" s="722"/>
      <c r="DS29" s="722"/>
      <c r="DT29" s="722"/>
      <c r="DU29" s="722"/>
      <c r="DV29" s="723"/>
      <c r="DW29" s="690">
        <v>19.600000000000001</v>
      </c>
      <c r="DX29" s="720"/>
      <c r="DY29" s="720"/>
      <c r="DZ29" s="720"/>
      <c r="EA29" s="720"/>
      <c r="EB29" s="720"/>
      <c r="EC29" s="721"/>
    </row>
    <row r="30" spans="2:133" ht="11.25" customHeight="1" x14ac:dyDescent="0.15">
      <c r="B30" s="682" t="s">
        <v>307</v>
      </c>
      <c r="C30" s="683"/>
      <c r="D30" s="683"/>
      <c r="E30" s="683"/>
      <c r="F30" s="683"/>
      <c r="G30" s="683"/>
      <c r="H30" s="683"/>
      <c r="I30" s="683"/>
      <c r="J30" s="683"/>
      <c r="K30" s="683"/>
      <c r="L30" s="683"/>
      <c r="M30" s="683"/>
      <c r="N30" s="683"/>
      <c r="O30" s="683"/>
      <c r="P30" s="683"/>
      <c r="Q30" s="684"/>
      <c r="R30" s="685">
        <v>107035</v>
      </c>
      <c r="S30" s="686"/>
      <c r="T30" s="686"/>
      <c r="U30" s="686"/>
      <c r="V30" s="686"/>
      <c r="W30" s="686"/>
      <c r="X30" s="686"/>
      <c r="Y30" s="687"/>
      <c r="Z30" s="688">
        <v>0.4</v>
      </c>
      <c r="AA30" s="688"/>
      <c r="AB30" s="688"/>
      <c r="AC30" s="688"/>
      <c r="AD30" s="689" t="s">
        <v>240</v>
      </c>
      <c r="AE30" s="689"/>
      <c r="AF30" s="689"/>
      <c r="AG30" s="689"/>
      <c r="AH30" s="689"/>
      <c r="AI30" s="689"/>
      <c r="AJ30" s="689"/>
      <c r="AK30" s="689"/>
      <c r="AL30" s="690" t="s">
        <v>129</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2"/>
      <c r="BI30" s="732"/>
      <c r="BJ30" s="732"/>
      <c r="BK30" s="732"/>
      <c r="BL30" s="732"/>
      <c r="BM30" s="732"/>
      <c r="BN30" s="732"/>
      <c r="BO30" s="732"/>
      <c r="BP30" s="732"/>
      <c r="BQ30" s="733"/>
      <c r="BR30" s="664" t="s">
        <v>309</v>
      </c>
      <c r="BS30" s="732"/>
      <c r="BT30" s="732"/>
      <c r="BU30" s="732"/>
      <c r="BV30" s="732"/>
      <c r="BW30" s="732"/>
      <c r="BX30" s="732"/>
      <c r="BY30" s="732"/>
      <c r="BZ30" s="732"/>
      <c r="CA30" s="732"/>
      <c r="CB30" s="733"/>
      <c r="CD30" s="727"/>
      <c r="CE30" s="728"/>
      <c r="CF30" s="700" t="s">
        <v>310</v>
      </c>
      <c r="CG30" s="701"/>
      <c r="CH30" s="701"/>
      <c r="CI30" s="701"/>
      <c r="CJ30" s="701"/>
      <c r="CK30" s="701"/>
      <c r="CL30" s="701"/>
      <c r="CM30" s="701"/>
      <c r="CN30" s="701"/>
      <c r="CO30" s="701"/>
      <c r="CP30" s="701"/>
      <c r="CQ30" s="702"/>
      <c r="CR30" s="685">
        <v>2291346</v>
      </c>
      <c r="CS30" s="686"/>
      <c r="CT30" s="686"/>
      <c r="CU30" s="686"/>
      <c r="CV30" s="686"/>
      <c r="CW30" s="686"/>
      <c r="CX30" s="686"/>
      <c r="CY30" s="687"/>
      <c r="CZ30" s="690">
        <v>8.5</v>
      </c>
      <c r="DA30" s="720"/>
      <c r="DB30" s="720"/>
      <c r="DC30" s="724"/>
      <c r="DD30" s="694">
        <v>2256109</v>
      </c>
      <c r="DE30" s="686"/>
      <c r="DF30" s="686"/>
      <c r="DG30" s="686"/>
      <c r="DH30" s="686"/>
      <c r="DI30" s="686"/>
      <c r="DJ30" s="686"/>
      <c r="DK30" s="687"/>
      <c r="DL30" s="694">
        <v>2256109</v>
      </c>
      <c r="DM30" s="686"/>
      <c r="DN30" s="686"/>
      <c r="DO30" s="686"/>
      <c r="DP30" s="686"/>
      <c r="DQ30" s="686"/>
      <c r="DR30" s="686"/>
      <c r="DS30" s="686"/>
      <c r="DT30" s="686"/>
      <c r="DU30" s="686"/>
      <c r="DV30" s="687"/>
      <c r="DW30" s="690">
        <v>18.5</v>
      </c>
      <c r="DX30" s="720"/>
      <c r="DY30" s="720"/>
      <c r="DZ30" s="720"/>
      <c r="EA30" s="720"/>
      <c r="EB30" s="720"/>
      <c r="EC30" s="721"/>
    </row>
    <row r="31" spans="2:133" ht="11.25" customHeight="1" x14ac:dyDescent="0.15">
      <c r="B31" s="682" t="s">
        <v>311</v>
      </c>
      <c r="C31" s="683"/>
      <c r="D31" s="683"/>
      <c r="E31" s="683"/>
      <c r="F31" s="683"/>
      <c r="G31" s="683"/>
      <c r="H31" s="683"/>
      <c r="I31" s="683"/>
      <c r="J31" s="683"/>
      <c r="K31" s="683"/>
      <c r="L31" s="683"/>
      <c r="M31" s="683"/>
      <c r="N31" s="683"/>
      <c r="O31" s="683"/>
      <c r="P31" s="683"/>
      <c r="Q31" s="684"/>
      <c r="R31" s="685">
        <v>7443083</v>
      </c>
      <c r="S31" s="686"/>
      <c r="T31" s="686"/>
      <c r="U31" s="686"/>
      <c r="V31" s="686"/>
      <c r="W31" s="686"/>
      <c r="X31" s="686"/>
      <c r="Y31" s="687"/>
      <c r="Z31" s="688">
        <v>26.9</v>
      </c>
      <c r="AA31" s="688"/>
      <c r="AB31" s="688"/>
      <c r="AC31" s="688"/>
      <c r="AD31" s="689" t="s">
        <v>240</v>
      </c>
      <c r="AE31" s="689"/>
      <c r="AF31" s="689"/>
      <c r="AG31" s="689"/>
      <c r="AH31" s="689"/>
      <c r="AI31" s="689"/>
      <c r="AJ31" s="689"/>
      <c r="AK31" s="689"/>
      <c r="AL31" s="690" t="s">
        <v>240</v>
      </c>
      <c r="AM31" s="691"/>
      <c r="AN31" s="691"/>
      <c r="AO31" s="692"/>
      <c r="AP31" s="739" t="s">
        <v>312</v>
      </c>
      <c r="AQ31" s="740"/>
      <c r="AR31" s="740"/>
      <c r="AS31" s="740"/>
      <c r="AT31" s="745" t="s">
        <v>313</v>
      </c>
      <c r="AU31" s="231"/>
      <c r="AV31" s="231"/>
      <c r="AW31" s="231"/>
      <c r="AX31" s="671" t="s">
        <v>189</v>
      </c>
      <c r="AY31" s="672"/>
      <c r="AZ31" s="672"/>
      <c r="BA31" s="672"/>
      <c r="BB31" s="672"/>
      <c r="BC31" s="672"/>
      <c r="BD31" s="672"/>
      <c r="BE31" s="672"/>
      <c r="BF31" s="673"/>
      <c r="BG31" s="753">
        <v>98.7</v>
      </c>
      <c r="BH31" s="737"/>
      <c r="BI31" s="737"/>
      <c r="BJ31" s="737"/>
      <c r="BK31" s="737"/>
      <c r="BL31" s="737"/>
      <c r="BM31" s="680">
        <v>97.4</v>
      </c>
      <c r="BN31" s="737"/>
      <c r="BO31" s="737"/>
      <c r="BP31" s="737"/>
      <c r="BQ31" s="738"/>
      <c r="BR31" s="753">
        <v>99.4</v>
      </c>
      <c r="BS31" s="737"/>
      <c r="BT31" s="737"/>
      <c r="BU31" s="737"/>
      <c r="BV31" s="737"/>
      <c r="BW31" s="737"/>
      <c r="BX31" s="680">
        <v>98.1</v>
      </c>
      <c r="BY31" s="737"/>
      <c r="BZ31" s="737"/>
      <c r="CA31" s="737"/>
      <c r="CB31" s="738"/>
      <c r="CD31" s="727"/>
      <c r="CE31" s="728"/>
      <c r="CF31" s="700" t="s">
        <v>314</v>
      </c>
      <c r="CG31" s="701"/>
      <c r="CH31" s="701"/>
      <c r="CI31" s="701"/>
      <c r="CJ31" s="701"/>
      <c r="CK31" s="701"/>
      <c r="CL31" s="701"/>
      <c r="CM31" s="701"/>
      <c r="CN31" s="701"/>
      <c r="CO31" s="701"/>
      <c r="CP31" s="701"/>
      <c r="CQ31" s="702"/>
      <c r="CR31" s="685">
        <v>135204</v>
      </c>
      <c r="CS31" s="722"/>
      <c r="CT31" s="722"/>
      <c r="CU31" s="722"/>
      <c r="CV31" s="722"/>
      <c r="CW31" s="722"/>
      <c r="CX31" s="722"/>
      <c r="CY31" s="723"/>
      <c r="CZ31" s="690">
        <v>0.5</v>
      </c>
      <c r="DA31" s="720"/>
      <c r="DB31" s="720"/>
      <c r="DC31" s="724"/>
      <c r="DD31" s="694">
        <v>133475</v>
      </c>
      <c r="DE31" s="722"/>
      <c r="DF31" s="722"/>
      <c r="DG31" s="722"/>
      <c r="DH31" s="722"/>
      <c r="DI31" s="722"/>
      <c r="DJ31" s="722"/>
      <c r="DK31" s="723"/>
      <c r="DL31" s="694">
        <v>133475</v>
      </c>
      <c r="DM31" s="722"/>
      <c r="DN31" s="722"/>
      <c r="DO31" s="722"/>
      <c r="DP31" s="722"/>
      <c r="DQ31" s="722"/>
      <c r="DR31" s="722"/>
      <c r="DS31" s="722"/>
      <c r="DT31" s="722"/>
      <c r="DU31" s="722"/>
      <c r="DV31" s="723"/>
      <c r="DW31" s="690">
        <v>1.1000000000000001</v>
      </c>
      <c r="DX31" s="720"/>
      <c r="DY31" s="720"/>
      <c r="DZ31" s="720"/>
      <c r="EA31" s="720"/>
      <c r="EB31" s="720"/>
      <c r="EC31" s="721"/>
    </row>
    <row r="32" spans="2:133" ht="11.25" customHeight="1" x14ac:dyDescent="0.15">
      <c r="B32" s="748" t="s">
        <v>315</v>
      </c>
      <c r="C32" s="749"/>
      <c r="D32" s="749"/>
      <c r="E32" s="749"/>
      <c r="F32" s="749"/>
      <c r="G32" s="749"/>
      <c r="H32" s="749"/>
      <c r="I32" s="749"/>
      <c r="J32" s="749"/>
      <c r="K32" s="749"/>
      <c r="L32" s="749"/>
      <c r="M32" s="749"/>
      <c r="N32" s="749"/>
      <c r="O32" s="749"/>
      <c r="P32" s="749"/>
      <c r="Q32" s="750"/>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1"/>
      <c r="AQ32" s="742"/>
      <c r="AR32" s="742"/>
      <c r="AS32" s="742"/>
      <c r="AT32" s="746"/>
      <c r="AU32" s="230" t="s">
        <v>316</v>
      </c>
      <c r="AV32" s="230"/>
      <c r="AW32" s="230"/>
      <c r="AX32" s="682" t="s">
        <v>317</v>
      </c>
      <c r="AY32" s="683"/>
      <c r="AZ32" s="683"/>
      <c r="BA32" s="683"/>
      <c r="BB32" s="683"/>
      <c r="BC32" s="683"/>
      <c r="BD32" s="683"/>
      <c r="BE32" s="683"/>
      <c r="BF32" s="684"/>
      <c r="BG32" s="754">
        <v>99.3</v>
      </c>
      <c r="BH32" s="722"/>
      <c r="BI32" s="722"/>
      <c r="BJ32" s="722"/>
      <c r="BK32" s="722"/>
      <c r="BL32" s="722"/>
      <c r="BM32" s="691">
        <v>98.9</v>
      </c>
      <c r="BN32" s="751"/>
      <c r="BO32" s="751"/>
      <c r="BP32" s="751"/>
      <c r="BQ32" s="752"/>
      <c r="BR32" s="754">
        <v>99.4</v>
      </c>
      <c r="BS32" s="722"/>
      <c r="BT32" s="722"/>
      <c r="BU32" s="722"/>
      <c r="BV32" s="722"/>
      <c r="BW32" s="722"/>
      <c r="BX32" s="691">
        <v>98.9</v>
      </c>
      <c r="BY32" s="751"/>
      <c r="BZ32" s="751"/>
      <c r="CA32" s="751"/>
      <c r="CB32" s="752"/>
      <c r="CD32" s="729"/>
      <c r="CE32" s="730"/>
      <c r="CF32" s="700" t="s">
        <v>318</v>
      </c>
      <c r="CG32" s="701"/>
      <c r="CH32" s="701"/>
      <c r="CI32" s="701"/>
      <c r="CJ32" s="701"/>
      <c r="CK32" s="701"/>
      <c r="CL32" s="701"/>
      <c r="CM32" s="701"/>
      <c r="CN32" s="701"/>
      <c r="CO32" s="701"/>
      <c r="CP32" s="701"/>
      <c r="CQ32" s="702"/>
      <c r="CR32" s="685">
        <v>29</v>
      </c>
      <c r="CS32" s="686"/>
      <c r="CT32" s="686"/>
      <c r="CU32" s="686"/>
      <c r="CV32" s="686"/>
      <c r="CW32" s="686"/>
      <c r="CX32" s="686"/>
      <c r="CY32" s="687"/>
      <c r="CZ32" s="690">
        <v>0</v>
      </c>
      <c r="DA32" s="720"/>
      <c r="DB32" s="720"/>
      <c r="DC32" s="724"/>
      <c r="DD32" s="694">
        <v>29</v>
      </c>
      <c r="DE32" s="686"/>
      <c r="DF32" s="686"/>
      <c r="DG32" s="686"/>
      <c r="DH32" s="686"/>
      <c r="DI32" s="686"/>
      <c r="DJ32" s="686"/>
      <c r="DK32" s="687"/>
      <c r="DL32" s="694">
        <v>29</v>
      </c>
      <c r="DM32" s="686"/>
      <c r="DN32" s="686"/>
      <c r="DO32" s="686"/>
      <c r="DP32" s="686"/>
      <c r="DQ32" s="686"/>
      <c r="DR32" s="686"/>
      <c r="DS32" s="686"/>
      <c r="DT32" s="686"/>
      <c r="DU32" s="686"/>
      <c r="DV32" s="687"/>
      <c r="DW32" s="690">
        <v>0</v>
      </c>
      <c r="DX32" s="720"/>
      <c r="DY32" s="720"/>
      <c r="DZ32" s="720"/>
      <c r="EA32" s="720"/>
      <c r="EB32" s="720"/>
      <c r="EC32" s="721"/>
    </row>
    <row r="33" spans="2:133" ht="11.25" customHeight="1" x14ac:dyDescent="0.15">
      <c r="B33" s="682" t="s">
        <v>319</v>
      </c>
      <c r="C33" s="683"/>
      <c r="D33" s="683"/>
      <c r="E33" s="683"/>
      <c r="F33" s="683"/>
      <c r="G33" s="683"/>
      <c r="H33" s="683"/>
      <c r="I33" s="683"/>
      <c r="J33" s="683"/>
      <c r="K33" s="683"/>
      <c r="L33" s="683"/>
      <c r="M33" s="683"/>
      <c r="N33" s="683"/>
      <c r="O33" s="683"/>
      <c r="P33" s="683"/>
      <c r="Q33" s="684"/>
      <c r="R33" s="685">
        <v>1834913</v>
      </c>
      <c r="S33" s="686"/>
      <c r="T33" s="686"/>
      <c r="U33" s="686"/>
      <c r="V33" s="686"/>
      <c r="W33" s="686"/>
      <c r="X33" s="686"/>
      <c r="Y33" s="687"/>
      <c r="Z33" s="688">
        <v>6.6</v>
      </c>
      <c r="AA33" s="688"/>
      <c r="AB33" s="688"/>
      <c r="AC33" s="688"/>
      <c r="AD33" s="689" t="s">
        <v>129</v>
      </c>
      <c r="AE33" s="689"/>
      <c r="AF33" s="689"/>
      <c r="AG33" s="689"/>
      <c r="AH33" s="689"/>
      <c r="AI33" s="689"/>
      <c r="AJ33" s="689"/>
      <c r="AK33" s="689"/>
      <c r="AL33" s="690" t="s">
        <v>240</v>
      </c>
      <c r="AM33" s="691"/>
      <c r="AN33" s="691"/>
      <c r="AO33" s="692"/>
      <c r="AP33" s="743"/>
      <c r="AQ33" s="744"/>
      <c r="AR33" s="744"/>
      <c r="AS33" s="744"/>
      <c r="AT33" s="747"/>
      <c r="AU33" s="232"/>
      <c r="AV33" s="232"/>
      <c r="AW33" s="232"/>
      <c r="AX33" s="734" t="s">
        <v>320</v>
      </c>
      <c r="AY33" s="735"/>
      <c r="AZ33" s="735"/>
      <c r="BA33" s="735"/>
      <c r="BB33" s="735"/>
      <c r="BC33" s="735"/>
      <c r="BD33" s="735"/>
      <c r="BE33" s="735"/>
      <c r="BF33" s="736"/>
      <c r="BG33" s="755">
        <v>97.8</v>
      </c>
      <c r="BH33" s="756"/>
      <c r="BI33" s="756"/>
      <c r="BJ33" s="756"/>
      <c r="BK33" s="756"/>
      <c r="BL33" s="756"/>
      <c r="BM33" s="757">
        <v>95.6</v>
      </c>
      <c r="BN33" s="756"/>
      <c r="BO33" s="756"/>
      <c r="BP33" s="756"/>
      <c r="BQ33" s="758"/>
      <c r="BR33" s="755">
        <v>99.4</v>
      </c>
      <c r="BS33" s="756"/>
      <c r="BT33" s="756"/>
      <c r="BU33" s="756"/>
      <c r="BV33" s="756"/>
      <c r="BW33" s="756"/>
      <c r="BX33" s="757">
        <v>97</v>
      </c>
      <c r="BY33" s="756"/>
      <c r="BZ33" s="756"/>
      <c r="CA33" s="756"/>
      <c r="CB33" s="758"/>
      <c r="CD33" s="700" t="s">
        <v>321</v>
      </c>
      <c r="CE33" s="701"/>
      <c r="CF33" s="701"/>
      <c r="CG33" s="701"/>
      <c r="CH33" s="701"/>
      <c r="CI33" s="701"/>
      <c r="CJ33" s="701"/>
      <c r="CK33" s="701"/>
      <c r="CL33" s="701"/>
      <c r="CM33" s="701"/>
      <c r="CN33" s="701"/>
      <c r="CO33" s="701"/>
      <c r="CP33" s="701"/>
      <c r="CQ33" s="702"/>
      <c r="CR33" s="685">
        <v>12921303</v>
      </c>
      <c r="CS33" s="722"/>
      <c r="CT33" s="722"/>
      <c r="CU33" s="722"/>
      <c r="CV33" s="722"/>
      <c r="CW33" s="722"/>
      <c r="CX33" s="722"/>
      <c r="CY33" s="723"/>
      <c r="CZ33" s="690">
        <v>47.8</v>
      </c>
      <c r="DA33" s="720"/>
      <c r="DB33" s="720"/>
      <c r="DC33" s="724"/>
      <c r="DD33" s="694">
        <v>6149810</v>
      </c>
      <c r="DE33" s="722"/>
      <c r="DF33" s="722"/>
      <c r="DG33" s="722"/>
      <c r="DH33" s="722"/>
      <c r="DI33" s="722"/>
      <c r="DJ33" s="722"/>
      <c r="DK33" s="723"/>
      <c r="DL33" s="694">
        <v>4205898</v>
      </c>
      <c r="DM33" s="722"/>
      <c r="DN33" s="722"/>
      <c r="DO33" s="722"/>
      <c r="DP33" s="722"/>
      <c r="DQ33" s="722"/>
      <c r="DR33" s="722"/>
      <c r="DS33" s="722"/>
      <c r="DT33" s="722"/>
      <c r="DU33" s="722"/>
      <c r="DV33" s="723"/>
      <c r="DW33" s="690">
        <v>34.4</v>
      </c>
      <c r="DX33" s="720"/>
      <c r="DY33" s="720"/>
      <c r="DZ33" s="720"/>
      <c r="EA33" s="720"/>
      <c r="EB33" s="720"/>
      <c r="EC33" s="721"/>
    </row>
    <row r="34" spans="2:133" ht="11.25" customHeight="1" x14ac:dyDescent="0.15">
      <c r="B34" s="682" t="s">
        <v>322</v>
      </c>
      <c r="C34" s="683"/>
      <c r="D34" s="683"/>
      <c r="E34" s="683"/>
      <c r="F34" s="683"/>
      <c r="G34" s="683"/>
      <c r="H34" s="683"/>
      <c r="I34" s="683"/>
      <c r="J34" s="683"/>
      <c r="K34" s="683"/>
      <c r="L34" s="683"/>
      <c r="M34" s="683"/>
      <c r="N34" s="683"/>
      <c r="O34" s="683"/>
      <c r="P34" s="683"/>
      <c r="Q34" s="684"/>
      <c r="R34" s="685">
        <v>146458</v>
      </c>
      <c r="S34" s="686"/>
      <c r="T34" s="686"/>
      <c r="U34" s="686"/>
      <c r="V34" s="686"/>
      <c r="W34" s="686"/>
      <c r="X34" s="686"/>
      <c r="Y34" s="687"/>
      <c r="Z34" s="688">
        <v>0.5</v>
      </c>
      <c r="AA34" s="688"/>
      <c r="AB34" s="688"/>
      <c r="AC34" s="688"/>
      <c r="AD34" s="689">
        <v>27124</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2753824</v>
      </c>
      <c r="CS34" s="686"/>
      <c r="CT34" s="686"/>
      <c r="CU34" s="686"/>
      <c r="CV34" s="686"/>
      <c r="CW34" s="686"/>
      <c r="CX34" s="686"/>
      <c r="CY34" s="687"/>
      <c r="CZ34" s="690">
        <v>10.199999999999999</v>
      </c>
      <c r="DA34" s="720"/>
      <c r="DB34" s="720"/>
      <c r="DC34" s="724"/>
      <c r="DD34" s="694">
        <v>1711775</v>
      </c>
      <c r="DE34" s="686"/>
      <c r="DF34" s="686"/>
      <c r="DG34" s="686"/>
      <c r="DH34" s="686"/>
      <c r="DI34" s="686"/>
      <c r="DJ34" s="686"/>
      <c r="DK34" s="687"/>
      <c r="DL34" s="694">
        <v>1123794</v>
      </c>
      <c r="DM34" s="686"/>
      <c r="DN34" s="686"/>
      <c r="DO34" s="686"/>
      <c r="DP34" s="686"/>
      <c r="DQ34" s="686"/>
      <c r="DR34" s="686"/>
      <c r="DS34" s="686"/>
      <c r="DT34" s="686"/>
      <c r="DU34" s="686"/>
      <c r="DV34" s="687"/>
      <c r="DW34" s="690">
        <v>9.1999999999999993</v>
      </c>
      <c r="DX34" s="720"/>
      <c r="DY34" s="720"/>
      <c r="DZ34" s="720"/>
      <c r="EA34" s="720"/>
      <c r="EB34" s="720"/>
      <c r="EC34" s="721"/>
    </row>
    <row r="35" spans="2:133" ht="11.25" customHeight="1" x14ac:dyDescent="0.15">
      <c r="B35" s="682" t="s">
        <v>324</v>
      </c>
      <c r="C35" s="683"/>
      <c r="D35" s="683"/>
      <c r="E35" s="683"/>
      <c r="F35" s="683"/>
      <c r="G35" s="683"/>
      <c r="H35" s="683"/>
      <c r="I35" s="683"/>
      <c r="J35" s="683"/>
      <c r="K35" s="683"/>
      <c r="L35" s="683"/>
      <c r="M35" s="683"/>
      <c r="N35" s="683"/>
      <c r="O35" s="683"/>
      <c r="P35" s="683"/>
      <c r="Q35" s="684"/>
      <c r="R35" s="685">
        <v>433054</v>
      </c>
      <c r="S35" s="686"/>
      <c r="T35" s="686"/>
      <c r="U35" s="686"/>
      <c r="V35" s="686"/>
      <c r="W35" s="686"/>
      <c r="X35" s="686"/>
      <c r="Y35" s="687"/>
      <c r="Z35" s="688">
        <v>1.6</v>
      </c>
      <c r="AA35" s="688"/>
      <c r="AB35" s="688"/>
      <c r="AC35" s="688"/>
      <c r="AD35" s="689" t="s">
        <v>240</v>
      </c>
      <c r="AE35" s="689"/>
      <c r="AF35" s="689"/>
      <c r="AG35" s="689"/>
      <c r="AH35" s="689"/>
      <c r="AI35" s="689"/>
      <c r="AJ35" s="689"/>
      <c r="AK35" s="689"/>
      <c r="AL35" s="690" t="s">
        <v>129</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279224</v>
      </c>
      <c r="CS35" s="722"/>
      <c r="CT35" s="722"/>
      <c r="CU35" s="722"/>
      <c r="CV35" s="722"/>
      <c r="CW35" s="722"/>
      <c r="CX35" s="722"/>
      <c r="CY35" s="723"/>
      <c r="CZ35" s="690">
        <v>1</v>
      </c>
      <c r="DA35" s="720"/>
      <c r="DB35" s="720"/>
      <c r="DC35" s="724"/>
      <c r="DD35" s="694">
        <v>148089</v>
      </c>
      <c r="DE35" s="722"/>
      <c r="DF35" s="722"/>
      <c r="DG35" s="722"/>
      <c r="DH35" s="722"/>
      <c r="DI35" s="722"/>
      <c r="DJ35" s="722"/>
      <c r="DK35" s="723"/>
      <c r="DL35" s="694">
        <v>118902</v>
      </c>
      <c r="DM35" s="722"/>
      <c r="DN35" s="722"/>
      <c r="DO35" s="722"/>
      <c r="DP35" s="722"/>
      <c r="DQ35" s="722"/>
      <c r="DR35" s="722"/>
      <c r="DS35" s="722"/>
      <c r="DT35" s="722"/>
      <c r="DU35" s="722"/>
      <c r="DV35" s="723"/>
      <c r="DW35" s="690">
        <v>1</v>
      </c>
      <c r="DX35" s="720"/>
      <c r="DY35" s="720"/>
      <c r="DZ35" s="720"/>
      <c r="EA35" s="720"/>
      <c r="EB35" s="720"/>
      <c r="EC35" s="721"/>
    </row>
    <row r="36" spans="2:133" ht="11.25" customHeight="1" x14ac:dyDescent="0.15">
      <c r="B36" s="682" t="s">
        <v>328</v>
      </c>
      <c r="C36" s="683"/>
      <c r="D36" s="683"/>
      <c r="E36" s="683"/>
      <c r="F36" s="683"/>
      <c r="G36" s="683"/>
      <c r="H36" s="683"/>
      <c r="I36" s="683"/>
      <c r="J36" s="683"/>
      <c r="K36" s="683"/>
      <c r="L36" s="683"/>
      <c r="M36" s="683"/>
      <c r="N36" s="683"/>
      <c r="O36" s="683"/>
      <c r="P36" s="683"/>
      <c r="Q36" s="684"/>
      <c r="R36" s="685">
        <v>1007900</v>
      </c>
      <c r="S36" s="686"/>
      <c r="T36" s="686"/>
      <c r="U36" s="686"/>
      <c r="V36" s="686"/>
      <c r="W36" s="686"/>
      <c r="X36" s="686"/>
      <c r="Y36" s="687"/>
      <c r="Z36" s="688">
        <v>3.6</v>
      </c>
      <c r="AA36" s="688"/>
      <c r="AB36" s="688"/>
      <c r="AC36" s="688"/>
      <c r="AD36" s="689" t="s">
        <v>240</v>
      </c>
      <c r="AE36" s="689"/>
      <c r="AF36" s="689"/>
      <c r="AG36" s="689"/>
      <c r="AH36" s="689"/>
      <c r="AI36" s="689"/>
      <c r="AJ36" s="689"/>
      <c r="AK36" s="689"/>
      <c r="AL36" s="690" t="s">
        <v>129</v>
      </c>
      <c r="AM36" s="691"/>
      <c r="AN36" s="691"/>
      <c r="AO36" s="692"/>
      <c r="AP36" s="235"/>
      <c r="AQ36" s="759" t="s">
        <v>329</v>
      </c>
      <c r="AR36" s="760"/>
      <c r="AS36" s="760"/>
      <c r="AT36" s="760"/>
      <c r="AU36" s="760"/>
      <c r="AV36" s="760"/>
      <c r="AW36" s="760"/>
      <c r="AX36" s="760"/>
      <c r="AY36" s="761"/>
      <c r="AZ36" s="674">
        <v>2633055</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t="s">
        <v>240</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6528211</v>
      </c>
      <c r="CS36" s="686"/>
      <c r="CT36" s="686"/>
      <c r="CU36" s="686"/>
      <c r="CV36" s="686"/>
      <c r="CW36" s="686"/>
      <c r="CX36" s="686"/>
      <c r="CY36" s="687"/>
      <c r="CZ36" s="690">
        <v>24.1</v>
      </c>
      <c r="DA36" s="720"/>
      <c r="DB36" s="720"/>
      <c r="DC36" s="724"/>
      <c r="DD36" s="694">
        <v>2539779</v>
      </c>
      <c r="DE36" s="686"/>
      <c r="DF36" s="686"/>
      <c r="DG36" s="686"/>
      <c r="DH36" s="686"/>
      <c r="DI36" s="686"/>
      <c r="DJ36" s="686"/>
      <c r="DK36" s="687"/>
      <c r="DL36" s="694">
        <v>1711970</v>
      </c>
      <c r="DM36" s="686"/>
      <c r="DN36" s="686"/>
      <c r="DO36" s="686"/>
      <c r="DP36" s="686"/>
      <c r="DQ36" s="686"/>
      <c r="DR36" s="686"/>
      <c r="DS36" s="686"/>
      <c r="DT36" s="686"/>
      <c r="DU36" s="686"/>
      <c r="DV36" s="687"/>
      <c r="DW36" s="690">
        <v>14</v>
      </c>
      <c r="DX36" s="720"/>
      <c r="DY36" s="720"/>
      <c r="DZ36" s="720"/>
      <c r="EA36" s="720"/>
      <c r="EB36" s="720"/>
      <c r="EC36" s="721"/>
    </row>
    <row r="37" spans="2:133" ht="11.25" customHeight="1" x14ac:dyDescent="0.15">
      <c r="B37" s="682" t="s">
        <v>332</v>
      </c>
      <c r="C37" s="683"/>
      <c r="D37" s="683"/>
      <c r="E37" s="683"/>
      <c r="F37" s="683"/>
      <c r="G37" s="683"/>
      <c r="H37" s="683"/>
      <c r="I37" s="683"/>
      <c r="J37" s="683"/>
      <c r="K37" s="683"/>
      <c r="L37" s="683"/>
      <c r="M37" s="683"/>
      <c r="N37" s="683"/>
      <c r="O37" s="683"/>
      <c r="P37" s="683"/>
      <c r="Q37" s="684"/>
      <c r="R37" s="685">
        <v>144413</v>
      </c>
      <c r="S37" s="686"/>
      <c r="T37" s="686"/>
      <c r="U37" s="686"/>
      <c r="V37" s="686"/>
      <c r="W37" s="686"/>
      <c r="X37" s="686"/>
      <c r="Y37" s="687"/>
      <c r="Z37" s="688">
        <v>0.5</v>
      </c>
      <c r="AA37" s="688"/>
      <c r="AB37" s="688"/>
      <c r="AC37" s="688"/>
      <c r="AD37" s="689" t="s">
        <v>240</v>
      </c>
      <c r="AE37" s="689"/>
      <c r="AF37" s="689"/>
      <c r="AG37" s="689"/>
      <c r="AH37" s="689"/>
      <c r="AI37" s="689"/>
      <c r="AJ37" s="689"/>
      <c r="AK37" s="689"/>
      <c r="AL37" s="690" t="s">
        <v>129</v>
      </c>
      <c r="AM37" s="691"/>
      <c r="AN37" s="691"/>
      <c r="AO37" s="692"/>
      <c r="AQ37" s="763" t="s">
        <v>333</v>
      </c>
      <c r="AR37" s="764"/>
      <c r="AS37" s="764"/>
      <c r="AT37" s="764"/>
      <c r="AU37" s="764"/>
      <c r="AV37" s="764"/>
      <c r="AW37" s="764"/>
      <c r="AX37" s="764"/>
      <c r="AY37" s="765"/>
      <c r="AZ37" s="685">
        <v>415768</v>
      </c>
      <c r="BA37" s="686"/>
      <c r="BB37" s="686"/>
      <c r="BC37" s="686"/>
      <c r="BD37" s="722"/>
      <c r="BE37" s="722"/>
      <c r="BF37" s="752"/>
      <c r="BG37" s="700" t="s">
        <v>334</v>
      </c>
      <c r="BH37" s="701"/>
      <c r="BI37" s="701"/>
      <c r="BJ37" s="701"/>
      <c r="BK37" s="701"/>
      <c r="BL37" s="701"/>
      <c r="BM37" s="701"/>
      <c r="BN37" s="701"/>
      <c r="BO37" s="701"/>
      <c r="BP37" s="701"/>
      <c r="BQ37" s="701"/>
      <c r="BR37" s="701"/>
      <c r="BS37" s="701"/>
      <c r="BT37" s="701"/>
      <c r="BU37" s="702"/>
      <c r="BV37" s="685">
        <v>-65809</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944997</v>
      </c>
      <c r="CS37" s="722"/>
      <c r="CT37" s="722"/>
      <c r="CU37" s="722"/>
      <c r="CV37" s="722"/>
      <c r="CW37" s="722"/>
      <c r="CX37" s="722"/>
      <c r="CY37" s="723"/>
      <c r="CZ37" s="690">
        <v>3.5</v>
      </c>
      <c r="DA37" s="720"/>
      <c r="DB37" s="720"/>
      <c r="DC37" s="724"/>
      <c r="DD37" s="694">
        <v>944997</v>
      </c>
      <c r="DE37" s="722"/>
      <c r="DF37" s="722"/>
      <c r="DG37" s="722"/>
      <c r="DH37" s="722"/>
      <c r="DI37" s="722"/>
      <c r="DJ37" s="722"/>
      <c r="DK37" s="723"/>
      <c r="DL37" s="694">
        <v>943061</v>
      </c>
      <c r="DM37" s="722"/>
      <c r="DN37" s="722"/>
      <c r="DO37" s="722"/>
      <c r="DP37" s="722"/>
      <c r="DQ37" s="722"/>
      <c r="DR37" s="722"/>
      <c r="DS37" s="722"/>
      <c r="DT37" s="722"/>
      <c r="DU37" s="722"/>
      <c r="DV37" s="723"/>
      <c r="DW37" s="690">
        <v>7.7</v>
      </c>
      <c r="DX37" s="720"/>
      <c r="DY37" s="720"/>
      <c r="DZ37" s="720"/>
      <c r="EA37" s="720"/>
      <c r="EB37" s="720"/>
      <c r="EC37" s="721"/>
    </row>
    <row r="38" spans="2:133" ht="11.25" customHeight="1" x14ac:dyDescent="0.15">
      <c r="B38" s="682" t="s">
        <v>336</v>
      </c>
      <c r="C38" s="683"/>
      <c r="D38" s="683"/>
      <c r="E38" s="683"/>
      <c r="F38" s="683"/>
      <c r="G38" s="683"/>
      <c r="H38" s="683"/>
      <c r="I38" s="683"/>
      <c r="J38" s="683"/>
      <c r="K38" s="683"/>
      <c r="L38" s="683"/>
      <c r="M38" s="683"/>
      <c r="N38" s="683"/>
      <c r="O38" s="683"/>
      <c r="P38" s="683"/>
      <c r="Q38" s="684"/>
      <c r="R38" s="685">
        <v>637926</v>
      </c>
      <c r="S38" s="686"/>
      <c r="T38" s="686"/>
      <c r="U38" s="686"/>
      <c r="V38" s="686"/>
      <c r="W38" s="686"/>
      <c r="X38" s="686"/>
      <c r="Y38" s="687"/>
      <c r="Z38" s="688">
        <v>2.2999999999999998</v>
      </c>
      <c r="AA38" s="688"/>
      <c r="AB38" s="688"/>
      <c r="AC38" s="688"/>
      <c r="AD38" s="689">
        <v>474</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308218</v>
      </c>
      <c r="BA38" s="686"/>
      <c r="BB38" s="686"/>
      <c r="BC38" s="686"/>
      <c r="BD38" s="722"/>
      <c r="BE38" s="722"/>
      <c r="BF38" s="752"/>
      <c r="BG38" s="700" t="s">
        <v>338</v>
      </c>
      <c r="BH38" s="701"/>
      <c r="BI38" s="701"/>
      <c r="BJ38" s="701"/>
      <c r="BK38" s="701"/>
      <c r="BL38" s="701"/>
      <c r="BM38" s="701"/>
      <c r="BN38" s="701"/>
      <c r="BO38" s="701"/>
      <c r="BP38" s="701"/>
      <c r="BQ38" s="701"/>
      <c r="BR38" s="701"/>
      <c r="BS38" s="701"/>
      <c r="BT38" s="701"/>
      <c r="BU38" s="702"/>
      <c r="BV38" s="685">
        <v>5474</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1729933</v>
      </c>
      <c r="CS38" s="686"/>
      <c r="CT38" s="686"/>
      <c r="CU38" s="686"/>
      <c r="CV38" s="686"/>
      <c r="CW38" s="686"/>
      <c r="CX38" s="686"/>
      <c r="CY38" s="687"/>
      <c r="CZ38" s="690">
        <v>6.4</v>
      </c>
      <c r="DA38" s="720"/>
      <c r="DB38" s="720"/>
      <c r="DC38" s="724"/>
      <c r="DD38" s="694">
        <v>1390667</v>
      </c>
      <c r="DE38" s="686"/>
      <c r="DF38" s="686"/>
      <c r="DG38" s="686"/>
      <c r="DH38" s="686"/>
      <c r="DI38" s="686"/>
      <c r="DJ38" s="686"/>
      <c r="DK38" s="687"/>
      <c r="DL38" s="694">
        <v>1204764</v>
      </c>
      <c r="DM38" s="686"/>
      <c r="DN38" s="686"/>
      <c r="DO38" s="686"/>
      <c r="DP38" s="686"/>
      <c r="DQ38" s="686"/>
      <c r="DR38" s="686"/>
      <c r="DS38" s="686"/>
      <c r="DT38" s="686"/>
      <c r="DU38" s="686"/>
      <c r="DV38" s="687"/>
      <c r="DW38" s="690">
        <v>9.9</v>
      </c>
      <c r="DX38" s="720"/>
      <c r="DY38" s="720"/>
      <c r="DZ38" s="720"/>
      <c r="EA38" s="720"/>
      <c r="EB38" s="720"/>
      <c r="EC38" s="721"/>
    </row>
    <row r="39" spans="2:133" ht="11.25" customHeight="1" x14ac:dyDescent="0.15">
      <c r="B39" s="682" t="s">
        <v>340</v>
      </c>
      <c r="C39" s="683"/>
      <c r="D39" s="683"/>
      <c r="E39" s="683"/>
      <c r="F39" s="683"/>
      <c r="G39" s="683"/>
      <c r="H39" s="683"/>
      <c r="I39" s="683"/>
      <c r="J39" s="683"/>
      <c r="K39" s="683"/>
      <c r="L39" s="683"/>
      <c r="M39" s="683"/>
      <c r="N39" s="683"/>
      <c r="O39" s="683"/>
      <c r="P39" s="683"/>
      <c r="Q39" s="684"/>
      <c r="R39" s="685">
        <v>2845743</v>
      </c>
      <c r="S39" s="686"/>
      <c r="T39" s="686"/>
      <c r="U39" s="686"/>
      <c r="V39" s="686"/>
      <c r="W39" s="686"/>
      <c r="X39" s="686"/>
      <c r="Y39" s="687"/>
      <c r="Z39" s="688">
        <v>10.3</v>
      </c>
      <c r="AA39" s="688"/>
      <c r="AB39" s="688"/>
      <c r="AC39" s="688"/>
      <c r="AD39" s="689" t="s">
        <v>129</v>
      </c>
      <c r="AE39" s="689"/>
      <c r="AF39" s="689"/>
      <c r="AG39" s="689"/>
      <c r="AH39" s="689"/>
      <c r="AI39" s="689"/>
      <c r="AJ39" s="689"/>
      <c r="AK39" s="689"/>
      <c r="AL39" s="690" t="s">
        <v>240</v>
      </c>
      <c r="AM39" s="691"/>
      <c r="AN39" s="691"/>
      <c r="AO39" s="692"/>
      <c r="AQ39" s="763" t="s">
        <v>341</v>
      </c>
      <c r="AR39" s="764"/>
      <c r="AS39" s="764"/>
      <c r="AT39" s="764"/>
      <c r="AU39" s="764"/>
      <c r="AV39" s="764"/>
      <c r="AW39" s="764"/>
      <c r="AX39" s="764"/>
      <c r="AY39" s="765"/>
      <c r="AZ39" s="685">
        <v>179136</v>
      </c>
      <c r="BA39" s="686"/>
      <c r="BB39" s="686"/>
      <c r="BC39" s="686"/>
      <c r="BD39" s="722"/>
      <c r="BE39" s="722"/>
      <c r="BF39" s="752"/>
      <c r="BG39" s="700" t="s">
        <v>342</v>
      </c>
      <c r="BH39" s="701"/>
      <c r="BI39" s="701"/>
      <c r="BJ39" s="701"/>
      <c r="BK39" s="701"/>
      <c r="BL39" s="701"/>
      <c r="BM39" s="701"/>
      <c r="BN39" s="701"/>
      <c r="BO39" s="701"/>
      <c r="BP39" s="701"/>
      <c r="BQ39" s="701"/>
      <c r="BR39" s="701"/>
      <c r="BS39" s="701"/>
      <c r="BT39" s="701"/>
      <c r="BU39" s="702"/>
      <c r="BV39" s="685">
        <v>8331</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1188202</v>
      </c>
      <c r="CS39" s="722"/>
      <c r="CT39" s="722"/>
      <c r="CU39" s="722"/>
      <c r="CV39" s="722"/>
      <c r="CW39" s="722"/>
      <c r="CX39" s="722"/>
      <c r="CY39" s="723"/>
      <c r="CZ39" s="690">
        <v>4.4000000000000004</v>
      </c>
      <c r="DA39" s="720"/>
      <c r="DB39" s="720"/>
      <c r="DC39" s="724"/>
      <c r="DD39" s="694">
        <v>163371</v>
      </c>
      <c r="DE39" s="722"/>
      <c r="DF39" s="722"/>
      <c r="DG39" s="722"/>
      <c r="DH39" s="722"/>
      <c r="DI39" s="722"/>
      <c r="DJ39" s="722"/>
      <c r="DK39" s="723"/>
      <c r="DL39" s="694" t="s">
        <v>129</v>
      </c>
      <c r="DM39" s="722"/>
      <c r="DN39" s="722"/>
      <c r="DO39" s="722"/>
      <c r="DP39" s="722"/>
      <c r="DQ39" s="722"/>
      <c r="DR39" s="722"/>
      <c r="DS39" s="722"/>
      <c r="DT39" s="722"/>
      <c r="DU39" s="722"/>
      <c r="DV39" s="723"/>
      <c r="DW39" s="690" t="s">
        <v>240</v>
      </c>
      <c r="DX39" s="720"/>
      <c r="DY39" s="720"/>
      <c r="DZ39" s="720"/>
      <c r="EA39" s="720"/>
      <c r="EB39" s="720"/>
      <c r="EC39" s="721"/>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240</v>
      </c>
      <c r="S40" s="686"/>
      <c r="T40" s="686"/>
      <c r="U40" s="686"/>
      <c r="V40" s="686"/>
      <c r="W40" s="686"/>
      <c r="X40" s="686"/>
      <c r="Y40" s="687"/>
      <c r="Z40" s="688" t="s">
        <v>240</v>
      </c>
      <c r="AA40" s="688"/>
      <c r="AB40" s="688"/>
      <c r="AC40" s="688"/>
      <c r="AD40" s="689" t="s">
        <v>240</v>
      </c>
      <c r="AE40" s="689"/>
      <c r="AF40" s="689"/>
      <c r="AG40" s="689"/>
      <c r="AH40" s="689"/>
      <c r="AI40" s="689"/>
      <c r="AJ40" s="689"/>
      <c r="AK40" s="689"/>
      <c r="AL40" s="690" t="s">
        <v>129</v>
      </c>
      <c r="AM40" s="691"/>
      <c r="AN40" s="691"/>
      <c r="AO40" s="692"/>
      <c r="AQ40" s="763" t="s">
        <v>345</v>
      </c>
      <c r="AR40" s="764"/>
      <c r="AS40" s="764"/>
      <c r="AT40" s="764"/>
      <c r="AU40" s="764"/>
      <c r="AV40" s="764"/>
      <c r="AW40" s="764"/>
      <c r="AX40" s="764"/>
      <c r="AY40" s="765"/>
      <c r="AZ40" s="685">
        <v>2175</v>
      </c>
      <c r="BA40" s="686"/>
      <c r="BB40" s="686"/>
      <c r="BC40" s="686"/>
      <c r="BD40" s="722"/>
      <c r="BE40" s="722"/>
      <c r="BF40" s="752"/>
      <c r="BG40" s="772" t="s">
        <v>346</v>
      </c>
      <c r="BH40" s="773"/>
      <c r="BI40" s="773"/>
      <c r="BJ40" s="773"/>
      <c r="BK40" s="773"/>
      <c r="BL40" s="236"/>
      <c r="BM40" s="701" t="s">
        <v>347</v>
      </c>
      <c r="BN40" s="701"/>
      <c r="BO40" s="701"/>
      <c r="BP40" s="701"/>
      <c r="BQ40" s="701"/>
      <c r="BR40" s="701"/>
      <c r="BS40" s="701"/>
      <c r="BT40" s="701"/>
      <c r="BU40" s="702"/>
      <c r="BV40" s="685">
        <v>72</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441909</v>
      </c>
      <c r="CS40" s="686"/>
      <c r="CT40" s="686"/>
      <c r="CU40" s="686"/>
      <c r="CV40" s="686"/>
      <c r="CW40" s="686"/>
      <c r="CX40" s="686"/>
      <c r="CY40" s="687"/>
      <c r="CZ40" s="690">
        <v>1.6</v>
      </c>
      <c r="DA40" s="720"/>
      <c r="DB40" s="720"/>
      <c r="DC40" s="724"/>
      <c r="DD40" s="694">
        <v>196129</v>
      </c>
      <c r="DE40" s="686"/>
      <c r="DF40" s="686"/>
      <c r="DG40" s="686"/>
      <c r="DH40" s="686"/>
      <c r="DI40" s="686"/>
      <c r="DJ40" s="686"/>
      <c r="DK40" s="687"/>
      <c r="DL40" s="694">
        <v>46468</v>
      </c>
      <c r="DM40" s="686"/>
      <c r="DN40" s="686"/>
      <c r="DO40" s="686"/>
      <c r="DP40" s="686"/>
      <c r="DQ40" s="686"/>
      <c r="DR40" s="686"/>
      <c r="DS40" s="686"/>
      <c r="DT40" s="686"/>
      <c r="DU40" s="686"/>
      <c r="DV40" s="687"/>
      <c r="DW40" s="690">
        <v>0.4</v>
      </c>
      <c r="DX40" s="720"/>
      <c r="DY40" s="720"/>
      <c r="DZ40" s="720"/>
      <c r="EA40" s="720"/>
      <c r="EB40" s="720"/>
      <c r="EC40" s="721"/>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240</v>
      </c>
      <c r="AA41" s="688"/>
      <c r="AB41" s="688"/>
      <c r="AC41" s="688"/>
      <c r="AD41" s="689" t="s">
        <v>240</v>
      </c>
      <c r="AE41" s="689"/>
      <c r="AF41" s="689"/>
      <c r="AG41" s="689"/>
      <c r="AH41" s="689"/>
      <c r="AI41" s="689"/>
      <c r="AJ41" s="689"/>
      <c r="AK41" s="689"/>
      <c r="AL41" s="690" t="s">
        <v>240</v>
      </c>
      <c r="AM41" s="691"/>
      <c r="AN41" s="691"/>
      <c r="AO41" s="692"/>
      <c r="AQ41" s="763" t="s">
        <v>350</v>
      </c>
      <c r="AR41" s="764"/>
      <c r="AS41" s="764"/>
      <c r="AT41" s="764"/>
      <c r="AU41" s="764"/>
      <c r="AV41" s="764"/>
      <c r="AW41" s="764"/>
      <c r="AX41" s="764"/>
      <c r="AY41" s="765"/>
      <c r="AZ41" s="685">
        <v>455875</v>
      </c>
      <c r="BA41" s="686"/>
      <c r="BB41" s="686"/>
      <c r="BC41" s="686"/>
      <c r="BD41" s="722"/>
      <c r="BE41" s="722"/>
      <c r="BF41" s="752"/>
      <c r="BG41" s="772"/>
      <c r="BH41" s="773"/>
      <c r="BI41" s="773"/>
      <c r="BJ41" s="773"/>
      <c r="BK41" s="773"/>
      <c r="BL41" s="236"/>
      <c r="BM41" s="701" t="s">
        <v>351</v>
      </c>
      <c r="BN41" s="701"/>
      <c r="BO41" s="701"/>
      <c r="BP41" s="701"/>
      <c r="BQ41" s="701"/>
      <c r="BR41" s="701"/>
      <c r="BS41" s="701"/>
      <c r="BT41" s="701"/>
      <c r="BU41" s="702"/>
      <c r="BV41" s="685">
        <v>2</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240</v>
      </c>
      <c r="CS41" s="722"/>
      <c r="CT41" s="722"/>
      <c r="CU41" s="722"/>
      <c r="CV41" s="722"/>
      <c r="CW41" s="722"/>
      <c r="CX41" s="722"/>
      <c r="CY41" s="723"/>
      <c r="CZ41" s="690" t="s">
        <v>240</v>
      </c>
      <c r="DA41" s="720"/>
      <c r="DB41" s="720"/>
      <c r="DC41" s="724"/>
      <c r="DD41" s="694" t="s">
        <v>129</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419200</v>
      </c>
      <c r="S42" s="686"/>
      <c r="T42" s="686"/>
      <c r="U42" s="686"/>
      <c r="V42" s="686"/>
      <c r="W42" s="686"/>
      <c r="X42" s="686"/>
      <c r="Y42" s="687"/>
      <c r="Z42" s="688">
        <v>1.5</v>
      </c>
      <c r="AA42" s="688"/>
      <c r="AB42" s="688"/>
      <c r="AC42" s="688"/>
      <c r="AD42" s="689" t="s">
        <v>240</v>
      </c>
      <c r="AE42" s="689"/>
      <c r="AF42" s="689"/>
      <c r="AG42" s="689"/>
      <c r="AH42" s="689"/>
      <c r="AI42" s="689"/>
      <c r="AJ42" s="689"/>
      <c r="AK42" s="689"/>
      <c r="AL42" s="690" t="s">
        <v>240</v>
      </c>
      <c r="AM42" s="691"/>
      <c r="AN42" s="691"/>
      <c r="AO42" s="692"/>
      <c r="AQ42" s="784" t="s">
        <v>354</v>
      </c>
      <c r="AR42" s="785"/>
      <c r="AS42" s="785"/>
      <c r="AT42" s="785"/>
      <c r="AU42" s="785"/>
      <c r="AV42" s="785"/>
      <c r="AW42" s="785"/>
      <c r="AX42" s="785"/>
      <c r="AY42" s="786"/>
      <c r="AZ42" s="776">
        <v>1271883</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306</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4072951</v>
      </c>
      <c r="CS42" s="686"/>
      <c r="CT42" s="686"/>
      <c r="CU42" s="686"/>
      <c r="CV42" s="686"/>
      <c r="CW42" s="686"/>
      <c r="CX42" s="686"/>
      <c r="CY42" s="687"/>
      <c r="CZ42" s="690">
        <v>15.1</v>
      </c>
      <c r="DA42" s="691"/>
      <c r="DB42" s="691"/>
      <c r="DC42" s="703"/>
      <c r="DD42" s="694">
        <v>176358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4" t="s">
        <v>357</v>
      </c>
      <c r="C43" s="735"/>
      <c r="D43" s="735"/>
      <c r="E43" s="735"/>
      <c r="F43" s="735"/>
      <c r="G43" s="735"/>
      <c r="H43" s="735"/>
      <c r="I43" s="735"/>
      <c r="J43" s="735"/>
      <c r="K43" s="735"/>
      <c r="L43" s="735"/>
      <c r="M43" s="735"/>
      <c r="N43" s="735"/>
      <c r="O43" s="735"/>
      <c r="P43" s="735"/>
      <c r="Q43" s="736"/>
      <c r="R43" s="776">
        <v>27694046</v>
      </c>
      <c r="S43" s="777"/>
      <c r="T43" s="777"/>
      <c r="U43" s="777"/>
      <c r="V43" s="777"/>
      <c r="W43" s="777"/>
      <c r="X43" s="777"/>
      <c r="Y43" s="778"/>
      <c r="Z43" s="779">
        <v>100</v>
      </c>
      <c r="AA43" s="779"/>
      <c r="AB43" s="779"/>
      <c r="AC43" s="779"/>
      <c r="AD43" s="780">
        <v>11792493</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41556</v>
      </c>
      <c r="CS43" s="722"/>
      <c r="CT43" s="722"/>
      <c r="CU43" s="722"/>
      <c r="CV43" s="722"/>
      <c r="CW43" s="722"/>
      <c r="CX43" s="722"/>
      <c r="CY43" s="723"/>
      <c r="CZ43" s="690">
        <v>0.2</v>
      </c>
      <c r="DA43" s="720"/>
      <c r="DB43" s="720"/>
      <c r="DC43" s="724"/>
      <c r="DD43" s="694">
        <v>1399</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3913228</v>
      </c>
      <c r="CS44" s="686"/>
      <c r="CT44" s="686"/>
      <c r="CU44" s="686"/>
      <c r="CV44" s="686"/>
      <c r="CW44" s="686"/>
      <c r="CX44" s="686"/>
      <c r="CY44" s="687"/>
      <c r="CZ44" s="690">
        <v>14.5</v>
      </c>
      <c r="DA44" s="691"/>
      <c r="DB44" s="691"/>
      <c r="DC44" s="703"/>
      <c r="DD44" s="694">
        <v>170351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1886662</v>
      </c>
      <c r="CS45" s="722"/>
      <c r="CT45" s="722"/>
      <c r="CU45" s="722"/>
      <c r="CV45" s="722"/>
      <c r="CW45" s="722"/>
      <c r="CX45" s="722"/>
      <c r="CY45" s="723"/>
      <c r="CZ45" s="690">
        <v>7</v>
      </c>
      <c r="DA45" s="720"/>
      <c r="DB45" s="720"/>
      <c r="DC45" s="724"/>
      <c r="DD45" s="694">
        <v>44765</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1885603</v>
      </c>
      <c r="CS46" s="686"/>
      <c r="CT46" s="686"/>
      <c r="CU46" s="686"/>
      <c r="CV46" s="686"/>
      <c r="CW46" s="686"/>
      <c r="CX46" s="686"/>
      <c r="CY46" s="687"/>
      <c r="CZ46" s="690">
        <v>7</v>
      </c>
      <c r="DA46" s="691"/>
      <c r="DB46" s="691"/>
      <c r="DC46" s="703"/>
      <c r="DD46" s="694">
        <v>118858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159723</v>
      </c>
      <c r="CS47" s="722"/>
      <c r="CT47" s="722"/>
      <c r="CU47" s="722"/>
      <c r="CV47" s="722"/>
      <c r="CW47" s="722"/>
      <c r="CX47" s="722"/>
      <c r="CY47" s="723"/>
      <c r="CZ47" s="690">
        <v>0.6</v>
      </c>
      <c r="DA47" s="720"/>
      <c r="DB47" s="720"/>
      <c r="DC47" s="724"/>
      <c r="DD47" s="694">
        <v>6007</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367</v>
      </c>
      <c r="CE49" s="735"/>
      <c r="CF49" s="735"/>
      <c r="CG49" s="735"/>
      <c r="CH49" s="735"/>
      <c r="CI49" s="735"/>
      <c r="CJ49" s="735"/>
      <c r="CK49" s="735"/>
      <c r="CL49" s="735"/>
      <c r="CM49" s="735"/>
      <c r="CN49" s="735"/>
      <c r="CO49" s="735"/>
      <c r="CP49" s="735"/>
      <c r="CQ49" s="736"/>
      <c r="CR49" s="776">
        <v>27045992</v>
      </c>
      <c r="CS49" s="756"/>
      <c r="CT49" s="756"/>
      <c r="CU49" s="756"/>
      <c r="CV49" s="756"/>
      <c r="CW49" s="756"/>
      <c r="CX49" s="756"/>
      <c r="CY49" s="787"/>
      <c r="CZ49" s="781">
        <v>100</v>
      </c>
      <c r="DA49" s="788"/>
      <c r="DB49" s="788"/>
      <c r="DC49" s="789"/>
      <c r="DD49" s="790">
        <v>13484653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BO8Q8PS/KBcV+pIVcQLa8YvCbJyMAKtG9LWT5xR+I7xMUFbbhCPPCvKNGtWhDri0bNPWHUMPaSuIE4vxIx7LSA==" saltValue="aHLXQbz64WqlfvWg3qw2N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0" zoomScale="70" zoomScaleNormal="25" zoomScaleSheetLayoutView="70" workbookViewId="0">
      <selection activeCell="AF129" sqref="AF129:AJ129"/>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27339</v>
      </c>
      <c r="R7" s="821"/>
      <c r="S7" s="821"/>
      <c r="T7" s="821"/>
      <c r="U7" s="821"/>
      <c r="V7" s="821">
        <v>26691</v>
      </c>
      <c r="W7" s="821"/>
      <c r="X7" s="821"/>
      <c r="Y7" s="821"/>
      <c r="Z7" s="821"/>
      <c r="AA7" s="821">
        <v>648</v>
      </c>
      <c r="AB7" s="821"/>
      <c r="AC7" s="821"/>
      <c r="AD7" s="821"/>
      <c r="AE7" s="822"/>
      <c r="AF7" s="823">
        <v>393</v>
      </c>
      <c r="AG7" s="824"/>
      <c r="AH7" s="824"/>
      <c r="AI7" s="824"/>
      <c r="AJ7" s="825"/>
      <c r="AK7" s="860">
        <v>462</v>
      </c>
      <c r="AL7" s="861"/>
      <c r="AM7" s="861"/>
      <c r="AN7" s="861"/>
      <c r="AO7" s="861"/>
      <c r="AP7" s="861">
        <v>25471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618</v>
      </c>
      <c r="BT7" s="865"/>
      <c r="BU7" s="865"/>
      <c r="BV7" s="865"/>
      <c r="BW7" s="865"/>
      <c r="BX7" s="865"/>
      <c r="BY7" s="865"/>
      <c r="BZ7" s="865"/>
      <c r="CA7" s="865"/>
      <c r="CB7" s="865"/>
      <c r="CC7" s="865"/>
      <c r="CD7" s="865"/>
      <c r="CE7" s="865"/>
      <c r="CF7" s="865"/>
      <c r="CG7" s="866"/>
      <c r="CH7" s="857">
        <v>1</v>
      </c>
      <c r="CI7" s="858"/>
      <c r="CJ7" s="858"/>
      <c r="CK7" s="858"/>
      <c r="CL7" s="859"/>
      <c r="CM7" s="857">
        <v>38</v>
      </c>
      <c r="CN7" s="858"/>
      <c r="CO7" s="858"/>
      <c r="CP7" s="858"/>
      <c r="CQ7" s="859"/>
      <c r="CR7" s="857">
        <v>16</v>
      </c>
      <c r="CS7" s="858"/>
      <c r="CT7" s="858"/>
      <c r="CU7" s="858"/>
      <c r="CV7" s="859"/>
      <c r="CW7" s="857" t="s">
        <v>624</v>
      </c>
      <c r="CX7" s="858"/>
      <c r="CY7" s="858"/>
      <c r="CZ7" s="858"/>
      <c r="DA7" s="859"/>
      <c r="DB7" s="857" t="s">
        <v>624</v>
      </c>
      <c r="DC7" s="858"/>
      <c r="DD7" s="858"/>
      <c r="DE7" s="858"/>
      <c r="DF7" s="859"/>
      <c r="DG7" s="857" t="s">
        <v>624</v>
      </c>
      <c r="DH7" s="858"/>
      <c r="DI7" s="858"/>
      <c r="DJ7" s="858"/>
      <c r="DK7" s="859"/>
      <c r="DL7" s="857" t="s">
        <v>624</v>
      </c>
      <c r="DM7" s="858"/>
      <c r="DN7" s="858"/>
      <c r="DO7" s="858"/>
      <c r="DP7" s="859"/>
      <c r="DQ7" s="857" t="s">
        <v>624</v>
      </c>
      <c r="DR7" s="858"/>
      <c r="DS7" s="858"/>
      <c r="DT7" s="858"/>
      <c r="DU7" s="859"/>
      <c r="DV7" s="838"/>
      <c r="DW7" s="839"/>
      <c r="DX7" s="839"/>
      <c r="DY7" s="839"/>
      <c r="DZ7" s="840"/>
      <c r="EA7" s="256"/>
    </row>
    <row r="8" spans="1:131" s="257" customFormat="1" ht="26.25" customHeight="1" x14ac:dyDescent="0.15">
      <c r="A8" s="263">
        <v>2</v>
      </c>
      <c r="B8" s="841" t="s">
        <v>391</v>
      </c>
      <c r="C8" s="842"/>
      <c r="D8" s="842"/>
      <c r="E8" s="842"/>
      <c r="F8" s="842"/>
      <c r="G8" s="842"/>
      <c r="H8" s="842"/>
      <c r="I8" s="842"/>
      <c r="J8" s="842"/>
      <c r="K8" s="842"/>
      <c r="L8" s="842"/>
      <c r="M8" s="842"/>
      <c r="N8" s="842"/>
      <c r="O8" s="842"/>
      <c r="P8" s="843"/>
      <c r="Q8" s="844">
        <v>4</v>
      </c>
      <c r="R8" s="845"/>
      <c r="S8" s="845"/>
      <c r="T8" s="845"/>
      <c r="U8" s="845"/>
      <c r="V8" s="845">
        <v>4</v>
      </c>
      <c r="W8" s="845"/>
      <c r="X8" s="845"/>
      <c r="Y8" s="845"/>
      <c r="Z8" s="845"/>
      <c r="AA8" s="845" t="s">
        <v>617</v>
      </c>
      <c r="AB8" s="845"/>
      <c r="AC8" s="845"/>
      <c r="AD8" s="845"/>
      <c r="AE8" s="846"/>
      <c r="AF8" s="847" t="s">
        <v>392</v>
      </c>
      <c r="AG8" s="848"/>
      <c r="AH8" s="848"/>
      <c r="AI8" s="848"/>
      <c r="AJ8" s="849"/>
      <c r="AK8" s="850">
        <v>1</v>
      </c>
      <c r="AL8" s="851"/>
      <c r="AM8" s="851"/>
      <c r="AN8" s="851"/>
      <c r="AO8" s="851"/>
      <c r="AP8" s="851" t="s">
        <v>617</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619</v>
      </c>
      <c r="BT8" s="855"/>
      <c r="BU8" s="855"/>
      <c r="BV8" s="855"/>
      <c r="BW8" s="855"/>
      <c r="BX8" s="855"/>
      <c r="BY8" s="855"/>
      <c r="BZ8" s="855"/>
      <c r="CA8" s="855"/>
      <c r="CB8" s="855"/>
      <c r="CC8" s="855"/>
      <c r="CD8" s="855"/>
      <c r="CE8" s="855"/>
      <c r="CF8" s="855"/>
      <c r="CG8" s="856"/>
      <c r="CH8" s="867">
        <v>1</v>
      </c>
      <c r="CI8" s="868"/>
      <c r="CJ8" s="868"/>
      <c r="CK8" s="868"/>
      <c r="CL8" s="869"/>
      <c r="CM8" s="867">
        <v>87</v>
      </c>
      <c r="CN8" s="868"/>
      <c r="CO8" s="868"/>
      <c r="CP8" s="868"/>
      <c r="CQ8" s="869"/>
      <c r="CR8" s="867">
        <v>70</v>
      </c>
      <c r="CS8" s="868"/>
      <c r="CT8" s="868"/>
      <c r="CU8" s="868"/>
      <c r="CV8" s="869"/>
      <c r="CW8" s="867" t="s">
        <v>624</v>
      </c>
      <c r="CX8" s="868"/>
      <c r="CY8" s="868"/>
      <c r="CZ8" s="868"/>
      <c r="DA8" s="869"/>
      <c r="DB8" s="867" t="s">
        <v>624</v>
      </c>
      <c r="DC8" s="868"/>
      <c r="DD8" s="868"/>
      <c r="DE8" s="868"/>
      <c r="DF8" s="869"/>
      <c r="DG8" s="867" t="s">
        <v>624</v>
      </c>
      <c r="DH8" s="868"/>
      <c r="DI8" s="868"/>
      <c r="DJ8" s="868"/>
      <c r="DK8" s="869"/>
      <c r="DL8" s="867" t="s">
        <v>624</v>
      </c>
      <c r="DM8" s="868"/>
      <c r="DN8" s="868"/>
      <c r="DO8" s="868"/>
      <c r="DP8" s="869"/>
      <c r="DQ8" s="867" t="s">
        <v>624</v>
      </c>
      <c r="DR8" s="868"/>
      <c r="DS8" s="868"/>
      <c r="DT8" s="868"/>
      <c r="DU8" s="869"/>
      <c r="DV8" s="870"/>
      <c r="DW8" s="871"/>
      <c r="DX8" s="871"/>
      <c r="DY8" s="871"/>
      <c r="DZ8" s="872"/>
      <c r="EA8" s="256"/>
    </row>
    <row r="9" spans="1:131" s="257" customFormat="1" ht="26.25" customHeight="1" x14ac:dyDescent="0.15">
      <c r="A9" s="263">
        <v>3</v>
      </c>
      <c r="B9" s="841" t="s">
        <v>393</v>
      </c>
      <c r="C9" s="842"/>
      <c r="D9" s="842"/>
      <c r="E9" s="842"/>
      <c r="F9" s="842"/>
      <c r="G9" s="842"/>
      <c r="H9" s="842"/>
      <c r="I9" s="842"/>
      <c r="J9" s="842"/>
      <c r="K9" s="842"/>
      <c r="L9" s="842"/>
      <c r="M9" s="842"/>
      <c r="N9" s="842"/>
      <c r="O9" s="842"/>
      <c r="P9" s="843"/>
      <c r="Q9" s="844">
        <v>1</v>
      </c>
      <c r="R9" s="845"/>
      <c r="S9" s="845"/>
      <c r="T9" s="845"/>
      <c r="U9" s="845"/>
      <c r="V9" s="845">
        <v>1</v>
      </c>
      <c r="W9" s="845"/>
      <c r="X9" s="845"/>
      <c r="Y9" s="845"/>
      <c r="Z9" s="845"/>
      <c r="AA9" s="845" t="s">
        <v>617</v>
      </c>
      <c r="AB9" s="845"/>
      <c r="AC9" s="845"/>
      <c r="AD9" s="845"/>
      <c r="AE9" s="846"/>
      <c r="AF9" s="847" t="s">
        <v>392</v>
      </c>
      <c r="AG9" s="848"/>
      <c r="AH9" s="848"/>
      <c r="AI9" s="848"/>
      <c r="AJ9" s="849"/>
      <c r="AK9" s="850" t="s">
        <v>617</v>
      </c>
      <c r="AL9" s="851"/>
      <c r="AM9" s="851"/>
      <c r="AN9" s="851"/>
      <c r="AO9" s="851"/>
      <c r="AP9" s="851" t="s">
        <v>617</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620</v>
      </c>
      <c r="BT9" s="855"/>
      <c r="BU9" s="855"/>
      <c r="BV9" s="855"/>
      <c r="BW9" s="855"/>
      <c r="BX9" s="855"/>
      <c r="BY9" s="855"/>
      <c r="BZ9" s="855"/>
      <c r="CA9" s="855"/>
      <c r="CB9" s="855"/>
      <c r="CC9" s="855"/>
      <c r="CD9" s="855"/>
      <c r="CE9" s="855"/>
      <c r="CF9" s="855"/>
      <c r="CG9" s="856"/>
      <c r="CH9" s="867">
        <v>0</v>
      </c>
      <c r="CI9" s="868"/>
      <c r="CJ9" s="868"/>
      <c r="CK9" s="868"/>
      <c r="CL9" s="869"/>
      <c r="CM9" s="867">
        <v>6</v>
      </c>
      <c r="CN9" s="868"/>
      <c r="CO9" s="868"/>
      <c r="CP9" s="868"/>
      <c r="CQ9" s="869"/>
      <c r="CR9" s="867">
        <v>5</v>
      </c>
      <c r="CS9" s="868"/>
      <c r="CT9" s="868"/>
      <c r="CU9" s="868"/>
      <c r="CV9" s="869"/>
      <c r="CW9" s="867" t="s">
        <v>624</v>
      </c>
      <c r="CX9" s="868"/>
      <c r="CY9" s="868"/>
      <c r="CZ9" s="868"/>
      <c r="DA9" s="869"/>
      <c r="DB9" s="867" t="s">
        <v>624</v>
      </c>
      <c r="DC9" s="868"/>
      <c r="DD9" s="868"/>
      <c r="DE9" s="868"/>
      <c r="DF9" s="869"/>
      <c r="DG9" s="867" t="s">
        <v>624</v>
      </c>
      <c r="DH9" s="868"/>
      <c r="DI9" s="868"/>
      <c r="DJ9" s="868"/>
      <c r="DK9" s="869"/>
      <c r="DL9" s="867" t="s">
        <v>624</v>
      </c>
      <c r="DM9" s="868"/>
      <c r="DN9" s="868"/>
      <c r="DO9" s="868"/>
      <c r="DP9" s="869"/>
      <c r="DQ9" s="867" t="s">
        <v>624</v>
      </c>
      <c r="DR9" s="868"/>
      <c r="DS9" s="868"/>
      <c r="DT9" s="868"/>
      <c r="DU9" s="869"/>
      <c r="DV9" s="870"/>
      <c r="DW9" s="871"/>
      <c r="DX9" s="871"/>
      <c r="DY9" s="871"/>
      <c r="DZ9" s="872"/>
      <c r="EA9" s="256"/>
    </row>
    <row r="10" spans="1:131" s="257" customFormat="1" ht="26.25" customHeight="1" x14ac:dyDescent="0.15">
      <c r="A10" s="263">
        <v>4</v>
      </c>
      <c r="B10" s="841" t="s">
        <v>394</v>
      </c>
      <c r="C10" s="842"/>
      <c r="D10" s="842"/>
      <c r="E10" s="842"/>
      <c r="F10" s="842"/>
      <c r="G10" s="842"/>
      <c r="H10" s="842"/>
      <c r="I10" s="842"/>
      <c r="J10" s="842"/>
      <c r="K10" s="842"/>
      <c r="L10" s="842"/>
      <c r="M10" s="842"/>
      <c r="N10" s="842"/>
      <c r="O10" s="842"/>
      <c r="P10" s="843"/>
      <c r="Q10" s="844">
        <v>1073</v>
      </c>
      <c r="R10" s="845"/>
      <c r="S10" s="845"/>
      <c r="T10" s="845"/>
      <c r="U10" s="845"/>
      <c r="V10" s="845">
        <v>1073</v>
      </c>
      <c r="W10" s="845"/>
      <c r="X10" s="845"/>
      <c r="Y10" s="845"/>
      <c r="Z10" s="845"/>
      <c r="AA10" s="845" t="s">
        <v>617</v>
      </c>
      <c r="AB10" s="845"/>
      <c r="AC10" s="845"/>
      <c r="AD10" s="845"/>
      <c r="AE10" s="846"/>
      <c r="AF10" s="847" t="s">
        <v>392</v>
      </c>
      <c r="AG10" s="848"/>
      <c r="AH10" s="848"/>
      <c r="AI10" s="848"/>
      <c r="AJ10" s="849"/>
      <c r="AK10" s="850">
        <v>589</v>
      </c>
      <c r="AL10" s="851"/>
      <c r="AM10" s="851"/>
      <c r="AN10" s="851"/>
      <c r="AO10" s="851"/>
      <c r="AP10" s="851" t="s">
        <v>617</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621</v>
      </c>
      <c r="BT10" s="855"/>
      <c r="BU10" s="855"/>
      <c r="BV10" s="855"/>
      <c r="BW10" s="855"/>
      <c r="BX10" s="855"/>
      <c r="BY10" s="855"/>
      <c r="BZ10" s="855"/>
      <c r="CA10" s="855"/>
      <c r="CB10" s="855"/>
      <c r="CC10" s="855"/>
      <c r="CD10" s="855"/>
      <c r="CE10" s="855"/>
      <c r="CF10" s="855"/>
      <c r="CG10" s="856"/>
      <c r="CH10" s="867">
        <v>-1</v>
      </c>
      <c r="CI10" s="868"/>
      <c r="CJ10" s="868"/>
      <c r="CK10" s="868"/>
      <c r="CL10" s="869"/>
      <c r="CM10" s="867">
        <v>28</v>
      </c>
      <c r="CN10" s="868"/>
      <c r="CO10" s="868"/>
      <c r="CP10" s="868"/>
      <c r="CQ10" s="869"/>
      <c r="CR10" s="867">
        <v>11</v>
      </c>
      <c r="CS10" s="868"/>
      <c r="CT10" s="868"/>
      <c r="CU10" s="868"/>
      <c r="CV10" s="869"/>
      <c r="CW10" s="867">
        <v>0</v>
      </c>
      <c r="CX10" s="868"/>
      <c r="CY10" s="868"/>
      <c r="CZ10" s="868"/>
      <c r="DA10" s="869"/>
      <c r="DB10" s="867" t="s">
        <v>624</v>
      </c>
      <c r="DC10" s="868"/>
      <c r="DD10" s="868"/>
      <c r="DE10" s="868"/>
      <c r="DF10" s="869"/>
      <c r="DG10" s="867" t="s">
        <v>624</v>
      </c>
      <c r="DH10" s="868"/>
      <c r="DI10" s="868"/>
      <c r="DJ10" s="868"/>
      <c r="DK10" s="869"/>
      <c r="DL10" s="867" t="s">
        <v>624</v>
      </c>
      <c r="DM10" s="868"/>
      <c r="DN10" s="868"/>
      <c r="DO10" s="868"/>
      <c r="DP10" s="869"/>
      <c r="DQ10" s="867" t="s">
        <v>624</v>
      </c>
      <c r="DR10" s="868"/>
      <c r="DS10" s="868"/>
      <c r="DT10" s="868"/>
      <c r="DU10" s="869"/>
      <c r="DV10" s="870"/>
      <c r="DW10" s="871"/>
      <c r="DX10" s="871"/>
      <c r="DY10" s="871"/>
      <c r="DZ10" s="872"/>
      <c r="EA10" s="256"/>
    </row>
    <row r="11" spans="1:131" s="257" customFormat="1" ht="26.25" customHeight="1" x14ac:dyDescent="0.15">
      <c r="A11" s="263">
        <v>5</v>
      </c>
      <c r="B11" s="841" t="s">
        <v>395</v>
      </c>
      <c r="C11" s="842"/>
      <c r="D11" s="842"/>
      <c r="E11" s="842"/>
      <c r="F11" s="842"/>
      <c r="G11" s="842"/>
      <c r="H11" s="842"/>
      <c r="I11" s="842"/>
      <c r="J11" s="842"/>
      <c r="K11" s="842"/>
      <c r="L11" s="842"/>
      <c r="M11" s="842"/>
      <c r="N11" s="842"/>
      <c r="O11" s="842"/>
      <c r="P11" s="843"/>
      <c r="Q11" s="844">
        <v>16</v>
      </c>
      <c r="R11" s="845"/>
      <c r="S11" s="845"/>
      <c r="T11" s="845"/>
      <c r="U11" s="845"/>
      <c r="V11" s="845">
        <v>16</v>
      </c>
      <c r="W11" s="845"/>
      <c r="X11" s="845"/>
      <c r="Y11" s="845"/>
      <c r="Z11" s="845"/>
      <c r="AA11" s="845" t="s">
        <v>617</v>
      </c>
      <c r="AB11" s="845"/>
      <c r="AC11" s="845"/>
      <c r="AD11" s="845"/>
      <c r="AE11" s="846"/>
      <c r="AF11" s="847" t="s">
        <v>392</v>
      </c>
      <c r="AG11" s="848"/>
      <c r="AH11" s="848"/>
      <c r="AI11" s="848"/>
      <c r="AJ11" s="849"/>
      <c r="AK11" s="850">
        <v>16</v>
      </c>
      <c r="AL11" s="851"/>
      <c r="AM11" s="851"/>
      <c r="AN11" s="851"/>
      <c r="AO11" s="851"/>
      <c r="AP11" s="851" t="s">
        <v>617</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622</v>
      </c>
      <c r="BT11" s="855"/>
      <c r="BU11" s="855"/>
      <c r="BV11" s="855"/>
      <c r="BW11" s="855"/>
      <c r="BX11" s="855"/>
      <c r="BY11" s="855"/>
      <c r="BZ11" s="855"/>
      <c r="CA11" s="855"/>
      <c r="CB11" s="855"/>
      <c r="CC11" s="855"/>
      <c r="CD11" s="855"/>
      <c r="CE11" s="855"/>
      <c r="CF11" s="855"/>
      <c r="CG11" s="856"/>
      <c r="CH11" s="867">
        <v>7</v>
      </c>
      <c r="CI11" s="868"/>
      <c r="CJ11" s="868"/>
      <c r="CK11" s="868"/>
      <c r="CL11" s="869"/>
      <c r="CM11" s="867">
        <v>57</v>
      </c>
      <c r="CN11" s="868"/>
      <c r="CO11" s="868"/>
      <c r="CP11" s="868"/>
      <c r="CQ11" s="869"/>
      <c r="CR11" s="867">
        <v>25</v>
      </c>
      <c r="CS11" s="868"/>
      <c r="CT11" s="868"/>
      <c r="CU11" s="868"/>
      <c r="CV11" s="869"/>
      <c r="CW11" s="867" t="s">
        <v>624</v>
      </c>
      <c r="CX11" s="868"/>
      <c r="CY11" s="868"/>
      <c r="CZ11" s="868"/>
      <c r="DA11" s="869"/>
      <c r="DB11" s="867" t="s">
        <v>624</v>
      </c>
      <c r="DC11" s="868"/>
      <c r="DD11" s="868"/>
      <c r="DE11" s="868"/>
      <c r="DF11" s="869"/>
      <c r="DG11" s="867" t="s">
        <v>624</v>
      </c>
      <c r="DH11" s="868"/>
      <c r="DI11" s="868"/>
      <c r="DJ11" s="868"/>
      <c r="DK11" s="869"/>
      <c r="DL11" s="867" t="s">
        <v>624</v>
      </c>
      <c r="DM11" s="868"/>
      <c r="DN11" s="868"/>
      <c r="DO11" s="868"/>
      <c r="DP11" s="869"/>
      <c r="DQ11" s="867" t="s">
        <v>624</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623</v>
      </c>
      <c r="BT12" s="855"/>
      <c r="BU12" s="855"/>
      <c r="BV12" s="855"/>
      <c r="BW12" s="855"/>
      <c r="BX12" s="855"/>
      <c r="BY12" s="855"/>
      <c r="BZ12" s="855"/>
      <c r="CA12" s="855"/>
      <c r="CB12" s="855"/>
      <c r="CC12" s="855"/>
      <c r="CD12" s="855"/>
      <c r="CE12" s="855"/>
      <c r="CF12" s="855"/>
      <c r="CG12" s="856"/>
      <c r="CH12" s="867">
        <v>-666</v>
      </c>
      <c r="CI12" s="868"/>
      <c r="CJ12" s="868"/>
      <c r="CK12" s="868"/>
      <c r="CL12" s="869"/>
      <c r="CM12" s="867">
        <v>301</v>
      </c>
      <c r="CN12" s="868"/>
      <c r="CO12" s="868"/>
      <c r="CP12" s="868"/>
      <c r="CQ12" s="869"/>
      <c r="CR12" s="867">
        <v>32</v>
      </c>
      <c r="CS12" s="868"/>
      <c r="CT12" s="868"/>
      <c r="CU12" s="868"/>
      <c r="CV12" s="869"/>
      <c r="CW12" s="867">
        <v>289</v>
      </c>
      <c r="CX12" s="868"/>
      <c r="CY12" s="868"/>
      <c r="CZ12" s="868"/>
      <c r="DA12" s="869"/>
      <c r="DB12" s="867">
        <v>242</v>
      </c>
      <c r="DC12" s="868"/>
      <c r="DD12" s="868"/>
      <c r="DE12" s="868"/>
      <c r="DF12" s="869"/>
      <c r="DG12" s="867" t="s">
        <v>624</v>
      </c>
      <c r="DH12" s="868"/>
      <c r="DI12" s="868"/>
      <c r="DJ12" s="868"/>
      <c r="DK12" s="869"/>
      <c r="DL12" s="867" t="s">
        <v>624</v>
      </c>
      <c r="DM12" s="868"/>
      <c r="DN12" s="868"/>
      <c r="DO12" s="868"/>
      <c r="DP12" s="869"/>
      <c r="DQ12" s="867" t="s">
        <v>624</v>
      </c>
      <c r="DR12" s="868"/>
      <c r="DS12" s="868"/>
      <c r="DT12" s="868"/>
      <c r="DU12" s="869"/>
      <c r="DV12" s="870" t="s">
        <v>625</v>
      </c>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397</v>
      </c>
      <c r="B23" s="876" t="s">
        <v>398</v>
      </c>
      <c r="C23" s="877"/>
      <c r="D23" s="877"/>
      <c r="E23" s="877"/>
      <c r="F23" s="877"/>
      <c r="G23" s="877"/>
      <c r="H23" s="877"/>
      <c r="I23" s="877"/>
      <c r="J23" s="877"/>
      <c r="K23" s="877"/>
      <c r="L23" s="877"/>
      <c r="M23" s="877"/>
      <c r="N23" s="877"/>
      <c r="O23" s="877"/>
      <c r="P23" s="878"/>
      <c r="Q23" s="879">
        <v>27694</v>
      </c>
      <c r="R23" s="880"/>
      <c r="S23" s="880"/>
      <c r="T23" s="880"/>
      <c r="U23" s="880"/>
      <c r="V23" s="880">
        <v>27046</v>
      </c>
      <c r="W23" s="880"/>
      <c r="X23" s="880"/>
      <c r="Y23" s="880"/>
      <c r="Z23" s="880"/>
      <c r="AA23" s="880">
        <v>648</v>
      </c>
      <c r="AB23" s="880"/>
      <c r="AC23" s="880"/>
      <c r="AD23" s="880"/>
      <c r="AE23" s="881"/>
      <c r="AF23" s="882">
        <v>393</v>
      </c>
      <c r="AG23" s="880"/>
      <c r="AH23" s="880"/>
      <c r="AI23" s="880"/>
      <c r="AJ23" s="883"/>
      <c r="AK23" s="884"/>
      <c r="AL23" s="885"/>
      <c r="AM23" s="885"/>
      <c r="AN23" s="885"/>
      <c r="AO23" s="885"/>
      <c r="AP23" s="880">
        <v>25471</v>
      </c>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399</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400</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401</v>
      </c>
      <c r="R26" s="804"/>
      <c r="S26" s="804"/>
      <c r="T26" s="804"/>
      <c r="U26" s="805"/>
      <c r="V26" s="803" t="s">
        <v>402</v>
      </c>
      <c r="W26" s="804"/>
      <c r="X26" s="804"/>
      <c r="Y26" s="804"/>
      <c r="Z26" s="805"/>
      <c r="AA26" s="803" t="s">
        <v>403</v>
      </c>
      <c r="AB26" s="804"/>
      <c r="AC26" s="804"/>
      <c r="AD26" s="804"/>
      <c r="AE26" s="804"/>
      <c r="AF26" s="898" t="s">
        <v>404</v>
      </c>
      <c r="AG26" s="899"/>
      <c r="AH26" s="899"/>
      <c r="AI26" s="899"/>
      <c r="AJ26" s="900"/>
      <c r="AK26" s="804" t="s">
        <v>405</v>
      </c>
      <c r="AL26" s="804"/>
      <c r="AM26" s="804"/>
      <c r="AN26" s="804"/>
      <c r="AO26" s="805"/>
      <c r="AP26" s="803" t="s">
        <v>406</v>
      </c>
      <c r="AQ26" s="804"/>
      <c r="AR26" s="804"/>
      <c r="AS26" s="804"/>
      <c r="AT26" s="805"/>
      <c r="AU26" s="803" t="s">
        <v>407</v>
      </c>
      <c r="AV26" s="804"/>
      <c r="AW26" s="804"/>
      <c r="AX26" s="804"/>
      <c r="AY26" s="805"/>
      <c r="AZ26" s="803" t="s">
        <v>408</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409</v>
      </c>
      <c r="C28" s="818"/>
      <c r="D28" s="818"/>
      <c r="E28" s="818"/>
      <c r="F28" s="818"/>
      <c r="G28" s="818"/>
      <c r="H28" s="818"/>
      <c r="I28" s="818"/>
      <c r="J28" s="818"/>
      <c r="K28" s="818"/>
      <c r="L28" s="818"/>
      <c r="M28" s="818"/>
      <c r="N28" s="818"/>
      <c r="O28" s="818"/>
      <c r="P28" s="819"/>
      <c r="Q28" s="908">
        <v>3787</v>
      </c>
      <c r="R28" s="909"/>
      <c r="S28" s="909"/>
      <c r="T28" s="909"/>
      <c r="U28" s="909"/>
      <c r="V28" s="909">
        <v>3787</v>
      </c>
      <c r="W28" s="909"/>
      <c r="X28" s="909"/>
      <c r="Y28" s="909"/>
      <c r="Z28" s="909"/>
      <c r="AA28" s="909" t="s">
        <v>617</v>
      </c>
      <c r="AB28" s="909"/>
      <c r="AC28" s="909"/>
      <c r="AD28" s="909"/>
      <c r="AE28" s="910"/>
      <c r="AF28" s="911" t="s">
        <v>410</v>
      </c>
      <c r="AG28" s="909"/>
      <c r="AH28" s="909"/>
      <c r="AI28" s="909"/>
      <c r="AJ28" s="912"/>
      <c r="AK28" s="913">
        <v>415</v>
      </c>
      <c r="AL28" s="904"/>
      <c r="AM28" s="904"/>
      <c r="AN28" s="904"/>
      <c r="AO28" s="904"/>
      <c r="AP28" s="904" t="s">
        <v>617</v>
      </c>
      <c r="AQ28" s="904"/>
      <c r="AR28" s="904"/>
      <c r="AS28" s="904"/>
      <c r="AT28" s="904"/>
      <c r="AU28" s="904" t="s">
        <v>617</v>
      </c>
      <c r="AV28" s="904"/>
      <c r="AW28" s="904"/>
      <c r="AX28" s="904"/>
      <c r="AY28" s="904"/>
      <c r="AZ28" s="905" t="s">
        <v>617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411</v>
      </c>
      <c r="C29" s="842"/>
      <c r="D29" s="842"/>
      <c r="E29" s="842"/>
      <c r="F29" s="842"/>
      <c r="G29" s="842"/>
      <c r="H29" s="842"/>
      <c r="I29" s="842"/>
      <c r="J29" s="842"/>
      <c r="K29" s="842"/>
      <c r="L29" s="842"/>
      <c r="M29" s="842"/>
      <c r="N29" s="842"/>
      <c r="O29" s="842"/>
      <c r="P29" s="843"/>
      <c r="Q29" s="844">
        <v>379</v>
      </c>
      <c r="R29" s="845"/>
      <c r="S29" s="845"/>
      <c r="T29" s="845"/>
      <c r="U29" s="845"/>
      <c r="V29" s="845">
        <v>515</v>
      </c>
      <c r="W29" s="845"/>
      <c r="X29" s="845"/>
      <c r="Y29" s="845"/>
      <c r="Z29" s="845"/>
      <c r="AA29" s="845">
        <v>-136</v>
      </c>
      <c r="AB29" s="845"/>
      <c r="AC29" s="845"/>
      <c r="AD29" s="845"/>
      <c r="AE29" s="846"/>
      <c r="AF29" s="847">
        <v>-136</v>
      </c>
      <c r="AG29" s="848"/>
      <c r="AH29" s="848"/>
      <c r="AI29" s="848"/>
      <c r="AJ29" s="849"/>
      <c r="AK29" s="916">
        <v>203</v>
      </c>
      <c r="AL29" s="917"/>
      <c r="AM29" s="917"/>
      <c r="AN29" s="917"/>
      <c r="AO29" s="917"/>
      <c r="AP29" s="917">
        <v>19</v>
      </c>
      <c r="AQ29" s="917"/>
      <c r="AR29" s="917"/>
      <c r="AS29" s="917"/>
      <c r="AT29" s="917"/>
      <c r="AU29" s="917">
        <v>5</v>
      </c>
      <c r="AV29" s="917"/>
      <c r="AW29" s="917"/>
      <c r="AX29" s="917"/>
      <c r="AY29" s="917"/>
      <c r="AZ29" s="918" t="s">
        <v>617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412</v>
      </c>
      <c r="C30" s="842"/>
      <c r="D30" s="842"/>
      <c r="E30" s="842"/>
      <c r="F30" s="842"/>
      <c r="G30" s="842"/>
      <c r="H30" s="842"/>
      <c r="I30" s="842"/>
      <c r="J30" s="842"/>
      <c r="K30" s="842"/>
      <c r="L30" s="842"/>
      <c r="M30" s="842"/>
      <c r="N30" s="842"/>
      <c r="O30" s="842"/>
      <c r="P30" s="843"/>
      <c r="Q30" s="844">
        <v>4090</v>
      </c>
      <c r="R30" s="845"/>
      <c r="S30" s="845"/>
      <c r="T30" s="845"/>
      <c r="U30" s="845"/>
      <c r="V30" s="845">
        <v>4008</v>
      </c>
      <c r="W30" s="845"/>
      <c r="X30" s="845"/>
      <c r="Y30" s="845"/>
      <c r="Z30" s="845"/>
      <c r="AA30" s="845">
        <v>82</v>
      </c>
      <c r="AB30" s="845"/>
      <c r="AC30" s="845"/>
      <c r="AD30" s="845"/>
      <c r="AE30" s="846"/>
      <c r="AF30" s="847">
        <v>82</v>
      </c>
      <c r="AG30" s="848"/>
      <c r="AH30" s="848"/>
      <c r="AI30" s="848"/>
      <c r="AJ30" s="849"/>
      <c r="AK30" s="916">
        <v>651</v>
      </c>
      <c r="AL30" s="917"/>
      <c r="AM30" s="917"/>
      <c r="AN30" s="917"/>
      <c r="AO30" s="917"/>
      <c r="AP30" s="917" t="s">
        <v>617</v>
      </c>
      <c r="AQ30" s="917"/>
      <c r="AR30" s="917"/>
      <c r="AS30" s="917"/>
      <c r="AT30" s="917"/>
      <c r="AU30" s="917" t="s">
        <v>617</v>
      </c>
      <c r="AV30" s="917"/>
      <c r="AW30" s="917"/>
      <c r="AX30" s="917"/>
      <c r="AY30" s="917"/>
      <c r="AZ30" s="918" t="s">
        <v>617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413</v>
      </c>
      <c r="C31" s="842"/>
      <c r="D31" s="842"/>
      <c r="E31" s="842"/>
      <c r="F31" s="842"/>
      <c r="G31" s="842"/>
      <c r="H31" s="842"/>
      <c r="I31" s="842"/>
      <c r="J31" s="842"/>
      <c r="K31" s="842"/>
      <c r="L31" s="842"/>
      <c r="M31" s="842"/>
      <c r="N31" s="842"/>
      <c r="O31" s="842"/>
      <c r="P31" s="843"/>
      <c r="Q31" s="844">
        <v>7</v>
      </c>
      <c r="R31" s="845"/>
      <c r="S31" s="845"/>
      <c r="T31" s="845"/>
      <c r="U31" s="845"/>
      <c r="V31" s="845">
        <v>7</v>
      </c>
      <c r="W31" s="845"/>
      <c r="X31" s="845"/>
      <c r="Y31" s="845"/>
      <c r="Z31" s="845"/>
      <c r="AA31" s="845" t="s">
        <v>617</v>
      </c>
      <c r="AB31" s="845"/>
      <c r="AC31" s="845"/>
      <c r="AD31" s="845"/>
      <c r="AE31" s="846"/>
      <c r="AF31" s="847" t="s">
        <v>410</v>
      </c>
      <c r="AG31" s="848"/>
      <c r="AH31" s="848"/>
      <c r="AI31" s="848"/>
      <c r="AJ31" s="849"/>
      <c r="AK31" s="916">
        <v>4</v>
      </c>
      <c r="AL31" s="917"/>
      <c r="AM31" s="917"/>
      <c r="AN31" s="917"/>
      <c r="AO31" s="917"/>
      <c r="AP31" s="917" t="s">
        <v>617</v>
      </c>
      <c r="AQ31" s="917"/>
      <c r="AR31" s="917"/>
      <c r="AS31" s="917"/>
      <c r="AT31" s="917"/>
      <c r="AU31" s="917" t="s">
        <v>617</v>
      </c>
      <c r="AV31" s="917"/>
      <c r="AW31" s="917"/>
      <c r="AX31" s="917"/>
      <c r="AY31" s="917"/>
      <c r="AZ31" s="918" t="s">
        <v>617</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414</v>
      </c>
      <c r="C32" s="842"/>
      <c r="D32" s="842"/>
      <c r="E32" s="842"/>
      <c r="F32" s="842"/>
      <c r="G32" s="842"/>
      <c r="H32" s="842"/>
      <c r="I32" s="842"/>
      <c r="J32" s="842"/>
      <c r="K32" s="842"/>
      <c r="L32" s="842"/>
      <c r="M32" s="842"/>
      <c r="N32" s="842"/>
      <c r="O32" s="842"/>
      <c r="P32" s="843"/>
      <c r="Q32" s="844">
        <v>550</v>
      </c>
      <c r="R32" s="845"/>
      <c r="S32" s="845"/>
      <c r="T32" s="845"/>
      <c r="U32" s="845"/>
      <c r="V32" s="845">
        <v>538</v>
      </c>
      <c r="W32" s="845"/>
      <c r="X32" s="845"/>
      <c r="Y32" s="845"/>
      <c r="Z32" s="845"/>
      <c r="AA32" s="845">
        <v>12</v>
      </c>
      <c r="AB32" s="845"/>
      <c r="AC32" s="845"/>
      <c r="AD32" s="845"/>
      <c r="AE32" s="846"/>
      <c r="AF32" s="847">
        <v>12</v>
      </c>
      <c r="AG32" s="848"/>
      <c r="AH32" s="848"/>
      <c r="AI32" s="848"/>
      <c r="AJ32" s="849"/>
      <c r="AK32" s="916">
        <v>165</v>
      </c>
      <c r="AL32" s="917"/>
      <c r="AM32" s="917"/>
      <c r="AN32" s="917"/>
      <c r="AO32" s="917"/>
      <c r="AP32" s="917" t="s">
        <v>617</v>
      </c>
      <c r="AQ32" s="917"/>
      <c r="AR32" s="917"/>
      <c r="AS32" s="917"/>
      <c r="AT32" s="917"/>
      <c r="AU32" s="917" t="s">
        <v>617</v>
      </c>
      <c r="AV32" s="917"/>
      <c r="AW32" s="917"/>
      <c r="AX32" s="917"/>
      <c r="AY32" s="917"/>
      <c r="AZ32" s="918" t="s">
        <v>617</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415</v>
      </c>
      <c r="C33" s="842"/>
      <c r="D33" s="842"/>
      <c r="E33" s="842"/>
      <c r="F33" s="842"/>
      <c r="G33" s="842"/>
      <c r="H33" s="842"/>
      <c r="I33" s="842"/>
      <c r="J33" s="842"/>
      <c r="K33" s="842"/>
      <c r="L33" s="842"/>
      <c r="M33" s="842"/>
      <c r="N33" s="842"/>
      <c r="O33" s="842"/>
      <c r="P33" s="843"/>
      <c r="Q33" s="844">
        <v>1649</v>
      </c>
      <c r="R33" s="845"/>
      <c r="S33" s="845"/>
      <c r="T33" s="845"/>
      <c r="U33" s="845"/>
      <c r="V33" s="845">
        <v>1646</v>
      </c>
      <c r="W33" s="845"/>
      <c r="X33" s="845"/>
      <c r="Y33" s="845"/>
      <c r="Z33" s="845"/>
      <c r="AA33" s="845">
        <v>3</v>
      </c>
      <c r="AB33" s="845"/>
      <c r="AC33" s="845"/>
      <c r="AD33" s="845"/>
      <c r="AE33" s="846"/>
      <c r="AF33" s="847">
        <v>-56</v>
      </c>
      <c r="AG33" s="848"/>
      <c r="AH33" s="848"/>
      <c r="AI33" s="848"/>
      <c r="AJ33" s="849"/>
      <c r="AK33" s="916">
        <v>310</v>
      </c>
      <c r="AL33" s="917"/>
      <c r="AM33" s="917"/>
      <c r="AN33" s="917"/>
      <c r="AO33" s="917"/>
      <c r="AP33" s="917">
        <v>770</v>
      </c>
      <c r="AQ33" s="917"/>
      <c r="AR33" s="917"/>
      <c r="AS33" s="917"/>
      <c r="AT33" s="917"/>
      <c r="AU33" s="917">
        <v>602</v>
      </c>
      <c r="AV33" s="917"/>
      <c r="AW33" s="917"/>
      <c r="AX33" s="917"/>
      <c r="AY33" s="917"/>
      <c r="AZ33" s="918">
        <v>4.5999999999999996</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417</v>
      </c>
      <c r="C34" s="842"/>
      <c r="D34" s="842"/>
      <c r="E34" s="842"/>
      <c r="F34" s="842"/>
      <c r="G34" s="842"/>
      <c r="H34" s="842"/>
      <c r="I34" s="842"/>
      <c r="J34" s="842"/>
      <c r="K34" s="842"/>
      <c r="L34" s="842"/>
      <c r="M34" s="842"/>
      <c r="N34" s="842"/>
      <c r="O34" s="842"/>
      <c r="P34" s="843"/>
      <c r="Q34" s="844">
        <v>738</v>
      </c>
      <c r="R34" s="845"/>
      <c r="S34" s="845"/>
      <c r="T34" s="845"/>
      <c r="U34" s="845"/>
      <c r="V34" s="845">
        <v>701</v>
      </c>
      <c r="W34" s="845"/>
      <c r="X34" s="845"/>
      <c r="Y34" s="845"/>
      <c r="Z34" s="845"/>
      <c r="AA34" s="845">
        <v>37</v>
      </c>
      <c r="AB34" s="845"/>
      <c r="AC34" s="845"/>
      <c r="AD34" s="845"/>
      <c r="AE34" s="846"/>
      <c r="AF34" s="847">
        <v>475</v>
      </c>
      <c r="AG34" s="848"/>
      <c r="AH34" s="848"/>
      <c r="AI34" s="848"/>
      <c r="AJ34" s="849"/>
      <c r="AK34" s="916">
        <v>185</v>
      </c>
      <c r="AL34" s="917"/>
      <c r="AM34" s="917"/>
      <c r="AN34" s="917"/>
      <c r="AO34" s="917"/>
      <c r="AP34" s="917">
        <v>5600</v>
      </c>
      <c r="AQ34" s="917"/>
      <c r="AR34" s="917"/>
      <c r="AS34" s="917"/>
      <c r="AT34" s="917"/>
      <c r="AU34" s="917">
        <v>1120</v>
      </c>
      <c r="AV34" s="917"/>
      <c r="AW34" s="917"/>
      <c r="AX34" s="917"/>
      <c r="AY34" s="917"/>
      <c r="AZ34" s="918" t="s">
        <v>617</v>
      </c>
      <c r="BA34" s="918"/>
      <c r="BB34" s="918"/>
      <c r="BC34" s="918"/>
      <c r="BD34" s="918"/>
      <c r="BE34" s="914" t="s">
        <v>418</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419</v>
      </c>
      <c r="C35" s="842"/>
      <c r="D35" s="842"/>
      <c r="E35" s="842"/>
      <c r="F35" s="842"/>
      <c r="G35" s="842"/>
      <c r="H35" s="842"/>
      <c r="I35" s="842"/>
      <c r="J35" s="842"/>
      <c r="K35" s="842"/>
      <c r="L35" s="842"/>
      <c r="M35" s="842"/>
      <c r="N35" s="842"/>
      <c r="O35" s="842"/>
      <c r="P35" s="843"/>
      <c r="Q35" s="844">
        <v>670</v>
      </c>
      <c r="R35" s="845"/>
      <c r="S35" s="845"/>
      <c r="T35" s="845"/>
      <c r="U35" s="845"/>
      <c r="V35" s="845">
        <v>668</v>
      </c>
      <c r="W35" s="845"/>
      <c r="X35" s="845"/>
      <c r="Y35" s="845"/>
      <c r="Z35" s="845"/>
      <c r="AA35" s="845">
        <v>2</v>
      </c>
      <c r="AB35" s="845"/>
      <c r="AC35" s="845"/>
      <c r="AD35" s="845"/>
      <c r="AE35" s="846"/>
      <c r="AF35" s="847">
        <v>7</v>
      </c>
      <c r="AG35" s="848"/>
      <c r="AH35" s="848"/>
      <c r="AI35" s="848"/>
      <c r="AJ35" s="849"/>
      <c r="AK35" s="916">
        <v>388</v>
      </c>
      <c r="AL35" s="917"/>
      <c r="AM35" s="917"/>
      <c r="AN35" s="917"/>
      <c r="AO35" s="917"/>
      <c r="AP35" s="917">
        <v>5471</v>
      </c>
      <c r="AQ35" s="917"/>
      <c r="AR35" s="917"/>
      <c r="AS35" s="917"/>
      <c r="AT35" s="917"/>
      <c r="AU35" s="917">
        <v>4579</v>
      </c>
      <c r="AV35" s="917"/>
      <c r="AW35" s="917"/>
      <c r="AX35" s="917"/>
      <c r="AY35" s="917"/>
      <c r="AZ35" s="918" t="s">
        <v>617</v>
      </c>
      <c r="BA35" s="918"/>
      <c r="BB35" s="918"/>
      <c r="BC35" s="918"/>
      <c r="BD35" s="918"/>
      <c r="BE35" s="914" t="s">
        <v>420</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421</v>
      </c>
      <c r="C36" s="842"/>
      <c r="D36" s="842"/>
      <c r="E36" s="842"/>
      <c r="F36" s="842"/>
      <c r="G36" s="842"/>
      <c r="H36" s="842"/>
      <c r="I36" s="842"/>
      <c r="J36" s="842"/>
      <c r="K36" s="842"/>
      <c r="L36" s="842"/>
      <c r="M36" s="842"/>
      <c r="N36" s="842"/>
      <c r="O36" s="842"/>
      <c r="P36" s="843"/>
      <c r="Q36" s="844">
        <v>44</v>
      </c>
      <c r="R36" s="845"/>
      <c r="S36" s="845"/>
      <c r="T36" s="845"/>
      <c r="U36" s="845"/>
      <c r="V36" s="845">
        <v>44</v>
      </c>
      <c r="W36" s="845"/>
      <c r="X36" s="845"/>
      <c r="Y36" s="845"/>
      <c r="Z36" s="845"/>
      <c r="AA36" s="845" t="s">
        <v>617</v>
      </c>
      <c r="AB36" s="845"/>
      <c r="AC36" s="845"/>
      <c r="AD36" s="845"/>
      <c r="AE36" s="846"/>
      <c r="AF36" s="847">
        <v>-2</v>
      </c>
      <c r="AG36" s="848"/>
      <c r="AH36" s="848"/>
      <c r="AI36" s="848"/>
      <c r="AJ36" s="849"/>
      <c r="AK36" s="916">
        <v>28</v>
      </c>
      <c r="AL36" s="917"/>
      <c r="AM36" s="917"/>
      <c r="AN36" s="917"/>
      <c r="AO36" s="917"/>
      <c r="AP36" s="917">
        <v>378</v>
      </c>
      <c r="AQ36" s="917"/>
      <c r="AR36" s="917"/>
      <c r="AS36" s="917"/>
      <c r="AT36" s="917"/>
      <c r="AU36" s="917">
        <v>330</v>
      </c>
      <c r="AV36" s="917"/>
      <c r="AW36" s="917"/>
      <c r="AX36" s="917"/>
      <c r="AY36" s="917"/>
      <c r="AZ36" s="918">
        <v>23.9</v>
      </c>
      <c r="BA36" s="918"/>
      <c r="BB36" s="918"/>
      <c r="BC36" s="918"/>
      <c r="BD36" s="918"/>
      <c r="BE36" s="914" t="s">
        <v>416</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t="s">
        <v>422</v>
      </c>
      <c r="C37" s="842"/>
      <c r="D37" s="842"/>
      <c r="E37" s="842"/>
      <c r="F37" s="842"/>
      <c r="G37" s="842"/>
      <c r="H37" s="842"/>
      <c r="I37" s="842"/>
      <c r="J37" s="842"/>
      <c r="K37" s="842"/>
      <c r="L37" s="842"/>
      <c r="M37" s="842"/>
      <c r="N37" s="842"/>
      <c r="O37" s="842"/>
      <c r="P37" s="843"/>
      <c r="Q37" s="844">
        <v>1</v>
      </c>
      <c r="R37" s="845"/>
      <c r="S37" s="845"/>
      <c r="T37" s="845"/>
      <c r="U37" s="845"/>
      <c r="V37" s="845">
        <v>1</v>
      </c>
      <c r="W37" s="845"/>
      <c r="X37" s="845"/>
      <c r="Y37" s="845"/>
      <c r="Z37" s="845"/>
      <c r="AA37" s="845" t="s">
        <v>617</v>
      </c>
      <c r="AB37" s="845"/>
      <c r="AC37" s="845"/>
      <c r="AD37" s="845"/>
      <c r="AE37" s="846"/>
      <c r="AF37" s="847" t="s">
        <v>423</v>
      </c>
      <c r="AG37" s="848"/>
      <c r="AH37" s="848"/>
      <c r="AI37" s="848"/>
      <c r="AJ37" s="849"/>
      <c r="AK37" s="916">
        <v>1</v>
      </c>
      <c r="AL37" s="917"/>
      <c r="AM37" s="917"/>
      <c r="AN37" s="917"/>
      <c r="AO37" s="917"/>
      <c r="AP37" s="917">
        <v>122</v>
      </c>
      <c r="AQ37" s="917"/>
      <c r="AR37" s="917"/>
      <c r="AS37" s="917"/>
      <c r="AT37" s="917"/>
      <c r="AU37" s="917">
        <v>61</v>
      </c>
      <c r="AV37" s="917"/>
      <c r="AW37" s="917"/>
      <c r="AX37" s="917"/>
      <c r="AY37" s="917"/>
      <c r="AZ37" s="918" t="s">
        <v>617</v>
      </c>
      <c r="BA37" s="918"/>
      <c r="BB37" s="918"/>
      <c r="BC37" s="918"/>
      <c r="BD37" s="918"/>
      <c r="BE37" s="914" t="s">
        <v>424</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t="s">
        <v>425</v>
      </c>
      <c r="C38" s="842"/>
      <c r="D38" s="842"/>
      <c r="E38" s="842"/>
      <c r="F38" s="842"/>
      <c r="G38" s="842"/>
      <c r="H38" s="842"/>
      <c r="I38" s="842"/>
      <c r="J38" s="842"/>
      <c r="K38" s="842"/>
      <c r="L38" s="842"/>
      <c r="M38" s="842"/>
      <c r="N38" s="842"/>
      <c r="O38" s="842"/>
      <c r="P38" s="843"/>
      <c r="Q38" s="844">
        <v>320</v>
      </c>
      <c r="R38" s="845"/>
      <c r="S38" s="845"/>
      <c r="T38" s="845"/>
      <c r="U38" s="845"/>
      <c r="V38" s="845">
        <v>320</v>
      </c>
      <c r="W38" s="845"/>
      <c r="X38" s="845"/>
      <c r="Y38" s="845"/>
      <c r="Z38" s="845"/>
      <c r="AA38" s="845" t="s">
        <v>617</v>
      </c>
      <c r="AB38" s="845"/>
      <c r="AC38" s="845"/>
      <c r="AD38" s="845"/>
      <c r="AE38" s="846"/>
      <c r="AF38" s="847" t="s">
        <v>426</v>
      </c>
      <c r="AG38" s="848"/>
      <c r="AH38" s="848"/>
      <c r="AI38" s="848"/>
      <c r="AJ38" s="849"/>
      <c r="AK38" s="916">
        <v>37</v>
      </c>
      <c r="AL38" s="917"/>
      <c r="AM38" s="917"/>
      <c r="AN38" s="917"/>
      <c r="AO38" s="917"/>
      <c r="AP38" s="917">
        <v>88</v>
      </c>
      <c r="AQ38" s="917"/>
      <c r="AR38" s="917"/>
      <c r="AS38" s="917"/>
      <c r="AT38" s="917"/>
      <c r="AU38" s="917" t="s">
        <v>617</v>
      </c>
      <c r="AV38" s="917"/>
      <c r="AW38" s="917"/>
      <c r="AX38" s="917"/>
      <c r="AY38" s="917"/>
      <c r="AZ38" s="918" t="s">
        <v>617</v>
      </c>
      <c r="BA38" s="918"/>
      <c r="BB38" s="918"/>
      <c r="BC38" s="918"/>
      <c r="BD38" s="918"/>
      <c r="BE38" s="914" t="s">
        <v>427</v>
      </c>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397</v>
      </c>
      <c r="B63" s="876" t="s">
        <v>429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382</v>
      </c>
      <c r="AG63" s="928"/>
      <c r="AH63" s="928"/>
      <c r="AI63" s="928"/>
      <c r="AJ63" s="929"/>
      <c r="AK63" s="930"/>
      <c r="AL63" s="925"/>
      <c r="AM63" s="925"/>
      <c r="AN63" s="925"/>
      <c r="AO63" s="925"/>
      <c r="AP63" s="928">
        <v>12448</v>
      </c>
      <c r="AQ63" s="928"/>
      <c r="AR63" s="928"/>
      <c r="AS63" s="928"/>
      <c r="AT63" s="928"/>
      <c r="AU63" s="928">
        <v>6697</v>
      </c>
      <c r="AV63" s="928"/>
      <c r="AW63" s="928"/>
      <c r="AX63" s="928"/>
      <c r="AY63" s="928"/>
      <c r="AZ63" s="932"/>
      <c r="BA63" s="932"/>
      <c r="BB63" s="932"/>
      <c r="BC63" s="932"/>
      <c r="BD63" s="932"/>
      <c r="BE63" s="933"/>
      <c r="BF63" s="933"/>
      <c r="BG63" s="933"/>
      <c r="BH63" s="933"/>
      <c r="BI63" s="934"/>
      <c r="BJ63" s="935" t="s">
        <v>392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430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431</v>
      </c>
      <c r="B66" s="827"/>
      <c r="C66" s="827"/>
      <c r="D66" s="827"/>
      <c r="E66" s="827"/>
      <c r="F66" s="827"/>
      <c r="G66" s="827"/>
      <c r="H66" s="827"/>
      <c r="I66" s="827"/>
      <c r="J66" s="827"/>
      <c r="K66" s="827"/>
      <c r="L66" s="827"/>
      <c r="M66" s="827"/>
      <c r="N66" s="827"/>
      <c r="O66" s="827"/>
      <c r="P66" s="828"/>
      <c r="Q66" s="803" t="s">
        <v>432</v>
      </c>
      <c r="R66" s="804"/>
      <c r="S66" s="804"/>
      <c r="T66" s="804"/>
      <c r="U66" s="805"/>
      <c r="V66" s="803" t="s">
        <v>433</v>
      </c>
      <c r="W66" s="804"/>
      <c r="X66" s="804"/>
      <c r="Y66" s="804"/>
      <c r="Z66" s="805"/>
      <c r="AA66" s="803" t="s">
        <v>434</v>
      </c>
      <c r="AB66" s="804"/>
      <c r="AC66" s="804"/>
      <c r="AD66" s="804"/>
      <c r="AE66" s="805"/>
      <c r="AF66" s="938" t="s">
        <v>435</v>
      </c>
      <c r="AG66" s="899"/>
      <c r="AH66" s="899"/>
      <c r="AI66" s="899"/>
      <c r="AJ66" s="939"/>
      <c r="AK66" s="803" t="s">
        <v>436</v>
      </c>
      <c r="AL66" s="827"/>
      <c r="AM66" s="827"/>
      <c r="AN66" s="827"/>
      <c r="AO66" s="828"/>
      <c r="AP66" s="803" t="s">
        <v>437</v>
      </c>
      <c r="AQ66" s="804"/>
      <c r="AR66" s="804"/>
      <c r="AS66" s="804"/>
      <c r="AT66" s="805"/>
      <c r="AU66" s="803" t="s">
        <v>438</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603</v>
      </c>
      <c r="C68" s="956"/>
      <c r="D68" s="956"/>
      <c r="E68" s="956"/>
      <c r="F68" s="956"/>
      <c r="G68" s="956"/>
      <c r="H68" s="956"/>
      <c r="I68" s="956"/>
      <c r="J68" s="956"/>
      <c r="K68" s="956"/>
      <c r="L68" s="956"/>
      <c r="M68" s="956"/>
      <c r="N68" s="956"/>
      <c r="O68" s="956"/>
      <c r="P68" s="957"/>
      <c r="Q68" s="958">
        <v>125</v>
      </c>
      <c r="R68" s="952"/>
      <c r="S68" s="952"/>
      <c r="T68" s="952"/>
      <c r="U68" s="952"/>
      <c r="V68" s="952">
        <v>113</v>
      </c>
      <c r="W68" s="952"/>
      <c r="X68" s="952"/>
      <c r="Y68" s="952"/>
      <c r="Z68" s="952"/>
      <c r="AA68" s="952">
        <v>12</v>
      </c>
      <c r="AB68" s="952"/>
      <c r="AC68" s="952"/>
      <c r="AD68" s="952"/>
      <c r="AE68" s="952"/>
      <c r="AF68" s="952">
        <v>12</v>
      </c>
      <c r="AG68" s="952"/>
      <c r="AH68" s="952"/>
      <c r="AI68" s="952"/>
      <c r="AJ68" s="952"/>
      <c r="AK68" s="952" t="s">
        <v>617</v>
      </c>
      <c r="AL68" s="952"/>
      <c r="AM68" s="952"/>
      <c r="AN68" s="952"/>
      <c r="AO68" s="952"/>
      <c r="AP68" s="952" t="s">
        <v>617</v>
      </c>
      <c r="AQ68" s="952"/>
      <c r="AR68" s="952"/>
      <c r="AS68" s="952"/>
      <c r="AT68" s="952"/>
      <c r="AU68" s="952" t="s">
        <v>617</v>
      </c>
      <c r="AV68" s="952"/>
      <c r="AW68" s="952"/>
      <c r="AX68" s="952"/>
      <c r="AY68" s="952"/>
      <c r="AZ68" s="953" t="s">
        <v>612</v>
      </c>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604</v>
      </c>
      <c r="C69" s="960"/>
      <c r="D69" s="960"/>
      <c r="E69" s="960"/>
      <c r="F69" s="960"/>
      <c r="G69" s="960"/>
      <c r="H69" s="960"/>
      <c r="I69" s="960"/>
      <c r="J69" s="960"/>
      <c r="K69" s="960"/>
      <c r="L69" s="960"/>
      <c r="M69" s="960"/>
      <c r="N69" s="960"/>
      <c r="O69" s="960"/>
      <c r="P69" s="961"/>
      <c r="Q69" s="962">
        <v>5261</v>
      </c>
      <c r="R69" s="917"/>
      <c r="S69" s="917"/>
      <c r="T69" s="917"/>
      <c r="U69" s="917"/>
      <c r="V69" s="917">
        <v>4318</v>
      </c>
      <c r="W69" s="917"/>
      <c r="X69" s="917"/>
      <c r="Y69" s="917"/>
      <c r="Z69" s="917"/>
      <c r="AA69" s="917">
        <v>943</v>
      </c>
      <c r="AB69" s="917"/>
      <c r="AC69" s="917"/>
      <c r="AD69" s="917"/>
      <c r="AE69" s="917"/>
      <c r="AF69" s="917">
        <v>943</v>
      </c>
      <c r="AG69" s="917"/>
      <c r="AH69" s="917"/>
      <c r="AI69" s="917"/>
      <c r="AJ69" s="917"/>
      <c r="AK69" s="917">
        <v>3</v>
      </c>
      <c r="AL69" s="917"/>
      <c r="AM69" s="917"/>
      <c r="AN69" s="917"/>
      <c r="AO69" s="917"/>
      <c r="AP69" s="917" t="s">
        <v>617</v>
      </c>
      <c r="AQ69" s="917"/>
      <c r="AR69" s="917"/>
      <c r="AS69" s="917"/>
      <c r="AT69" s="917"/>
      <c r="AU69" s="917" t="s">
        <v>617</v>
      </c>
      <c r="AV69" s="917"/>
      <c r="AW69" s="917"/>
      <c r="AX69" s="917"/>
      <c r="AY69" s="917"/>
      <c r="AZ69" s="963" t="s">
        <v>612</v>
      </c>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605</v>
      </c>
      <c r="C70" s="960"/>
      <c r="D70" s="960"/>
      <c r="E70" s="960"/>
      <c r="F70" s="960"/>
      <c r="G70" s="960"/>
      <c r="H70" s="960"/>
      <c r="I70" s="960"/>
      <c r="J70" s="960"/>
      <c r="K70" s="960"/>
      <c r="L70" s="960"/>
      <c r="M70" s="960"/>
      <c r="N70" s="960"/>
      <c r="O70" s="960"/>
      <c r="P70" s="961"/>
      <c r="Q70" s="962">
        <v>8</v>
      </c>
      <c r="R70" s="917"/>
      <c r="S70" s="917"/>
      <c r="T70" s="917"/>
      <c r="U70" s="917"/>
      <c r="V70" s="917">
        <v>8</v>
      </c>
      <c r="W70" s="917"/>
      <c r="X70" s="917"/>
      <c r="Y70" s="917"/>
      <c r="Z70" s="917"/>
      <c r="AA70" s="917" t="s">
        <v>617</v>
      </c>
      <c r="AB70" s="917"/>
      <c r="AC70" s="917"/>
      <c r="AD70" s="917"/>
      <c r="AE70" s="917"/>
      <c r="AF70" s="917" t="s">
        <v>617</v>
      </c>
      <c r="AG70" s="917"/>
      <c r="AH70" s="917"/>
      <c r="AI70" s="917"/>
      <c r="AJ70" s="917"/>
      <c r="AK70" s="917" t="s">
        <v>617</v>
      </c>
      <c r="AL70" s="917"/>
      <c r="AM70" s="917"/>
      <c r="AN70" s="917"/>
      <c r="AO70" s="917"/>
      <c r="AP70" s="917" t="s">
        <v>617</v>
      </c>
      <c r="AQ70" s="917"/>
      <c r="AR70" s="917"/>
      <c r="AS70" s="917"/>
      <c r="AT70" s="917"/>
      <c r="AU70" s="917" t="s">
        <v>617</v>
      </c>
      <c r="AV70" s="917"/>
      <c r="AW70" s="917"/>
      <c r="AX70" s="917"/>
      <c r="AY70" s="917"/>
      <c r="AZ70" s="963" t="s">
        <v>613</v>
      </c>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606</v>
      </c>
      <c r="C71" s="960"/>
      <c r="D71" s="960"/>
      <c r="E71" s="960"/>
      <c r="F71" s="960"/>
      <c r="G71" s="960"/>
      <c r="H71" s="960"/>
      <c r="I71" s="960"/>
      <c r="J71" s="960"/>
      <c r="K71" s="960"/>
      <c r="L71" s="960"/>
      <c r="M71" s="960"/>
      <c r="N71" s="960"/>
      <c r="O71" s="960"/>
      <c r="P71" s="961"/>
      <c r="Q71" s="962">
        <v>65</v>
      </c>
      <c r="R71" s="917"/>
      <c r="S71" s="917"/>
      <c r="T71" s="917"/>
      <c r="U71" s="917"/>
      <c r="V71" s="917">
        <v>57</v>
      </c>
      <c r="W71" s="917"/>
      <c r="X71" s="917"/>
      <c r="Y71" s="917"/>
      <c r="Z71" s="917"/>
      <c r="AA71" s="917">
        <v>8</v>
      </c>
      <c r="AB71" s="917"/>
      <c r="AC71" s="917"/>
      <c r="AD71" s="917"/>
      <c r="AE71" s="917"/>
      <c r="AF71" s="917">
        <v>8</v>
      </c>
      <c r="AG71" s="917"/>
      <c r="AH71" s="917"/>
      <c r="AI71" s="917"/>
      <c r="AJ71" s="917"/>
      <c r="AK71" s="917" t="s">
        <v>617</v>
      </c>
      <c r="AL71" s="917"/>
      <c r="AM71" s="917"/>
      <c r="AN71" s="917"/>
      <c r="AO71" s="917"/>
      <c r="AP71" s="917" t="s">
        <v>617</v>
      </c>
      <c r="AQ71" s="917"/>
      <c r="AR71" s="917"/>
      <c r="AS71" s="917"/>
      <c r="AT71" s="917"/>
      <c r="AU71" s="917" t="s">
        <v>617</v>
      </c>
      <c r="AV71" s="917"/>
      <c r="AW71" s="917"/>
      <c r="AX71" s="917"/>
      <c r="AY71" s="917"/>
      <c r="AZ71" s="963" t="s">
        <v>612</v>
      </c>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607</v>
      </c>
      <c r="C72" s="960"/>
      <c r="D72" s="960"/>
      <c r="E72" s="960"/>
      <c r="F72" s="960"/>
      <c r="G72" s="960"/>
      <c r="H72" s="960"/>
      <c r="I72" s="960"/>
      <c r="J72" s="960"/>
      <c r="K72" s="960"/>
      <c r="L72" s="960"/>
      <c r="M72" s="960"/>
      <c r="N72" s="960"/>
      <c r="O72" s="960"/>
      <c r="P72" s="961"/>
      <c r="Q72" s="962">
        <v>143921</v>
      </c>
      <c r="R72" s="917"/>
      <c r="S72" s="917"/>
      <c r="T72" s="917"/>
      <c r="U72" s="917"/>
      <c r="V72" s="917">
        <v>139309</v>
      </c>
      <c r="W72" s="917"/>
      <c r="X72" s="917"/>
      <c r="Y72" s="917"/>
      <c r="Z72" s="917"/>
      <c r="AA72" s="917">
        <v>4612</v>
      </c>
      <c r="AB72" s="917"/>
      <c r="AC72" s="917"/>
      <c r="AD72" s="917"/>
      <c r="AE72" s="917"/>
      <c r="AF72" s="917">
        <v>4612</v>
      </c>
      <c r="AG72" s="917"/>
      <c r="AH72" s="917"/>
      <c r="AI72" s="917"/>
      <c r="AJ72" s="917"/>
      <c r="AK72" s="917" t="s">
        <v>617</v>
      </c>
      <c r="AL72" s="917"/>
      <c r="AM72" s="917"/>
      <c r="AN72" s="917"/>
      <c r="AO72" s="917"/>
      <c r="AP72" s="917" t="s">
        <v>617</v>
      </c>
      <c r="AQ72" s="917"/>
      <c r="AR72" s="917"/>
      <c r="AS72" s="917"/>
      <c r="AT72" s="917"/>
      <c r="AU72" s="917" t="s">
        <v>617</v>
      </c>
      <c r="AV72" s="917"/>
      <c r="AW72" s="917"/>
      <c r="AX72" s="917"/>
      <c r="AY72" s="917"/>
      <c r="AZ72" s="963" t="s">
        <v>614</v>
      </c>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608</v>
      </c>
      <c r="C73" s="960"/>
      <c r="D73" s="960"/>
      <c r="E73" s="960"/>
      <c r="F73" s="960"/>
      <c r="G73" s="960"/>
      <c r="H73" s="960"/>
      <c r="I73" s="960"/>
      <c r="J73" s="960"/>
      <c r="K73" s="960"/>
      <c r="L73" s="960"/>
      <c r="M73" s="960"/>
      <c r="N73" s="960"/>
      <c r="O73" s="960"/>
      <c r="P73" s="961"/>
      <c r="Q73" s="962">
        <v>996</v>
      </c>
      <c r="R73" s="917"/>
      <c r="S73" s="917"/>
      <c r="T73" s="917"/>
      <c r="U73" s="917"/>
      <c r="V73" s="917">
        <v>996</v>
      </c>
      <c r="W73" s="917"/>
      <c r="X73" s="917"/>
      <c r="Y73" s="917"/>
      <c r="Z73" s="917"/>
      <c r="AA73" s="917" t="s">
        <v>617</v>
      </c>
      <c r="AB73" s="917"/>
      <c r="AC73" s="917"/>
      <c r="AD73" s="917"/>
      <c r="AE73" s="917"/>
      <c r="AF73" s="917" t="s">
        <v>617</v>
      </c>
      <c r="AG73" s="917"/>
      <c r="AH73" s="917"/>
      <c r="AI73" s="917"/>
      <c r="AJ73" s="917"/>
      <c r="AK73" s="917" t="s">
        <v>617</v>
      </c>
      <c r="AL73" s="917"/>
      <c r="AM73" s="917"/>
      <c r="AN73" s="917"/>
      <c r="AO73" s="917"/>
      <c r="AP73" s="917">
        <v>341</v>
      </c>
      <c r="AQ73" s="917"/>
      <c r="AR73" s="917"/>
      <c r="AS73" s="917"/>
      <c r="AT73" s="917"/>
      <c r="AU73" s="917">
        <v>202</v>
      </c>
      <c r="AV73" s="917"/>
      <c r="AW73" s="917"/>
      <c r="AX73" s="917"/>
      <c r="AY73" s="917"/>
      <c r="AZ73" s="963" t="s">
        <v>612</v>
      </c>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609</v>
      </c>
      <c r="C74" s="960"/>
      <c r="D74" s="960"/>
      <c r="E74" s="960"/>
      <c r="F74" s="960"/>
      <c r="G74" s="960"/>
      <c r="H74" s="960"/>
      <c r="I74" s="960"/>
      <c r="J74" s="960"/>
      <c r="K74" s="960"/>
      <c r="L74" s="960"/>
      <c r="M74" s="960"/>
      <c r="N74" s="960"/>
      <c r="O74" s="960"/>
      <c r="P74" s="961"/>
      <c r="Q74" s="962">
        <v>10</v>
      </c>
      <c r="R74" s="917"/>
      <c r="S74" s="917"/>
      <c r="T74" s="917"/>
      <c r="U74" s="917"/>
      <c r="V74" s="917">
        <v>1</v>
      </c>
      <c r="W74" s="917"/>
      <c r="X74" s="917"/>
      <c r="Y74" s="917"/>
      <c r="Z74" s="917"/>
      <c r="AA74" s="917">
        <v>10</v>
      </c>
      <c r="AB74" s="917"/>
      <c r="AC74" s="917"/>
      <c r="AD74" s="917"/>
      <c r="AE74" s="917"/>
      <c r="AF74" s="917">
        <v>10</v>
      </c>
      <c r="AG74" s="917"/>
      <c r="AH74" s="917"/>
      <c r="AI74" s="917"/>
      <c r="AJ74" s="917"/>
      <c r="AK74" s="917" t="s">
        <v>617</v>
      </c>
      <c r="AL74" s="917"/>
      <c r="AM74" s="917"/>
      <c r="AN74" s="917"/>
      <c r="AO74" s="917"/>
      <c r="AP74" s="917" t="s">
        <v>617</v>
      </c>
      <c r="AQ74" s="917"/>
      <c r="AR74" s="917"/>
      <c r="AS74" s="917"/>
      <c r="AT74" s="917"/>
      <c r="AU74" s="917" t="s">
        <v>617</v>
      </c>
      <c r="AV74" s="917"/>
      <c r="AW74" s="917"/>
      <c r="AX74" s="917"/>
      <c r="AY74" s="917"/>
      <c r="AZ74" s="963" t="s">
        <v>615</v>
      </c>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609</v>
      </c>
      <c r="C75" s="960"/>
      <c r="D75" s="960"/>
      <c r="E75" s="960"/>
      <c r="F75" s="960"/>
      <c r="G75" s="960"/>
      <c r="H75" s="960"/>
      <c r="I75" s="960"/>
      <c r="J75" s="960"/>
      <c r="K75" s="960"/>
      <c r="L75" s="960"/>
      <c r="M75" s="960"/>
      <c r="N75" s="960"/>
      <c r="O75" s="960"/>
      <c r="P75" s="961"/>
      <c r="Q75" s="965">
        <v>50</v>
      </c>
      <c r="R75" s="966"/>
      <c r="S75" s="966"/>
      <c r="T75" s="966"/>
      <c r="U75" s="916"/>
      <c r="V75" s="967">
        <v>50</v>
      </c>
      <c r="W75" s="966"/>
      <c r="X75" s="966"/>
      <c r="Y75" s="966"/>
      <c r="Z75" s="916"/>
      <c r="AA75" s="967" t="s">
        <v>617</v>
      </c>
      <c r="AB75" s="966"/>
      <c r="AC75" s="966"/>
      <c r="AD75" s="966"/>
      <c r="AE75" s="916"/>
      <c r="AF75" s="967" t="s">
        <v>617</v>
      </c>
      <c r="AG75" s="966"/>
      <c r="AH75" s="966"/>
      <c r="AI75" s="966"/>
      <c r="AJ75" s="916"/>
      <c r="AK75" s="967" t="s">
        <v>617</v>
      </c>
      <c r="AL75" s="966"/>
      <c r="AM75" s="966"/>
      <c r="AN75" s="966"/>
      <c r="AO75" s="916"/>
      <c r="AP75" s="967" t="s">
        <v>617</v>
      </c>
      <c r="AQ75" s="966"/>
      <c r="AR75" s="966"/>
      <c r="AS75" s="966"/>
      <c r="AT75" s="916"/>
      <c r="AU75" s="967" t="s">
        <v>617</v>
      </c>
      <c r="AV75" s="966"/>
      <c r="AW75" s="966"/>
      <c r="AX75" s="966"/>
      <c r="AY75" s="916"/>
      <c r="AZ75" s="963" t="s">
        <v>616</v>
      </c>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610</v>
      </c>
      <c r="C76" s="960"/>
      <c r="D76" s="960"/>
      <c r="E76" s="960"/>
      <c r="F76" s="960"/>
      <c r="G76" s="960"/>
      <c r="H76" s="960"/>
      <c r="I76" s="960"/>
      <c r="J76" s="960"/>
      <c r="K76" s="960"/>
      <c r="L76" s="960"/>
      <c r="M76" s="960"/>
      <c r="N76" s="960"/>
      <c r="O76" s="960"/>
      <c r="P76" s="961"/>
      <c r="Q76" s="965">
        <v>69</v>
      </c>
      <c r="R76" s="966"/>
      <c r="S76" s="966"/>
      <c r="T76" s="966"/>
      <c r="U76" s="916"/>
      <c r="V76" s="967">
        <v>69</v>
      </c>
      <c r="W76" s="966"/>
      <c r="X76" s="966"/>
      <c r="Y76" s="966"/>
      <c r="Z76" s="916"/>
      <c r="AA76" s="967" t="s">
        <v>617</v>
      </c>
      <c r="AB76" s="966"/>
      <c r="AC76" s="966"/>
      <c r="AD76" s="966"/>
      <c r="AE76" s="916"/>
      <c r="AF76" s="967" t="s">
        <v>617</v>
      </c>
      <c r="AG76" s="966"/>
      <c r="AH76" s="966"/>
      <c r="AI76" s="966"/>
      <c r="AJ76" s="916"/>
      <c r="AK76" s="967" t="s">
        <v>617</v>
      </c>
      <c r="AL76" s="966"/>
      <c r="AM76" s="966"/>
      <c r="AN76" s="966"/>
      <c r="AO76" s="916"/>
      <c r="AP76" s="967" t="s">
        <v>617</v>
      </c>
      <c r="AQ76" s="966"/>
      <c r="AR76" s="966"/>
      <c r="AS76" s="966"/>
      <c r="AT76" s="916"/>
      <c r="AU76" s="967" t="s">
        <v>617</v>
      </c>
      <c r="AV76" s="966"/>
      <c r="AW76" s="966"/>
      <c r="AX76" s="966"/>
      <c r="AY76" s="916"/>
      <c r="AZ76" s="963" t="s">
        <v>612</v>
      </c>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611</v>
      </c>
      <c r="C77" s="960"/>
      <c r="D77" s="960"/>
      <c r="E77" s="960"/>
      <c r="F77" s="960"/>
      <c r="G77" s="960"/>
      <c r="H77" s="960"/>
      <c r="I77" s="960"/>
      <c r="J77" s="960"/>
      <c r="K77" s="960"/>
      <c r="L77" s="960"/>
      <c r="M77" s="960"/>
      <c r="N77" s="960"/>
      <c r="O77" s="960"/>
      <c r="P77" s="961"/>
      <c r="Q77" s="965">
        <v>858</v>
      </c>
      <c r="R77" s="966"/>
      <c r="S77" s="966"/>
      <c r="T77" s="966"/>
      <c r="U77" s="916"/>
      <c r="V77" s="967">
        <v>858</v>
      </c>
      <c r="W77" s="966"/>
      <c r="X77" s="966"/>
      <c r="Y77" s="966"/>
      <c r="Z77" s="916"/>
      <c r="AA77" s="967" t="s">
        <v>617</v>
      </c>
      <c r="AB77" s="966"/>
      <c r="AC77" s="966"/>
      <c r="AD77" s="966"/>
      <c r="AE77" s="916"/>
      <c r="AF77" s="967" t="s">
        <v>617</v>
      </c>
      <c r="AG77" s="966"/>
      <c r="AH77" s="966"/>
      <c r="AI77" s="966"/>
      <c r="AJ77" s="916"/>
      <c r="AK77" s="967" t="s">
        <v>617</v>
      </c>
      <c r="AL77" s="966"/>
      <c r="AM77" s="966"/>
      <c r="AN77" s="966"/>
      <c r="AO77" s="916"/>
      <c r="AP77" s="967">
        <v>416</v>
      </c>
      <c r="AQ77" s="966"/>
      <c r="AR77" s="966"/>
      <c r="AS77" s="966"/>
      <c r="AT77" s="916"/>
      <c r="AU77" s="967">
        <v>308</v>
      </c>
      <c r="AV77" s="966"/>
      <c r="AW77" s="966"/>
      <c r="AX77" s="966"/>
      <c r="AY77" s="916"/>
      <c r="AZ77" s="963" t="s">
        <v>612</v>
      </c>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397</v>
      </c>
      <c r="B88" s="876" t="s">
        <v>439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5585</v>
      </c>
      <c r="AG88" s="928"/>
      <c r="AH88" s="928"/>
      <c r="AI88" s="928"/>
      <c r="AJ88" s="928"/>
      <c r="AK88" s="925"/>
      <c r="AL88" s="925"/>
      <c r="AM88" s="925"/>
      <c r="AN88" s="925"/>
      <c r="AO88" s="925"/>
      <c r="AP88" s="928">
        <v>757</v>
      </c>
      <c r="AQ88" s="928"/>
      <c r="AR88" s="928"/>
      <c r="AS88" s="928"/>
      <c r="AT88" s="928"/>
      <c r="AU88" s="928">
        <v>510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440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159</v>
      </c>
      <c r="CS102" s="936"/>
      <c r="CT102" s="936"/>
      <c r="CU102" s="936"/>
      <c r="CV102" s="979"/>
      <c r="CW102" s="978">
        <v>289</v>
      </c>
      <c r="CX102" s="936"/>
      <c r="CY102" s="936"/>
      <c r="CZ102" s="936"/>
      <c r="DA102" s="979"/>
      <c r="DB102" s="978">
        <v>242</v>
      </c>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441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442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445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447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448</v>
      </c>
      <c r="AB109" s="981"/>
      <c r="AC109" s="981"/>
      <c r="AD109" s="981"/>
      <c r="AE109" s="982"/>
      <c r="AF109" s="980" t="s">
        <v>449</v>
      </c>
      <c r="AG109" s="981"/>
      <c r="AH109" s="981"/>
      <c r="AI109" s="981"/>
      <c r="AJ109" s="982"/>
      <c r="AK109" s="980" t="s">
        <v>308</v>
      </c>
      <c r="AL109" s="981"/>
      <c r="AM109" s="981"/>
      <c r="AN109" s="981"/>
      <c r="AO109" s="982"/>
      <c r="AP109" s="980" t="s">
        <v>450</v>
      </c>
      <c r="AQ109" s="981"/>
      <c r="AR109" s="981"/>
      <c r="AS109" s="981"/>
      <c r="AT109" s="983"/>
      <c r="AU109" s="1000" t="s">
        <v>447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448</v>
      </c>
      <c r="BR109" s="981"/>
      <c r="BS109" s="981"/>
      <c r="BT109" s="981"/>
      <c r="BU109" s="982"/>
      <c r="BV109" s="980" t="s">
        <v>449</v>
      </c>
      <c r="BW109" s="981"/>
      <c r="BX109" s="981"/>
      <c r="BY109" s="981"/>
      <c r="BZ109" s="982"/>
      <c r="CA109" s="980" t="s">
        <v>308</v>
      </c>
      <c r="CB109" s="981"/>
      <c r="CC109" s="981"/>
      <c r="CD109" s="981"/>
      <c r="CE109" s="982"/>
      <c r="CF109" s="1001" t="s">
        <v>450</v>
      </c>
      <c r="CG109" s="1001"/>
      <c r="CH109" s="1001"/>
      <c r="CI109" s="1001"/>
      <c r="CJ109" s="1001"/>
      <c r="CK109" s="980" t="s">
        <v>451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448</v>
      </c>
      <c r="DH109" s="981"/>
      <c r="DI109" s="981"/>
      <c r="DJ109" s="981"/>
      <c r="DK109" s="982"/>
      <c r="DL109" s="980" t="s">
        <v>449</v>
      </c>
      <c r="DM109" s="981"/>
      <c r="DN109" s="981"/>
      <c r="DO109" s="981"/>
      <c r="DP109" s="982"/>
      <c r="DQ109" s="980" t="s">
        <v>308</v>
      </c>
      <c r="DR109" s="981"/>
      <c r="DS109" s="981"/>
      <c r="DT109" s="981"/>
      <c r="DU109" s="982"/>
      <c r="DV109" s="980" t="s">
        <v>450</v>
      </c>
      <c r="DW109" s="981"/>
      <c r="DX109" s="981"/>
      <c r="DY109" s="981"/>
      <c r="DZ109" s="983"/>
    </row>
    <row r="110" spans="1:131" s="248" customFormat="1" ht="26.25" customHeight="1" x14ac:dyDescent="0.15">
      <c r="A110" s="984" t="s">
        <v>452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2461977</v>
      </c>
      <c r="AB110" s="988"/>
      <c r="AC110" s="988"/>
      <c r="AD110" s="988"/>
      <c r="AE110" s="989"/>
      <c r="AF110" s="990">
        <v>2409432</v>
      </c>
      <c r="AG110" s="988"/>
      <c r="AH110" s="988"/>
      <c r="AI110" s="988"/>
      <c r="AJ110" s="989"/>
      <c r="AK110" s="990">
        <v>2426550</v>
      </c>
      <c r="AL110" s="988"/>
      <c r="AM110" s="988"/>
      <c r="AN110" s="988"/>
      <c r="AO110" s="989"/>
      <c r="AP110" s="991">
        <v>24.1</v>
      </c>
      <c r="AQ110" s="992"/>
      <c r="AR110" s="992"/>
      <c r="AS110" s="992"/>
      <c r="AT110" s="993"/>
      <c r="AU110" s="994" t="s">
        <v>73</v>
      </c>
      <c r="AV110" s="995"/>
      <c r="AW110" s="995"/>
      <c r="AX110" s="995"/>
      <c r="AY110" s="995"/>
      <c r="AZ110" s="1036" t="s">
        <v>453</v>
      </c>
      <c r="BA110" s="985"/>
      <c r="BB110" s="985"/>
      <c r="BC110" s="985"/>
      <c r="BD110" s="985"/>
      <c r="BE110" s="985"/>
      <c r="BF110" s="985"/>
      <c r="BG110" s="985"/>
      <c r="BH110" s="985"/>
      <c r="BI110" s="985"/>
      <c r="BJ110" s="985"/>
      <c r="BK110" s="985"/>
      <c r="BL110" s="985"/>
      <c r="BM110" s="985"/>
      <c r="BN110" s="985"/>
      <c r="BO110" s="985"/>
      <c r="BP110" s="986"/>
      <c r="BQ110" s="1022">
        <v>25520224</v>
      </c>
      <c r="BR110" s="1023"/>
      <c r="BS110" s="1023"/>
      <c r="BT110" s="1023"/>
      <c r="BU110" s="1023"/>
      <c r="BV110" s="1023">
        <v>24916458</v>
      </c>
      <c r="BW110" s="1023"/>
      <c r="BX110" s="1023"/>
      <c r="BY110" s="1023"/>
      <c r="BZ110" s="1023"/>
      <c r="CA110" s="1023">
        <v>25470855</v>
      </c>
      <c r="CB110" s="1023"/>
      <c r="CC110" s="1023"/>
      <c r="CD110" s="1023"/>
      <c r="CE110" s="1023"/>
      <c r="CF110" s="1037">
        <v>253.2</v>
      </c>
      <c r="CG110" s="1038"/>
      <c r="CH110" s="1038"/>
      <c r="CI110" s="1038"/>
      <c r="CJ110" s="1038"/>
      <c r="CK110" s="1039" t="s">
        <v>454</v>
      </c>
      <c r="CL110" s="1040"/>
      <c r="CM110" s="1019" t="s">
        <v>455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410</v>
      </c>
      <c r="DH110" s="1023"/>
      <c r="DI110" s="1023"/>
      <c r="DJ110" s="1023"/>
      <c r="DK110" s="1023"/>
      <c r="DL110" s="1023" t="s">
        <v>410</v>
      </c>
      <c r="DM110" s="1023"/>
      <c r="DN110" s="1023"/>
      <c r="DO110" s="1023"/>
      <c r="DP110" s="1023"/>
      <c r="DQ110" s="1023" t="s">
        <v>410</v>
      </c>
      <c r="DR110" s="1023"/>
      <c r="DS110" s="1023"/>
      <c r="DT110" s="1023"/>
      <c r="DU110" s="1023"/>
      <c r="DV110" s="1024" t="s">
        <v>410</v>
      </c>
      <c r="DW110" s="1024"/>
      <c r="DX110" s="1024"/>
      <c r="DY110" s="1024"/>
      <c r="DZ110" s="1025"/>
    </row>
    <row r="111" spans="1:131" s="248" customFormat="1" ht="26.25" customHeight="1" x14ac:dyDescent="0.15">
      <c r="A111" s="1026" t="s">
        <v>456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410</v>
      </c>
      <c r="AB111" s="1030"/>
      <c r="AC111" s="1030"/>
      <c r="AD111" s="1030"/>
      <c r="AE111" s="1031"/>
      <c r="AF111" s="1032" t="s">
        <v>410</v>
      </c>
      <c r="AG111" s="1030"/>
      <c r="AH111" s="1030"/>
      <c r="AI111" s="1030"/>
      <c r="AJ111" s="1031"/>
      <c r="AK111" s="1032" t="s">
        <v>410</v>
      </c>
      <c r="AL111" s="1030"/>
      <c r="AM111" s="1030"/>
      <c r="AN111" s="1030"/>
      <c r="AO111" s="1031"/>
      <c r="AP111" s="1033" t="s">
        <v>457</v>
      </c>
      <c r="AQ111" s="1034"/>
      <c r="AR111" s="1034"/>
      <c r="AS111" s="1034"/>
      <c r="AT111" s="1035"/>
      <c r="AU111" s="996"/>
      <c r="AV111" s="997"/>
      <c r="AW111" s="997"/>
      <c r="AX111" s="997"/>
      <c r="AY111" s="997"/>
      <c r="AZ111" s="1045" t="s">
        <v>458</v>
      </c>
      <c r="BA111" s="1046"/>
      <c r="BB111" s="1046"/>
      <c r="BC111" s="1046"/>
      <c r="BD111" s="1046"/>
      <c r="BE111" s="1046"/>
      <c r="BF111" s="1046"/>
      <c r="BG111" s="1046"/>
      <c r="BH111" s="1046"/>
      <c r="BI111" s="1046"/>
      <c r="BJ111" s="1046"/>
      <c r="BK111" s="1046"/>
      <c r="BL111" s="1046"/>
      <c r="BM111" s="1046"/>
      <c r="BN111" s="1046"/>
      <c r="BO111" s="1046"/>
      <c r="BP111" s="1047"/>
      <c r="BQ111" s="1015" t="s">
        <v>410</v>
      </c>
      <c r="BR111" s="1016"/>
      <c r="BS111" s="1016"/>
      <c r="BT111" s="1016"/>
      <c r="BU111" s="1016"/>
      <c r="BV111" s="1016" t="s">
        <v>410</v>
      </c>
      <c r="BW111" s="1016"/>
      <c r="BX111" s="1016"/>
      <c r="BY111" s="1016"/>
      <c r="BZ111" s="1016"/>
      <c r="CA111" s="1016" t="s">
        <v>410</v>
      </c>
      <c r="CB111" s="1016"/>
      <c r="CC111" s="1016"/>
      <c r="CD111" s="1016"/>
      <c r="CE111" s="1016"/>
      <c r="CF111" s="1010" t="s">
        <v>410</v>
      </c>
      <c r="CG111" s="1011"/>
      <c r="CH111" s="1011"/>
      <c r="CI111" s="1011"/>
      <c r="CJ111" s="1011"/>
      <c r="CK111" s="1041"/>
      <c r="CL111" s="1042"/>
      <c r="CM111" s="1012" t="s">
        <v>459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410</v>
      </c>
      <c r="DH111" s="1016"/>
      <c r="DI111" s="1016"/>
      <c r="DJ111" s="1016"/>
      <c r="DK111" s="1016"/>
      <c r="DL111" s="1016" t="s">
        <v>410</v>
      </c>
      <c r="DM111" s="1016"/>
      <c r="DN111" s="1016"/>
      <c r="DO111" s="1016"/>
      <c r="DP111" s="1016"/>
      <c r="DQ111" s="1016" t="s">
        <v>410</v>
      </c>
      <c r="DR111" s="1016"/>
      <c r="DS111" s="1016"/>
      <c r="DT111" s="1016"/>
      <c r="DU111" s="1016"/>
      <c r="DV111" s="1017" t="s">
        <v>410</v>
      </c>
      <c r="DW111" s="1017"/>
      <c r="DX111" s="1017"/>
      <c r="DY111" s="1017"/>
      <c r="DZ111" s="1018"/>
    </row>
    <row r="112" spans="1:131" s="248" customFormat="1" ht="26.25" customHeight="1" x14ac:dyDescent="0.15">
      <c r="A112" s="1048" t="s">
        <v>460</v>
      </c>
      <c r="B112" s="1049"/>
      <c r="C112" s="1046" t="s">
        <v>461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426</v>
      </c>
      <c r="AB112" s="1055"/>
      <c r="AC112" s="1055"/>
      <c r="AD112" s="1055"/>
      <c r="AE112" s="1056"/>
      <c r="AF112" s="1057" t="s">
        <v>426</v>
      </c>
      <c r="AG112" s="1055"/>
      <c r="AH112" s="1055"/>
      <c r="AI112" s="1055"/>
      <c r="AJ112" s="1056"/>
      <c r="AK112" s="1057" t="s">
        <v>410</v>
      </c>
      <c r="AL112" s="1055"/>
      <c r="AM112" s="1055"/>
      <c r="AN112" s="1055"/>
      <c r="AO112" s="1056"/>
      <c r="AP112" s="1058" t="s">
        <v>426</v>
      </c>
      <c r="AQ112" s="1059"/>
      <c r="AR112" s="1059"/>
      <c r="AS112" s="1059"/>
      <c r="AT112" s="1060"/>
      <c r="AU112" s="996"/>
      <c r="AV112" s="997"/>
      <c r="AW112" s="997"/>
      <c r="AX112" s="997"/>
      <c r="AY112" s="997"/>
      <c r="AZ112" s="1045" t="s">
        <v>462</v>
      </c>
      <c r="BA112" s="1046"/>
      <c r="BB112" s="1046"/>
      <c r="BC112" s="1046"/>
      <c r="BD112" s="1046"/>
      <c r="BE112" s="1046"/>
      <c r="BF112" s="1046"/>
      <c r="BG112" s="1046"/>
      <c r="BH112" s="1046"/>
      <c r="BI112" s="1046"/>
      <c r="BJ112" s="1046"/>
      <c r="BK112" s="1046"/>
      <c r="BL112" s="1046"/>
      <c r="BM112" s="1046"/>
      <c r="BN112" s="1046"/>
      <c r="BO112" s="1046"/>
      <c r="BP112" s="1047"/>
      <c r="BQ112" s="1015">
        <v>8920699</v>
      </c>
      <c r="BR112" s="1016"/>
      <c r="BS112" s="1016"/>
      <c r="BT112" s="1016"/>
      <c r="BU112" s="1016"/>
      <c r="BV112" s="1016">
        <v>8813807</v>
      </c>
      <c r="BW112" s="1016"/>
      <c r="BX112" s="1016"/>
      <c r="BY112" s="1016"/>
      <c r="BZ112" s="1016"/>
      <c r="CA112" s="1016">
        <v>6696604</v>
      </c>
      <c r="CB112" s="1016"/>
      <c r="CC112" s="1016"/>
      <c r="CD112" s="1016"/>
      <c r="CE112" s="1016"/>
      <c r="CF112" s="1010">
        <v>66.599999999999994</v>
      </c>
      <c r="CG112" s="1011"/>
      <c r="CH112" s="1011"/>
      <c r="CI112" s="1011"/>
      <c r="CJ112" s="1011"/>
      <c r="CK112" s="1041"/>
      <c r="CL112" s="1042"/>
      <c r="CM112" s="1012" t="s">
        <v>463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426</v>
      </c>
      <c r="DH112" s="1016"/>
      <c r="DI112" s="1016"/>
      <c r="DJ112" s="1016"/>
      <c r="DK112" s="1016"/>
      <c r="DL112" s="1016" t="s">
        <v>426</v>
      </c>
      <c r="DM112" s="1016"/>
      <c r="DN112" s="1016"/>
      <c r="DO112" s="1016"/>
      <c r="DP112" s="1016"/>
      <c r="DQ112" s="1016" t="s">
        <v>426</v>
      </c>
      <c r="DR112" s="1016"/>
      <c r="DS112" s="1016"/>
      <c r="DT112" s="1016"/>
      <c r="DU112" s="1016"/>
      <c r="DV112" s="1017" t="s">
        <v>426</v>
      </c>
      <c r="DW112" s="1017"/>
      <c r="DX112" s="1017"/>
      <c r="DY112" s="1017"/>
      <c r="DZ112" s="1018"/>
    </row>
    <row r="113" spans="1:130" s="248" customFormat="1" ht="26.25" customHeight="1" x14ac:dyDescent="0.15">
      <c r="A113" s="1050"/>
      <c r="B113" s="1051"/>
      <c r="C113" s="1046" t="s">
        <v>464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576402</v>
      </c>
      <c r="AB113" s="1030"/>
      <c r="AC113" s="1030"/>
      <c r="AD113" s="1030"/>
      <c r="AE113" s="1031"/>
      <c r="AF113" s="1032">
        <v>645649</v>
      </c>
      <c r="AG113" s="1030"/>
      <c r="AH113" s="1030"/>
      <c r="AI113" s="1030"/>
      <c r="AJ113" s="1031"/>
      <c r="AK113" s="1032">
        <v>550983</v>
      </c>
      <c r="AL113" s="1030"/>
      <c r="AM113" s="1030"/>
      <c r="AN113" s="1030"/>
      <c r="AO113" s="1031"/>
      <c r="AP113" s="1033">
        <v>5.5</v>
      </c>
      <c r="AQ113" s="1034"/>
      <c r="AR113" s="1034"/>
      <c r="AS113" s="1034"/>
      <c r="AT113" s="1035"/>
      <c r="AU113" s="996"/>
      <c r="AV113" s="997"/>
      <c r="AW113" s="997"/>
      <c r="AX113" s="997"/>
      <c r="AY113" s="997"/>
      <c r="AZ113" s="1045" t="s">
        <v>465</v>
      </c>
      <c r="BA113" s="1046"/>
      <c r="BB113" s="1046"/>
      <c r="BC113" s="1046"/>
      <c r="BD113" s="1046"/>
      <c r="BE113" s="1046"/>
      <c r="BF113" s="1046"/>
      <c r="BG113" s="1046"/>
      <c r="BH113" s="1046"/>
      <c r="BI113" s="1046"/>
      <c r="BJ113" s="1046"/>
      <c r="BK113" s="1046"/>
      <c r="BL113" s="1046"/>
      <c r="BM113" s="1046"/>
      <c r="BN113" s="1046"/>
      <c r="BO113" s="1046"/>
      <c r="BP113" s="1047"/>
      <c r="BQ113" s="1015">
        <v>748845</v>
      </c>
      <c r="BR113" s="1016"/>
      <c r="BS113" s="1016"/>
      <c r="BT113" s="1016"/>
      <c r="BU113" s="1016"/>
      <c r="BV113" s="1016">
        <v>630906</v>
      </c>
      <c r="BW113" s="1016"/>
      <c r="BX113" s="1016"/>
      <c r="BY113" s="1016"/>
      <c r="BZ113" s="1016"/>
      <c r="CA113" s="1016">
        <v>510470</v>
      </c>
      <c r="CB113" s="1016"/>
      <c r="CC113" s="1016"/>
      <c r="CD113" s="1016"/>
      <c r="CE113" s="1016"/>
      <c r="CF113" s="1010">
        <v>5.0999999999999996</v>
      </c>
      <c r="CG113" s="1011"/>
      <c r="CH113" s="1011"/>
      <c r="CI113" s="1011"/>
      <c r="CJ113" s="1011"/>
      <c r="CK113" s="1041"/>
      <c r="CL113" s="1042"/>
      <c r="CM113" s="1012" t="s">
        <v>466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410</v>
      </c>
      <c r="DH113" s="1055"/>
      <c r="DI113" s="1055"/>
      <c r="DJ113" s="1055"/>
      <c r="DK113" s="1056"/>
      <c r="DL113" s="1057" t="s">
        <v>410</v>
      </c>
      <c r="DM113" s="1055"/>
      <c r="DN113" s="1055"/>
      <c r="DO113" s="1055"/>
      <c r="DP113" s="1056"/>
      <c r="DQ113" s="1057" t="s">
        <v>426</v>
      </c>
      <c r="DR113" s="1055"/>
      <c r="DS113" s="1055"/>
      <c r="DT113" s="1055"/>
      <c r="DU113" s="1056"/>
      <c r="DV113" s="1058" t="s">
        <v>426</v>
      </c>
      <c r="DW113" s="1059"/>
      <c r="DX113" s="1059"/>
      <c r="DY113" s="1059"/>
      <c r="DZ113" s="1060"/>
    </row>
    <row r="114" spans="1:130" s="248" customFormat="1" ht="26.25" customHeight="1" x14ac:dyDescent="0.15">
      <c r="A114" s="1050"/>
      <c r="B114" s="1051"/>
      <c r="C114" s="1046" t="s">
        <v>467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124228</v>
      </c>
      <c r="AB114" s="1055"/>
      <c r="AC114" s="1055"/>
      <c r="AD114" s="1055"/>
      <c r="AE114" s="1056"/>
      <c r="AF114" s="1057">
        <v>123804</v>
      </c>
      <c r="AG114" s="1055"/>
      <c r="AH114" s="1055"/>
      <c r="AI114" s="1055"/>
      <c r="AJ114" s="1056"/>
      <c r="AK114" s="1057">
        <v>124288</v>
      </c>
      <c r="AL114" s="1055"/>
      <c r="AM114" s="1055"/>
      <c r="AN114" s="1055"/>
      <c r="AO114" s="1056"/>
      <c r="AP114" s="1058">
        <v>1.2</v>
      </c>
      <c r="AQ114" s="1059"/>
      <c r="AR114" s="1059"/>
      <c r="AS114" s="1059"/>
      <c r="AT114" s="1060"/>
      <c r="AU114" s="996"/>
      <c r="AV114" s="997"/>
      <c r="AW114" s="997"/>
      <c r="AX114" s="997"/>
      <c r="AY114" s="997"/>
      <c r="AZ114" s="1045" t="s">
        <v>468</v>
      </c>
      <c r="BA114" s="1046"/>
      <c r="BB114" s="1046"/>
      <c r="BC114" s="1046"/>
      <c r="BD114" s="1046"/>
      <c r="BE114" s="1046"/>
      <c r="BF114" s="1046"/>
      <c r="BG114" s="1046"/>
      <c r="BH114" s="1046"/>
      <c r="BI114" s="1046"/>
      <c r="BJ114" s="1046"/>
      <c r="BK114" s="1046"/>
      <c r="BL114" s="1046"/>
      <c r="BM114" s="1046"/>
      <c r="BN114" s="1046"/>
      <c r="BO114" s="1046"/>
      <c r="BP114" s="1047"/>
      <c r="BQ114" s="1015">
        <v>3221548</v>
      </c>
      <c r="BR114" s="1016"/>
      <c r="BS114" s="1016"/>
      <c r="BT114" s="1016"/>
      <c r="BU114" s="1016"/>
      <c r="BV114" s="1016">
        <v>3086592</v>
      </c>
      <c r="BW114" s="1016"/>
      <c r="BX114" s="1016"/>
      <c r="BY114" s="1016"/>
      <c r="BZ114" s="1016"/>
      <c r="CA114" s="1016">
        <v>2922089</v>
      </c>
      <c r="CB114" s="1016"/>
      <c r="CC114" s="1016"/>
      <c r="CD114" s="1016"/>
      <c r="CE114" s="1016"/>
      <c r="CF114" s="1010">
        <v>29</v>
      </c>
      <c r="CG114" s="1011"/>
      <c r="CH114" s="1011"/>
      <c r="CI114" s="1011"/>
      <c r="CJ114" s="1011"/>
      <c r="CK114" s="1041"/>
      <c r="CL114" s="1042"/>
      <c r="CM114" s="1012" t="s">
        <v>469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410</v>
      </c>
      <c r="DH114" s="1055"/>
      <c r="DI114" s="1055"/>
      <c r="DJ114" s="1055"/>
      <c r="DK114" s="1056"/>
      <c r="DL114" s="1057" t="s">
        <v>426</v>
      </c>
      <c r="DM114" s="1055"/>
      <c r="DN114" s="1055"/>
      <c r="DO114" s="1055"/>
      <c r="DP114" s="1056"/>
      <c r="DQ114" s="1057" t="s">
        <v>426</v>
      </c>
      <c r="DR114" s="1055"/>
      <c r="DS114" s="1055"/>
      <c r="DT114" s="1055"/>
      <c r="DU114" s="1056"/>
      <c r="DV114" s="1058" t="s">
        <v>426</v>
      </c>
      <c r="DW114" s="1059"/>
      <c r="DX114" s="1059"/>
      <c r="DY114" s="1059"/>
      <c r="DZ114" s="1060"/>
    </row>
    <row r="115" spans="1:130" s="248" customFormat="1" ht="26.25" customHeight="1" x14ac:dyDescent="0.15">
      <c r="A115" s="1050"/>
      <c r="B115" s="1051"/>
      <c r="C115" s="1046" t="s">
        <v>470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196</v>
      </c>
      <c r="AB115" s="1030"/>
      <c r="AC115" s="1030"/>
      <c r="AD115" s="1030"/>
      <c r="AE115" s="1031"/>
      <c r="AF115" s="1032">
        <v>517</v>
      </c>
      <c r="AG115" s="1030"/>
      <c r="AH115" s="1030"/>
      <c r="AI115" s="1030"/>
      <c r="AJ115" s="1031"/>
      <c r="AK115" s="1032">
        <v>909</v>
      </c>
      <c r="AL115" s="1030"/>
      <c r="AM115" s="1030"/>
      <c r="AN115" s="1030"/>
      <c r="AO115" s="1031"/>
      <c r="AP115" s="1033">
        <v>0</v>
      </c>
      <c r="AQ115" s="1034"/>
      <c r="AR115" s="1034"/>
      <c r="AS115" s="1034"/>
      <c r="AT115" s="1035"/>
      <c r="AU115" s="996"/>
      <c r="AV115" s="997"/>
      <c r="AW115" s="997"/>
      <c r="AX115" s="997"/>
      <c r="AY115" s="997"/>
      <c r="AZ115" s="1045" t="s">
        <v>471</v>
      </c>
      <c r="BA115" s="1046"/>
      <c r="BB115" s="1046"/>
      <c r="BC115" s="1046"/>
      <c r="BD115" s="1046"/>
      <c r="BE115" s="1046"/>
      <c r="BF115" s="1046"/>
      <c r="BG115" s="1046"/>
      <c r="BH115" s="1046"/>
      <c r="BI115" s="1046"/>
      <c r="BJ115" s="1046"/>
      <c r="BK115" s="1046"/>
      <c r="BL115" s="1046"/>
      <c r="BM115" s="1046"/>
      <c r="BN115" s="1046"/>
      <c r="BO115" s="1046"/>
      <c r="BP115" s="1047"/>
      <c r="BQ115" s="1015" t="s">
        <v>426</v>
      </c>
      <c r="BR115" s="1016"/>
      <c r="BS115" s="1016"/>
      <c r="BT115" s="1016"/>
      <c r="BU115" s="1016"/>
      <c r="BV115" s="1016" t="s">
        <v>426</v>
      </c>
      <c r="BW115" s="1016"/>
      <c r="BX115" s="1016"/>
      <c r="BY115" s="1016"/>
      <c r="BZ115" s="1016"/>
      <c r="CA115" s="1016" t="s">
        <v>426</v>
      </c>
      <c r="CB115" s="1016"/>
      <c r="CC115" s="1016"/>
      <c r="CD115" s="1016"/>
      <c r="CE115" s="1016"/>
      <c r="CF115" s="1010" t="s">
        <v>426</v>
      </c>
      <c r="CG115" s="1011"/>
      <c r="CH115" s="1011"/>
      <c r="CI115" s="1011"/>
      <c r="CJ115" s="1011"/>
      <c r="CK115" s="1041"/>
      <c r="CL115" s="1042"/>
      <c r="CM115" s="1045" t="s">
        <v>472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426</v>
      </c>
      <c r="DH115" s="1055"/>
      <c r="DI115" s="1055"/>
      <c r="DJ115" s="1055"/>
      <c r="DK115" s="1056"/>
      <c r="DL115" s="1057" t="s">
        <v>426</v>
      </c>
      <c r="DM115" s="1055"/>
      <c r="DN115" s="1055"/>
      <c r="DO115" s="1055"/>
      <c r="DP115" s="1056"/>
      <c r="DQ115" s="1057" t="s">
        <v>426</v>
      </c>
      <c r="DR115" s="1055"/>
      <c r="DS115" s="1055"/>
      <c r="DT115" s="1055"/>
      <c r="DU115" s="1056"/>
      <c r="DV115" s="1058" t="s">
        <v>426</v>
      </c>
      <c r="DW115" s="1059"/>
      <c r="DX115" s="1059"/>
      <c r="DY115" s="1059"/>
      <c r="DZ115" s="1060"/>
    </row>
    <row r="116" spans="1:130" s="248" customFormat="1" ht="26.25" customHeight="1" x14ac:dyDescent="0.15">
      <c r="A116" s="1052"/>
      <c r="B116" s="1053"/>
      <c r="C116" s="1061" t="s">
        <v>473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140</v>
      </c>
      <c r="AB116" s="1055"/>
      <c r="AC116" s="1055"/>
      <c r="AD116" s="1055"/>
      <c r="AE116" s="1056"/>
      <c r="AF116" s="1057">
        <v>66</v>
      </c>
      <c r="AG116" s="1055"/>
      <c r="AH116" s="1055"/>
      <c r="AI116" s="1055"/>
      <c r="AJ116" s="1056"/>
      <c r="AK116" s="1057">
        <v>28</v>
      </c>
      <c r="AL116" s="1055"/>
      <c r="AM116" s="1055"/>
      <c r="AN116" s="1055"/>
      <c r="AO116" s="1056"/>
      <c r="AP116" s="1058">
        <v>0</v>
      </c>
      <c r="AQ116" s="1059"/>
      <c r="AR116" s="1059"/>
      <c r="AS116" s="1059"/>
      <c r="AT116" s="1060"/>
      <c r="AU116" s="996"/>
      <c r="AV116" s="997"/>
      <c r="AW116" s="997"/>
      <c r="AX116" s="997"/>
      <c r="AY116" s="997"/>
      <c r="AZ116" s="1063" t="s">
        <v>474</v>
      </c>
      <c r="BA116" s="1064"/>
      <c r="BB116" s="1064"/>
      <c r="BC116" s="1064"/>
      <c r="BD116" s="1064"/>
      <c r="BE116" s="1064"/>
      <c r="BF116" s="1064"/>
      <c r="BG116" s="1064"/>
      <c r="BH116" s="1064"/>
      <c r="BI116" s="1064"/>
      <c r="BJ116" s="1064"/>
      <c r="BK116" s="1064"/>
      <c r="BL116" s="1064"/>
      <c r="BM116" s="1064"/>
      <c r="BN116" s="1064"/>
      <c r="BO116" s="1064"/>
      <c r="BP116" s="1065"/>
      <c r="BQ116" s="1015" t="s">
        <v>426</v>
      </c>
      <c r="BR116" s="1016"/>
      <c r="BS116" s="1016"/>
      <c r="BT116" s="1016"/>
      <c r="BU116" s="1016"/>
      <c r="BV116" s="1016" t="s">
        <v>426</v>
      </c>
      <c r="BW116" s="1016"/>
      <c r="BX116" s="1016"/>
      <c r="BY116" s="1016"/>
      <c r="BZ116" s="1016"/>
      <c r="CA116" s="1016" t="s">
        <v>410</v>
      </c>
      <c r="CB116" s="1016"/>
      <c r="CC116" s="1016"/>
      <c r="CD116" s="1016"/>
      <c r="CE116" s="1016"/>
      <c r="CF116" s="1010" t="s">
        <v>426</v>
      </c>
      <c r="CG116" s="1011"/>
      <c r="CH116" s="1011"/>
      <c r="CI116" s="1011"/>
      <c r="CJ116" s="1011"/>
      <c r="CK116" s="1041"/>
      <c r="CL116" s="1042"/>
      <c r="CM116" s="1012" t="s">
        <v>475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426</v>
      </c>
      <c r="DH116" s="1055"/>
      <c r="DI116" s="1055"/>
      <c r="DJ116" s="1055"/>
      <c r="DK116" s="1056"/>
      <c r="DL116" s="1057" t="s">
        <v>426</v>
      </c>
      <c r="DM116" s="1055"/>
      <c r="DN116" s="1055"/>
      <c r="DO116" s="1055"/>
      <c r="DP116" s="1056"/>
      <c r="DQ116" s="1057" t="s">
        <v>426</v>
      </c>
      <c r="DR116" s="1055"/>
      <c r="DS116" s="1055"/>
      <c r="DT116" s="1055"/>
      <c r="DU116" s="1056"/>
      <c r="DV116" s="1058" t="s">
        <v>410</v>
      </c>
      <c r="DW116" s="1059"/>
      <c r="DX116" s="1059"/>
      <c r="DY116" s="1059"/>
      <c r="DZ116" s="1060"/>
    </row>
    <row r="117" spans="1:130" s="248" customFormat="1" ht="26.25" customHeight="1" x14ac:dyDescent="0.15">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476</v>
      </c>
      <c r="Z117" s="982"/>
      <c r="AA117" s="1072">
        <v>3162943</v>
      </c>
      <c r="AB117" s="1073"/>
      <c r="AC117" s="1073"/>
      <c r="AD117" s="1073"/>
      <c r="AE117" s="1074"/>
      <c r="AF117" s="1075">
        <v>3179468</v>
      </c>
      <c r="AG117" s="1073"/>
      <c r="AH117" s="1073"/>
      <c r="AI117" s="1073"/>
      <c r="AJ117" s="1074"/>
      <c r="AK117" s="1075">
        <v>3102758</v>
      </c>
      <c r="AL117" s="1073"/>
      <c r="AM117" s="1073"/>
      <c r="AN117" s="1073"/>
      <c r="AO117" s="1074"/>
      <c r="AP117" s="1076"/>
      <c r="AQ117" s="1077"/>
      <c r="AR117" s="1077"/>
      <c r="AS117" s="1077"/>
      <c r="AT117" s="1078"/>
      <c r="AU117" s="996"/>
      <c r="AV117" s="997"/>
      <c r="AW117" s="997"/>
      <c r="AX117" s="997"/>
      <c r="AY117" s="997"/>
      <c r="AZ117" s="1063" t="s">
        <v>477</v>
      </c>
      <c r="BA117" s="1064"/>
      <c r="BB117" s="1064"/>
      <c r="BC117" s="1064"/>
      <c r="BD117" s="1064"/>
      <c r="BE117" s="1064"/>
      <c r="BF117" s="1064"/>
      <c r="BG117" s="1064"/>
      <c r="BH117" s="1064"/>
      <c r="BI117" s="1064"/>
      <c r="BJ117" s="1064"/>
      <c r="BK117" s="1064"/>
      <c r="BL117" s="1064"/>
      <c r="BM117" s="1064"/>
      <c r="BN117" s="1064"/>
      <c r="BO117" s="1064"/>
      <c r="BP117" s="1065"/>
      <c r="BQ117" s="1015" t="s">
        <v>457</v>
      </c>
      <c r="BR117" s="1016"/>
      <c r="BS117" s="1016"/>
      <c r="BT117" s="1016"/>
      <c r="BU117" s="1016"/>
      <c r="BV117" s="1016" t="s">
        <v>392</v>
      </c>
      <c r="BW117" s="1016"/>
      <c r="BX117" s="1016"/>
      <c r="BY117" s="1016"/>
      <c r="BZ117" s="1016"/>
      <c r="CA117" s="1016" t="s">
        <v>392</v>
      </c>
      <c r="CB117" s="1016"/>
      <c r="CC117" s="1016"/>
      <c r="CD117" s="1016"/>
      <c r="CE117" s="1016"/>
      <c r="CF117" s="1010" t="s">
        <v>392</v>
      </c>
      <c r="CG117" s="1011"/>
      <c r="CH117" s="1011"/>
      <c r="CI117" s="1011"/>
      <c r="CJ117" s="1011"/>
      <c r="CK117" s="1041"/>
      <c r="CL117" s="1042"/>
      <c r="CM117" s="1012" t="s">
        <v>478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392</v>
      </c>
      <c r="DH117" s="1055"/>
      <c r="DI117" s="1055"/>
      <c r="DJ117" s="1055"/>
      <c r="DK117" s="1056"/>
      <c r="DL117" s="1057" t="s">
        <v>457</v>
      </c>
      <c r="DM117" s="1055"/>
      <c r="DN117" s="1055"/>
      <c r="DO117" s="1055"/>
      <c r="DP117" s="1056"/>
      <c r="DQ117" s="1057" t="s">
        <v>392</v>
      </c>
      <c r="DR117" s="1055"/>
      <c r="DS117" s="1055"/>
      <c r="DT117" s="1055"/>
      <c r="DU117" s="1056"/>
      <c r="DV117" s="1058" t="s">
        <v>392</v>
      </c>
      <c r="DW117" s="1059"/>
      <c r="DX117" s="1059"/>
      <c r="DY117" s="1059"/>
      <c r="DZ117" s="1060"/>
    </row>
    <row r="118" spans="1:130" s="248" customFormat="1" ht="26.25" customHeight="1" x14ac:dyDescent="0.15">
      <c r="A118" s="1000" t="s">
        <v>451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448</v>
      </c>
      <c r="AB118" s="981"/>
      <c r="AC118" s="981"/>
      <c r="AD118" s="981"/>
      <c r="AE118" s="982"/>
      <c r="AF118" s="980" t="s">
        <v>449</v>
      </c>
      <c r="AG118" s="981"/>
      <c r="AH118" s="981"/>
      <c r="AI118" s="981"/>
      <c r="AJ118" s="982"/>
      <c r="AK118" s="980" t="s">
        <v>308</v>
      </c>
      <c r="AL118" s="981"/>
      <c r="AM118" s="981"/>
      <c r="AN118" s="981"/>
      <c r="AO118" s="982"/>
      <c r="AP118" s="1067" t="s">
        <v>450</v>
      </c>
      <c r="AQ118" s="1068"/>
      <c r="AR118" s="1068"/>
      <c r="AS118" s="1068"/>
      <c r="AT118" s="1069"/>
      <c r="AU118" s="996"/>
      <c r="AV118" s="997"/>
      <c r="AW118" s="997"/>
      <c r="AX118" s="997"/>
      <c r="AY118" s="997"/>
      <c r="AZ118" s="1070" t="s">
        <v>479</v>
      </c>
      <c r="BA118" s="1061"/>
      <c r="BB118" s="1061"/>
      <c r="BC118" s="1061"/>
      <c r="BD118" s="1061"/>
      <c r="BE118" s="1061"/>
      <c r="BF118" s="1061"/>
      <c r="BG118" s="1061"/>
      <c r="BH118" s="1061"/>
      <c r="BI118" s="1061"/>
      <c r="BJ118" s="1061"/>
      <c r="BK118" s="1061"/>
      <c r="BL118" s="1061"/>
      <c r="BM118" s="1061"/>
      <c r="BN118" s="1061"/>
      <c r="BO118" s="1061"/>
      <c r="BP118" s="1062"/>
      <c r="BQ118" s="1093" t="s">
        <v>457</v>
      </c>
      <c r="BR118" s="1094"/>
      <c r="BS118" s="1094"/>
      <c r="BT118" s="1094"/>
      <c r="BU118" s="1094"/>
      <c r="BV118" s="1094" t="s">
        <v>392</v>
      </c>
      <c r="BW118" s="1094"/>
      <c r="BX118" s="1094"/>
      <c r="BY118" s="1094"/>
      <c r="BZ118" s="1094"/>
      <c r="CA118" s="1094" t="s">
        <v>457</v>
      </c>
      <c r="CB118" s="1094"/>
      <c r="CC118" s="1094"/>
      <c r="CD118" s="1094"/>
      <c r="CE118" s="1094"/>
      <c r="CF118" s="1010" t="s">
        <v>457</v>
      </c>
      <c r="CG118" s="1011"/>
      <c r="CH118" s="1011"/>
      <c r="CI118" s="1011"/>
      <c r="CJ118" s="1011"/>
      <c r="CK118" s="1041"/>
      <c r="CL118" s="1042"/>
      <c r="CM118" s="1012" t="s">
        <v>480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457</v>
      </c>
      <c r="DH118" s="1055"/>
      <c r="DI118" s="1055"/>
      <c r="DJ118" s="1055"/>
      <c r="DK118" s="1056"/>
      <c r="DL118" s="1057" t="s">
        <v>392</v>
      </c>
      <c r="DM118" s="1055"/>
      <c r="DN118" s="1055"/>
      <c r="DO118" s="1055"/>
      <c r="DP118" s="1056"/>
      <c r="DQ118" s="1057" t="s">
        <v>457</v>
      </c>
      <c r="DR118" s="1055"/>
      <c r="DS118" s="1055"/>
      <c r="DT118" s="1055"/>
      <c r="DU118" s="1056"/>
      <c r="DV118" s="1058" t="s">
        <v>392</v>
      </c>
      <c r="DW118" s="1059"/>
      <c r="DX118" s="1059"/>
      <c r="DY118" s="1059"/>
      <c r="DZ118" s="1060"/>
    </row>
    <row r="119" spans="1:130" s="248" customFormat="1" ht="26.25" customHeight="1" x14ac:dyDescent="0.15">
      <c r="A119" s="1154" t="s">
        <v>454</v>
      </c>
      <c r="B119" s="1040"/>
      <c r="C119" s="1019" t="s">
        <v>455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392</v>
      </c>
      <c r="AB119" s="988"/>
      <c r="AC119" s="988"/>
      <c r="AD119" s="988"/>
      <c r="AE119" s="989"/>
      <c r="AF119" s="990" t="s">
        <v>392</v>
      </c>
      <c r="AG119" s="988"/>
      <c r="AH119" s="988"/>
      <c r="AI119" s="988"/>
      <c r="AJ119" s="989"/>
      <c r="AK119" s="990" t="s">
        <v>392</v>
      </c>
      <c r="AL119" s="988"/>
      <c r="AM119" s="988"/>
      <c r="AN119" s="988"/>
      <c r="AO119" s="989"/>
      <c r="AP119" s="991" t="s">
        <v>457</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481</v>
      </c>
      <c r="BP119" s="1102"/>
      <c r="BQ119" s="1093">
        <v>38411316</v>
      </c>
      <c r="BR119" s="1094"/>
      <c r="BS119" s="1094"/>
      <c r="BT119" s="1094"/>
      <c r="BU119" s="1094"/>
      <c r="BV119" s="1094">
        <v>37447763</v>
      </c>
      <c r="BW119" s="1094"/>
      <c r="BX119" s="1094"/>
      <c r="BY119" s="1094"/>
      <c r="BZ119" s="1094"/>
      <c r="CA119" s="1094">
        <v>35600018</v>
      </c>
      <c r="CB119" s="1094"/>
      <c r="CC119" s="1094"/>
      <c r="CD119" s="1094"/>
      <c r="CE119" s="1094"/>
      <c r="CF119" s="1095"/>
      <c r="CG119" s="1096"/>
      <c r="CH119" s="1096"/>
      <c r="CI119" s="1096"/>
      <c r="CJ119" s="1097"/>
      <c r="CK119" s="1043"/>
      <c r="CL119" s="1044"/>
      <c r="CM119" s="1098" t="s">
        <v>482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392</v>
      </c>
      <c r="DH119" s="1080"/>
      <c r="DI119" s="1080"/>
      <c r="DJ119" s="1080"/>
      <c r="DK119" s="1081"/>
      <c r="DL119" s="1079" t="s">
        <v>392</v>
      </c>
      <c r="DM119" s="1080"/>
      <c r="DN119" s="1080"/>
      <c r="DO119" s="1080"/>
      <c r="DP119" s="1081"/>
      <c r="DQ119" s="1079" t="s">
        <v>392</v>
      </c>
      <c r="DR119" s="1080"/>
      <c r="DS119" s="1080"/>
      <c r="DT119" s="1080"/>
      <c r="DU119" s="1081"/>
      <c r="DV119" s="1082" t="s">
        <v>392</v>
      </c>
      <c r="DW119" s="1083"/>
      <c r="DX119" s="1083"/>
      <c r="DY119" s="1083"/>
      <c r="DZ119" s="1084"/>
    </row>
    <row r="120" spans="1:130" s="248" customFormat="1" ht="26.25" customHeight="1" x14ac:dyDescent="0.15">
      <c r="A120" s="1155"/>
      <c r="B120" s="1042"/>
      <c r="C120" s="1012" t="s">
        <v>459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392</v>
      </c>
      <c r="AB120" s="1055"/>
      <c r="AC120" s="1055"/>
      <c r="AD120" s="1055"/>
      <c r="AE120" s="1056"/>
      <c r="AF120" s="1057" t="s">
        <v>392</v>
      </c>
      <c r="AG120" s="1055"/>
      <c r="AH120" s="1055"/>
      <c r="AI120" s="1055"/>
      <c r="AJ120" s="1056"/>
      <c r="AK120" s="1057" t="s">
        <v>392</v>
      </c>
      <c r="AL120" s="1055"/>
      <c r="AM120" s="1055"/>
      <c r="AN120" s="1055"/>
      <c r="AO120" s="1056"/>
      <c r="AP120" s="1058" t="s">
        <v>457</v>
      </c>
      <c r="AQ120" s="1059"/>
      <c r="AR120" s="1059"/>
      <c r="AS120" s="1059"/>
      <c r="AT120" s="1060"/>
      <c r="AU120" s="1085" t="s">
        <v>483</v>
      </c>
      <c r="AV120" s="1086"/>
      <c r="AW120" s="1086"/>
      <c r="AX120" s="1086"/>
      <c r="AY120" s="1087"/>
      <c r="AZ120" s="1036" t="s">
        <v>484</v>
      </c>
      <c r="BA120" s="985"/>
      <c r="BB120" s="985"/>
      <c r="BC120" s="985"/>
      <c r="BD120" s="985"/>
      <c r="BE120" s="985"/>
      <c r="BF120" s="985"/>
      <c r="BG120" s="985"/>
      <c r="BH120" s="985"/>
      <c r="BI120" s="985"/>
      <c r="BJ120" s="985"/>
      <c r="BK120" s="985"/>
      <c r="BL120" s="985"/>
      <c r="BM120" s="985"/>
      <c r="BN120" s="985"/>
      <c r="BO120" s="985"/>
      <c r="BP120" s="986"/>
      <c r="BQ120" s="1022">
        <v>4411321</v>
      </c>
      <c r="BR120" s="1023"/>
      <c r="BS120" s="1023"/>
      <c r="BT120" s="1023"/>
      <c r="BU120" s="1023"/>
      <c r="BV120" s="1023">
        <v>4511843</v>
      </c>
      <c r="BW120" s="1023"/>
      <c r="BX120" s="1023"/>
      <c r="BY120" s="1023"/>
      <c r="BZ120" s="1023"/>
      <c r="CA120" s="1023">
        <v>5171704</v>
      </c>
      <c r="CB120" s="1023"/>
      <c r="CC120" s="1023"/>
      <c r="CD120" s="1023"/>
      <c r="CE120" s="1023"/>
      <c r="CF120" s="1037">
        <v>51.4</v>
      </c>
      <c r="CG120" s="1038"/>
      <c r="CH120" s="1038"/>
      <c r="CI120" s="1038"/>
      <c r="CJ120" s="1038"/>
      <c r="CK120" s="1103" t="s">
        <v>485</v>
      </c>
      <c r="CL120" s="1104"/>
      <c r="CM120" s="1104"/>
      <c r="CN120" s="1104"/>
      <c r="CO120" s="1105"/>
      <c r="CP120" s="1111" t="s">
        <v>486</v>
      </c>
      <c r="CQ120" s="1112"/>
      <c r="CR120" s="1112"/>
      <c r="CS120" s="1112"/>
      <c r="CT120" s="1112"/>
      <c r="CU120" s="1112"/>
      <c r="CV120" s="1112"/>
      <c r="CW120" s="1112"/>
      <c r="CX120" s="1112"/>
      <c r="CY120" s="1112"/>
      <c r="CZ120" s="1112"/>
      <c r="DA120" s="1112"/>
      <c r="DB120" s="1112"/>
      <c r="DC120" s="1112"/>
      <c r="DD120" s="1112"/>
      <c r="DE120" s="1112"/>
      <c r="DF120" s="1113"/>
      <c r="DG120" s="1022" t="s">
        <v>392</v>
      </c>
      <c r="DH120" s="1023"/>
      <c r="DI120" s="1023"/>
      <c r="DJ120" s="1023"/>
      <c r="DK120" s="1023"/>
      <c r="DL120" s="1023" t="s">
        <v>392</v>
      </c>
      <c r="DM120" s="1023"/>
      <c r="DN120" s="1023"/>
      <c r="DO120" s="1023"/>
      <c r="DP120" s="1023"/>
      <c r="DQ120" s="1023">
        <v>4579327</v>
      </c>
      <c r="DR120" s="1023"/>
      <c r="DS120" s="1023"/>
      <c r="DT120" s="1023"/>
      <c r="DU120" s="1023"/>
      <c r="DV120" s="1024">
        <v>45.5</v>
      </c>
      <c r="DW120" s="1024"/>
      <c r="DX120" s="1024"/>
      <c r="DY120" s="1024"/>
      <c r="DZ120" s="1025"/>
    </row>
    <row r="121" spans="1:130" s="248" customFormat="1" ht="26.25" customHeight="1" x14ac:dyDescent="0.15">
      <c r="A121" s="1155"/>
      <c r="B121" s="1042"/>
      <c r="C121" s="1063" t="s">
        <v>487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457</v>
      </c>
      <c r="AB121" s="1055"/>
      <c r="AC121" s="1055"/>
      <c r="AD121" s="1055"/>
      <c r="AE121" s="1056"/>
      <c r="AF121" s="1057" t="s">
        <v>392</v>
      </c>
      <c r="AG121" s="1055"/>
      <c r="AH121" s="1055"/>
      <c r="AI121" s="1055"/>
      <c r="AJ121" s="1056"/>
      <c r="AK121" s="1057" t="s">
        <v>392</v>
      </c>
      <c r="AL121" s="1055"/>
      <c r="AM121" s="1055"/>
      <c r="AN121" s="1055"/>
      <c r="AO121" s="1056"/>
      <c r="AP121" s="1058" t="s">
        <v>392</v>
      </c>
      <c r="AQ121" s="1059"/>
      <c r="AR121" s="1059"/>
      <c r="AS121" s="1059"/>
      <c r="AT121" s="1060"/>
      <c r="AU121" s="1088"/>
      <c r="AV121" s="1089"/>
      <c r="AW121" s="1089"/>
      <c r="AX121" s="1089"/>
      <c r="AY121" s="1090"/>
      <c r="AZ121" s="1045" t="s">
        <v>488</v>
      </c>
      <c r="BA121" s="1046"/>
      <c r="BB121" s="1046"/>
      <c r="BC121" s="1046"/>
      <c r="BD121" s="1046"/>
      <c r="BE121" s="1046"/>
      <c r="BF121" s="1046"/>
      <c r="BG121" s="1046"/>
      <c r="BH121" s="1046"/>
      <c r="BI121" s="1046"/>
      <c r="BJ121" s="1046"/>
      <c r="BK121" s="1046"/>
      <c r="BL121" s="1046"/>
      <c r="BM121" s="1046"/>
      <c r="BN121" s="1046"/>
      <c r="BO121" s="1046"/>
      <c r="BP121" s="1047"/>
      <c r="BQ121" s="1015">
        <v>63396</v>
      </c>
      <c r="BR121" s="1016"/>
      <c r="BS121" s="1016"/>
      <c r="BT121" s="1016"/>
      <c r="BU121" s="1016"/>
      <c r="BV121" s="1016">
        <v>44231</v>
      </c>
      <c r="BW121" s="1016"/>
      <c r="BX121" s="1016"/>
      <c r="BY121" s="1016"/>
      <c r="BZ121" s="1016"/>
      <c r="CA121" s="1016">
        <v>33385</v>
      </c>
      <c r="CB121" s="1016"/>
      <c r="CC121" s="1016"/>
      <c r="CD121" s="1016"/>
      <c r="CE121" s="1016"/>
      <c r="CF121" s="1010">
        <v>0.3</v>
      </c>
      <c r="CG121" s="1011"/>
      <c r="CH121" s="1011"/>
      <c r="CI121" s="1011"/>
      <c r="CJ121" s="1011"/>
      <c r="CK121" s="1106"/>
      <c r="CL121" s="1107"/>
      <c r="CM121" s="1107"/>
      <c r="CN121" s="1107"/>
      <c r="CO121" s="1108"/>
      <c r="CP121" s="1116" t="s">
        <v>489</v>
      </c>
      <c r="CQ121" s="1117"/>
      <c r="CR121" s="1117"/>
      <c r="CS121" s="1117"/>
      <c r="CT121" s="1117"/>
      <c r="CU121" s="1117"/>
      <c r="CV121" s="1117"/>
      <c r="CW121" s="1117"/>
      <c r="CX121" s="1117"/>
      <c r="CY121" s="1117"/>
      <c r="CZ121" s="1117"/>
      <c r="DA121" s="1117"/>
      <c r="DB121" s="1117"/>
      <c r="DC121" s="1117"/>
      <c r="DD121" s="1117"/>
      <c r="DE121" s="1117"/>
      <c r="DF121" s="1118"/>
      <c r="DG121" s="1015">
        <v>215868</v>
      </c>
      <c r="DH121" s="1016"/>
      <c r="DI121" s="1016"/>
      <c r="DJ121" s="1016"/>
      <c r="DK121" s="1016"/>
      <c r="DL121" s="1016">
        <v>269441</v>
      </c>
      <c r="DM121" s="1016"/>
      <c r="DN121" s="1016"/>
      <c r="DO121" s="1016"/>
      <c r="DP121" s="1016"/>
      <c r="DQ121" s="1016">
        <v>1120011</v>
      </c>
      <c r="DR121" s="1016"/>
      <c r="DS121" s="1016"/>
      <c r="DT121" s="1016"/>
      <c r="DU121" s="1016"/>
      <c r="DV121" s="1017">
        <v>11.1</v>
      </c>
      <c r="DW121" s="1017"/>
      <c r="DX121" s="1017"/>
      <c r="DY121" s="1017"/>
      <c r="DZ121" s="1018"/>
    </row>
    <row r="122" spans="1:130" s="248" customFormat="1" ht="26.25" customHeight="1" x14ac:dyDescent="0.15">
      <c r="A122" s="1155"/>
      <c r="B122" s="1042"/>
      <c r="C122" s="1012" t="s">
        <v>469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392</v>
      </c>
      <c r="AB122" s="1055"/>
      <c r="AC122" s="1055"/>
      <c r="AD122" s="1055"/>
      <c r="AE122" s="1056"/>
      <c r="AF122" s="1057" t="s">
        <v>457</v>
      </c>
      <c r="AG122" s="1055"/>
      <c r="AH122" s="1055"/>
      <c r="AI122" s="1055"/>
      <c r="AJ122" s="1056"/>
      <c r="AK122" s="1057" t="s">
        <v>392</v>
      </c>
      <c r="AL122" s="1055"/>
      <c r="AM122" s="1055"/>
      <c r="AN122" s="1055"/>
      <c r="AO122" s="1056"/>
      <c r="AP122" s="1058" t="s">
        <v>392</v>
      </c>
      <c r="AQ122" s="1059"/>
      <c r="AR122" s="1059"/>
      <c r="AS122" s="1059"/>
      <c r="AT122" s="1060"/>
      <c r="AU122" s="1088"/>
      <c r="AV122" s="1089"/>
      <c r="AW122" s="1089"/>
      <c r="AX122" s="1089"/>
      <c r="AY122" s="1090"/>
      <c r="AZ122" s="1070" t="s">
        <v>490</v>
      </c>
      <c r="BA122" s="1061"/>
      <c r="BB122" s="1061"/>
      <c r="BC122" s="1061"/>
      <c r="BD122" s="1061"/>
      <c r="BE122" s="1061"/>
      <c r="BF122" s="1061"/>
      <c r="BG122" s="1061"/>
      <c r="BH122" s="1061"/>
      <c r="BI122" s="1061"/>
      <c r="BJ122" s="1061"/>
      <c r="BK122" s="1061"/>
      <c r="BL122" s="1061"/>
      <c r="BM122" s="1061"/>
      <c r="BN122" s="1061"/>
      <c r="BO122" s="1061"/>
      <c r="BP122" s="1062"/>
      <c r="BQ122" s="1093">
        <v>22385452</v>
      </c>
      <c r="BR122" s="1094"/>
      <c r="BS122" s="1094"/>
      <c r="BT122" s="1094"/>
      <c r="BU122" s="1094"/>
      <c r="BV122" s="1094">
        <v>21986782</v>
      </c>
      <c r="BW122" s="1094"/>
      <c r="BX122" s="1094"/>
      <c r="BY122" s="1094"/>
      <c r="BZ122" s="1094"/>
      <c r="CA122" s="1094">
        <v>21926017</v>
      </c>
      <c r="CB122" s="1094"/>
      <c r="CC122" s="1094"/>
      <c r="CD122" s="1094"/>
      <c r="CE122" s="1094"/>
      <c r="CF122" s="1114">
        <v>217.9</v>
      </c>
      <c r="CG122" s="1115"/>
      <c r="CH122" s="1115"/>
      <c r="CI122" s="1115"/>
      <c r="CJ122" s="1115"/>
      <c r="CK122" s="1106"/>
      <c r="CL122" s="1107"/>
      <c r="CM122" s="1107"/>
      <c r="CN122" s="1107"/>
      <c r="CO122" s="1108"/>
      <c r="CP122" s="1116" t="s">
        <v>491</v>
      </c>
      <c r="CQ122" s="1117"/>
      <c r="CR122" s="1117"/>
      <c r="CS122" s="1117"/>
      <c r="CT122" s="1117"/>
      <c r="CU122" s="1117"/>
      <c r="CV122" s="1117"/>
      <c r="CW122" s="1117"/>
      <c r="CX122" s="1117"/>
      <c r="CY122" s="1117"/>
      <c r="CZ122" s="1117"/>
      <c r="DA122" s="1117"/>
      <c r="DB122" s="1117"/>
      <c r="DC122" s="1117"/>
      <c r="DD122" s="1117"/>
      <c r="DE122" s="1117"/>
      <c r="DF122" s="1118"/>
      <c r="DG122" s="1015">
        <v>705655</v>
      </c>
      <c r="DH122" s="1016"/>
      <c r="DI122" s="1016"/>
      <c r="DJ122" s="1016"/>
      <c r="DK122" s="1016"/>
      <c r="DL122" s="1016">
        <v>662677</v>
      </c>
      <c r="DM122" s="1016"/>
      <c r="DN122" s="1016"/>
      <c r="DO122" s="1016"/>
      <c r="DP122" s="1016"/>
      <c r="DQ122" s="1016">
        <v>601400</v>
      </c>
      <c r="DR122" s="1016"/>
      <c r="DS122" s="1016"/>
      <c r="DT122" s="1016"/>
      <c r="DU122" s="1016"/>
      <c r="DV122" s="1017">
        <v>6</v>
      </c>
      <c r="DW122" s="1017"/>
      <c r="DX122" s="1017"/>
      <c r="DY122" s="1017"/>
      <c r="DZ122" s="1018"/>
    </row>
    <row r="123" spans="1:130" s="248" customFormat="1" ht="26.25" customHeight="1" x14ac:dyDescent="0.15">
      <c r="A123" s="1155"/>
      <c r="B123" s="1042"/>
      <c r="C123" s="1012" t="s">
        <v>475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392</v>
      </c>
      <c r="AB123" s="1055"/>
      <c r="AC123" s="1055"/>
      <c r="AD123" s="1055"/>
      <c r="AE123" s="1056"/>
      <c r="AF123" s="1057" t="s">
        <v>457</v>
      </c>
      <c r="AG123" s="1055"/>
      <c r="AH123" s="1055"/>
      <c r="AI123" s="1055"/>
      <c r="AJ123" s="1056"/>
      <c r="AK123" s="1057" t="s">
        <v>392</v>
      </c>
      <c r="AL123" s="1055"/>
      <c r="AM123" s="1055"/>
      <c r="AN123" s="1055"/>
      <c r="AO123" s="1056"/>
      <c r="AP123" s="1058" t="s">
        <v>392</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492</v>
      </c>
      <c r="BP123" s="1102"/>
      <c r="BQ123" s="1161">
        <v>26860169</v>
      </c>
      <c r="BR123" s="1162"/>
      <c r="BS123" s="1162"/>
      <c r="BT123" s="1162"/>
      <c r="BU123" s="1162"/>
      <c r="BV123" s="1162">
        <v>26542856</v>
      </c>
      <c r="BW123" s="1162"/>
      <c r="BX123" s="1162"/>
      <c r="BY123" s="1162"/>
      <c r="BZ123" s="1162"/>
      <c r="CA123" s="1162">
        <v>27131106</v>
      </c>
      <c r="CB123" s="1162"/>
      <c r="CC123" s="1162"/>
      <c r="CD123" s="1162"/>
      <c r="CE123" s="1162"/>
      <c r="CF123" s="1095"/>
      <c r="CG123" s="1096"/>
      <c r="CH123" s="1096"/>
      <c r="CI123" s="1096"/>
      <c r="CJ123" s="1097"/>
      <c r="CK123" s="1106"/>
      <c r="CL123" s="1107"/>
      <c r="CM123" s="1107"/>
      <c r="CN123" s="1107"/>
      <c r="CO123" s="1108"/>
      <c r="CP123" s="1116" t="s">
        <v>493</v>
      </c>
      <c r="CQ123" s="1117"/>
      <c r="CR123" s="1117"/>
      <c r="CS123" s="1117"/>
      <c r="CT123" s="1117"/>
      <c r="CU123" s="1117"/>
      <c r="CV123" s="1117"/>
      <c r="CW123" s="1117"/>
      <c r="CX123" s="1117"/>
      <c r="CY123" s="1117"/>
      <c r="CZ123" s="1117"/>
      <c r="DA123" s="1117"/>
      <c r="DB123" s="1117"/>
      <c r="DC123" s="1117"/>
      <c r="DD123" s="1117"/>
      <c r="DE123" s="1117"/>
      <c r="DF123" s="1118"/>
      <c r="DG123" s="1054" t="s">
        <v>129</v>
      </c>
      <c r="DH123" s="1055"/>
      <c r="DI123" s="1055"/>
      <c r="DJ123" s="1055"/>
      <c r="DK123" s="1056"/>
      <c r="DL123" s="1057" t="s">
        <v>392</v>
      </c>
      <c r="DM123" s="1055"/>
      <c r="DN123" s="1055"/>
      <c r="DO123" s="1055"/>
      <c r="DP123" s="1056"/>
      <c r="DQ123" s="1057">
        <v>330214</v>
      </c>
      <c r="DR123" s="1055"/>
      <c r="DS123" s="1055"/>
      <c r="DT123" s="1055"/>
      <c r="DU123" s="1056"/>
      <c r="DV123" s="1058">
        <v>3.3</v>
      </c>
      <c r="DW123" s="1059"/>
      <c r="DX123" s="1059"/>
      <c r="DY123" s="1059"/>
      <c r="DZ123" s="1060"/>
    </row>
    <row r="124" spans="1:130" s="248" customFormat="1" ht="26.25" customHeight="1" thickBot="1" x14ac:dyDescent="0.2">
      <c r="A124" s="1155"/>
      <c r="B124" s="1042"/>
      <c r="C124" s="1012" t="s">
        <v>478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392</v>
      </c>
      <c r="AB124" s="1055"/>
      <c r="AC124" s="1055"/>
      <c r="AD124" s="1055"/>
      <c r="AE124" s="1056"/>
      <c r="AF124" s="1057" t="s">
        <v>392</v>
      </c>
      <c r="AG124" s="1055"/>
      <c r="AH124" s="1055"/>
      <c r="AI124" s="1055"/>
      <c r="AJ124" s="1056"/>
      <c r="AK124" s="1057" t="s">
        <v>494</v>
      </c>
      <c r="AL124" s="1055"/>
      <c r="AM124" s="1055"/>
      <c r="AN124" s="1055"/>
      <c r="AO124" s="1056"/>
      <c r="AP124" s="1058" t="s">
        <v>392</v>
      </c>
      <c r="AQ124" s="1059"/>
      <c r="AR124" s="1059"/>
      <c r="AS124" s="1059"/>
      <c r="AT124" s="1060"/>
      <c r="AU124" s="1157" t="s">
        <v>495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121.5</v>
      </c>
      <c r="BR124" s="1124"/>
      <c r="BS124" s="1124"/>
      <c r="BT124" s="1124"/>
      <c r="BU124" s="1124"/>
      <c r="BV124" s="1124">
        <v>113.4</v>
      </c>
      <c r="BW124" s="1124"/>
      <c r="BX124" s="1124"/>
      <c r="BY124" s="1124"/>
      <c r="BZ124" s="1124"/>
      <c r="CA124" s="1124">
        <v>84.1</v>
      </c>
      <c r="CB124" s="1124"/>
      <c r="CC124" s="1124"/>
      <c r="CD124" s="1124"/>
      <c r="CE124" s="1124"/>
      <c r="CF124" s="1125"/>
      <c r="CG124" s="1126"/>
      <c r="CH124" s="1126"/>
      <c r="CI124" s="1126"/>
      <c r="CJ124" s="1127"/>
      <c r="CK124" s="1109"/>
      <c r="CL124" s="1109"/>
      <c r="CM124" s="1109"/>
      <c r="CN124" s="1109"/>
      <c r="CO124" s="1110"/>
      <c r="CP124" s="1116" t="s">
        <v>496</v>
      </c>
      <c r="CQ124" s="1117"/>
      <c r="CR124" s="1117"/>
      <c r="CS124" s="1117"/>
      <c r="CT124" s="1117"/>
      <c r="CU124" s="1117"/>
      <c r="CV124" s="1117"/>
      <c r="CW124" s="1117"/>
      <c r="CX124" s="1117"/>
      <c r="CY124" s="1117"/>
      <c r="CZ124" s="1117"/>
      <c r="DA124" s="1117"/>
      <c r="DB124" s="1117"/>
      <c r="DC124" s="1117"/>
      <c r="DD124" s="1117"/>
      <c r="DE124" s="1117"/>
      <c r="DF124" s="1118"/>
      <c r="DG124" s="1101">
        <v>7999176</v>
      </c>
      <c r="DH124" s="1080"/>
      <c r="DI124" s="1080"/>
      <c r="DJ124" s="1080"/>
      <c r="DK124" s="1081"/>
      <c r="DL124" s="1079">
        <v>7881689</v>
      </c>
      <c r="DM124" s="1080"/>
      <c r="DN124" s="1080"/>
      <c r="DO124" s="1080"/>
      <c r="DP124" s="1081"/>
      <c r="DQ124" s="1079">
        <v>65652</v>
      </c>
      <c r="DR124" s="1080"/>
      <c r="DS124" s="1080"/>
      <c r="DT124" s="1080"/>
      <c r="DU124" s="1081"/>
      <c r="DV124" s="1082">
        <v>0.7</v>
      </c>
      <c r="DW124" s="1083"/>
      <c r="DX124" s="1083"/>
      <c r="DY124" s="1083"/>
      <c r="DZ124" s="1084"/>
    </row>
    <row r="125" spans="1:130" s="248" customFormat="1" ht="26.25" customHeight="1" x14ac:dyDescent="0.15">
      <c r="A125" s="1155"/>
      <c r="B125" s="1042"/>
      <c r="C125" s="1012" t="s">
        <v>480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423</v>
      </c>
      <c r="AB125" s="1055"/>
      <c r="AC125" s="1055"/>
      <c r="AD125" s="1055"/>
      <c r="AE125" s="1056"/>
      <c r="AF125" s="1057" t="s">
        <v>392</v>
      </c>
      <c r="AG125" s="1055"/>
      <c r="AH125" s="1055"/>
      <c r="AI125" s="1055"/>
      <c r="AJ125" s="1056"/>
      <c r="AK125" s="1057" t="s">
        <v>423</v>
      </c>
      <c r="AL125" s="1055"/>
      <c r="AM125" s="1055"/>
      <c r="AN125" s="1055"/>
      <c r="AO125" s="1056"/>
      <c r="AP125" s="1058" t="s">
        <v>392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497</v>
      </c>
      <c r="CL125" s="1104"/>
      <c r="CM125" s="1104"/>
      <c r="CN125" s="1104"/>
      <c r="CO125" s="1105"/>
      <c r="CP125" s="1036" t="s">
        <v>498</v>
      </c>
      <c r="CQ125" s="985"/>
      <c r="CR125" s="985"/>
      <c r="CS125" s="985"/>
      <c r="CT125" s="985"/>
      <c r="CU125" s="985"/>
      <c r="CV125" s="985"/>
      <c r="CW125" s="985"/>
      <c r="CX125" s="985"/>
      <c r="CY125" s="985"/>
      <c r="CZ125" s="985"/>
      <c r="DA125" s="985"/>
      <c r="DB125" s="985"/>
      <c r="DC125" s="985"/>
      <c r="DD125" s="985"/>
      <c r="DE125" s="985"/>
      <c r="DF125" s="986"/>
      <c r="DG125" s="1022" t="s">
        <v>423</v>
      </c>
      <c r="DH125" s="1023"/>
      <c r="DI125" s="1023"/>
      <c r="DJ125" s="1023"/>
      <c r="DK125" s="1023"/>
      <c r="DL125" s="1023" t="s">
        <v>392</v>
      </c>
      <c r="DM125" s="1023"/>
      <c r="DN125" s="1023"/>
      <c r="DO125" s="1023"/>
      <c r="DP125" s="1023"/>
      <c r="DQ125" s="1023" t="s">
        <v>392</v>
      </c>
      <c r="DR125" s="1023"/>
      <c r="DS125" s="1023"/>
      <c r="DT125" s="1023"/>
      <c r="DU125" s="1023"/>
      <c r="DV125" s="1024" t="s">
        <v>499</v>
      </c>
      <c r="DW125" s="1024"/>
      <c r="DX125" s="1024"/>
      <c r="DY125" s="1024"/>
      <c r="DZ125" s="1025"/>
    </row>
    <row r="126" spans="1:130" s="248" customFormat="1" ht="26.25" customHeight="1" thickBot="1" x14ac:dyDescent="0.2">
      <c r="A126" s="1155"/>
      <c r="B126" s="1042"/>
      <c r="C126" s="1012" t="s">
        <v>482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392</v>
      </c>
      <c r="AB126" s="1055"/>
      <c r="AC126" s="1055"/>
      <c r="AD126" s="1055"/>
      <c r="AE126" s="1056"/>
      <c r="AF126" s="1057" t="s">
        <v>499</v>
      </c>
      <c r="AG126" s="1055"/>
      <c r="AH126" s="1055"/>
      <c r="AI126" s="1055"/>
      <c r="AJ126" s="1056"/>
      <c r="AK126" s="1057" t="s">
        <v>392</v>
      </c>
      <c r="AL126" s="1055"/>
      <c r="AM126" s="1055"/>
      <c r="AN126" s="1055"/>
      <c r="AO126" s="1056"/>
      <c r="AP126" s="1058" t="s">
        <v>423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500</v>
      </c>
      <c r="CQ126" s="1046"/>
      <c r="CR126" s="1046"/>
      <c r="CS126" s="1046"/>
      <c r="CT126" s="1046"/>
      <c r="CU126" s="1046"/>
      <c r="CV126" s="1046"/>
      <c r="CW126" s="1046"/>
      <c r="CX126" s="1046"/>
      <c r="CY126" s="1046"/>
      <c r="CZ126" s="1046"/>
      <c r="DA126" s="1046"/>
      <c r="DB126" s="1046"/>
      <c r="DC126" s="1046"/>
      <c r="DD126" s="1046"/>
      <c r="DE126" s="1046"/>
      <c r="DF126" s="1047"/>
      <c r="DG126" s="1015" t="s">
        <v>423</v>
      </c>
      <c r="DH126" s="1016"/>
      <c r="DI126" s="1016"/>
      <c r="DJ126" s="1016"/>
      <c r="DK126" s="1016"/>
      <c r="DL126" s="1016" t="s">
        <v>392</v>
      </c>
      <c r="DM126" s="1016"/>
      <c r="DN126" s="1016"/>
      <c r="DO126" s="1016"/>
      <c r="DP126" s="1016"/>
      <c r="DQ126" s="1016" t="s">
        <v>392</v>
      </c>
      <c r="DR126" s="1016"/>
      <c r="DS126" s="1016"/>
      <c r="DT126" s="1016"/>
      <c r="DU126" s="1016"/>
      <c r="DV126" s="1017" t="s">
        <v>392</v>
      </c>
      <c r="DW126" s="1017"/>
      <c r="DX126" s="1017"/>
      <c r="DY126" s="1017"/>
      <c r="DZ126" s="1018"/>
    </row>
    <row r="127" spans="1:130" s="248" customFormat="1" ht="26.25" customHeight="1" x14ac:dyDescent="0.15">
      <c r="A127" s="1156"/>
      <c r="B127" s="1044"/>
      <c r="C127" s="1098" t="s">
        <v>501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196</v>
      </c>
      <c r="AB127" s="1055"/>
      <c r="AC127" s="1055"/>
      <c r="AD127" s="1055"/>
      <c r="AE127" s="1056"/>
      <c r="AF127" s="1057">
        <v>517</v>
      </c>
      <c r="AG127" s="1055"/>
      <c r="AH127" s="1055"/>
      <c r="AI127" s="1055"/>
      <c r="AJ127" s="1056"/>
      <c r="AK127" s="1057">
        <v>909</v>
      </c>
      <c r="AL127" s="1055"/>
      <c r="AM127" s="1055"/>
      <c r="AN127" s="1055"/>
      <c r="AO127" s="1056"/>
      <c r="AP127" s="1058">
        <v>0</v>
      </c>
      <c r="AQ127" s="1059"/>
      <c r="AR127" s="1059"/>
      <c r="AS127" s="1059"/>
      <c r="AT127" s="1060"/>
      <c r="AU127" s="284"/>
      <c r="AV127" s="284"/>
      <c r="AW127" s="284"/>
      <c r="AX127" s="1128" t="s">
        <v>502</v>
      </c>
      <c r="AY127" s="1129"/>
      <c r="AZ127" s="1129"/>
      <c r="BA127" s="1129"/>
      <c r="BB127" s="1129"/>
      <c r="BC127" s="1129"/>
      <c r="BD127" s="1129"/>
      <c r="BE127" s="1130"/>
      <c r="BF127" s="1131" t="s">
        <v>503</v>
      </c>
      <c r="BG127" s="1129"/>
      <c r="BH127" s="1129"/>
      <c r="BI127" s="1129"/>
      <c r="BJ127" s="1129"/>
      <c r="BK127" s="1129"/>
      <c r="BL127" s="1130"/>
      <c r="BM127" s="1131" t="s">
        <v>504</v>
      </c>
      <c r="BN127" s="1129"/>
      <c r="BO127" s="1129"/>
      <c r="BP127" s="1129"/>
      <c r="BQ127" s="1129"/>
      <c r="BR127" s="1129"/>
      <c r="BS127" s="1130"/>
      <c r="BT127" s="1131" t="s">
        <v>505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506</v>
      </c>
      <c r="CQ127" s="1046"/>
      <c r="CR127" s="1046"/>
      <c r="CS127" s="1046"/>
      <c r="CT127" s="1046"/>
      <c r="CU127" s="1046"/>
      <c r="CV127" s="1046"/>
      <c r="CW127" s="1046"/>
      <c r="CX127" s="1046"/>
      <c r="CY127" s="1046"/>
      <c r="CZ127" s="1046"/>
      <c r="DA127" s="1046"/>
      <c r="DB127" s="1046"/>
      <c r="DC127" s="1046"/>
      <c r="DD127" s="1046"/>
      <c r="DE127" s="1046"/>
      <c r="DF127" s="1047"/>
      <c r="DG127" s="1015" t="s">
        <v>392</v>
      </c>
      <c r="DH127" s="1016"/>
      <c r="DI127" s="1016"/>
      <c r="DJ127" s="1016"/>
      <c r="DK127" s="1016"/>
      <c r="DL127" s="1016" t="s">
        <v>423</v>
      </c>
      <c r="DM127" s="1016"/>
      <c r="DN127" s="1016"/>
      <c r="DO127" s="1016"/>
      <c r="DP127" s="1016"/>
      <c r="DQ127" s="1016" t="s">
        <v>392</v>
      </c>
      <c r="DR127" s="1016"/>
      <c r="DS127" s="1016"/>
      <c r="DT127" s="1016"/>
      <c r="DU127" s="1016"/>
      <c r="DV127" s="1017" t="s">
        <v>392</v>
      </c>
      <c r="DW127" s="1017"/>
      <c r="DX127" s="1017"/>
      <c r="DY127" s="1017"/>
      <c r="DZ127" s="1018"/>
    </row>
    <row r="128" spans="1:130" s="248" customFormat="1" ht="26.25" customHeight="1" thickBot="1" x14ac:dyDescent="0.2">
      <c r="A128" s="1139" t="s">
        <v>507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508</v>
      </c>
      <c r="X128" s="1141"/>
      <c r="Y128" s="1141"/>
      <c r="Z128" s="1142"/>
      <c r="AA128" s="1143">
        <v>25955</v>
      </c>
      <c r="AB128" s="1144"/>
      <c r="AC128" s="1144"/>
      <c r="AD128" s="1144"/>
      <c r="AE128" s="1145"/>
      <c r="AF128" s="1146">
        <v>21122</v>
      </c>
      <c r="AG128" s="1144"/>
      <c r="AH128" s="1144"/>
      <c r="AI128" s="1144"/>
      <c r="AJ128" s="1145"/>
      <c r="AK128" s="1146">
        <v>36966</v>
      </c>
      <c r="AL128" s="1144"/>
      <c r="AM128" s="1144"/>
      <c r="AN128" s="1144"/>
      <c r="AO128" s="1145"/>
      <c r="AP128" s="1147"/>
      <c r="AQ128" s="1148"/>
      <c r="AR128" s="1148"/>
      <c r="AS128" s="1148"/>
      <c r="AT128" s="1149"/>
      <c r="AU128" s="284"/>
      <c r="AV128" s="284"/>
      <c r="AW128" s="284"/>
      <c r="AX128" s="984" t="s">
        <v>509</v>
      </c>
      <c r="AY128" s="985"/>
      <c r="AZ128" s="985"/>
      <c r="BA128" s="985"/>
      <c r="BB128" s="985"/>
      <c r="BC128" s="985"/>
      <c r="BD128" s="985"/>
      <c r="BE128" s="986"/>
      <c r="BF128" s="1150" t="s">
        <v>392</v>
      </c>
      <c r="BG128" s="1151"/>
      <c r="BH128" s="1151"/>
      <c r="BI128" s="1151"/>
      <c r="BJ128" s="1151"/>
      <c r="BK128" s="1151"/>
      <c r="BL128" s="1152"/>
      <c r="BM128" s="1150">
        <v>13.03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510</v>
      </c>
      <c r="CQ128" s="1133"/>
      <c r="CR128" s="1133"/>
      <c r="CS128" s="1133"/>
      <c r="CT128" s="1133"/>
      <c r="CU128" s="1133"/>
      <c r="CV128" s="1133"/>
      <c r="CW128" s="1133"/>
      <c r="CX128" s="1133"/>
      <c r="CY128" s="1133"/>
      <c r="CZ128" s="1133"/>
      <c r="DA128" s="1133"/>
      <c r="DB128" s="1133"/>
      <c r="DC128" s="1133"/>
      <c r="DD128" s="1133"/>
      <c r="DE128" s="1133"/>
      <c r="DF128" s="1134"/>
      <c r="DG128" s="1135" t="s">
        <v>392</v>
      </c>
      <c r="DH128" s="1136"/>
      <c r="DI128" s="1136"/>
      <c r="DJ128" s="1136"/>
      <c r="DK128" s="1136"/>
      <c r="DL128" s="1136" t="s">
        <v>392</v>
      </c>
      <c r="DM128" s="1136"/>
      <c r="DN128" s="1136"/>
      <c r="DO128" s="1136"/>
      <c r="DP128" s="1136"/>
      <c r="DQ128" s="1136" t="s">
        <v>392</v>
      </c>
      <c r="DR128" s="1136"/>
      <c r="DS128" s="1136"/>
      <c r="DT128" s="1136"/>
      <c r="DU128" s="1136"/>
      <c r="DV128" s="1137" t="s">
        <v>423</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11613582</v>
      </c>
      <c r="AB129" s="1055"/>
      <c r="AC129" s="1055"/>
      <c r="AD129" s="1055"/>
      <c r="AE129" s="1056"/>
      <c r="AF129" s="1057">
        <v>11749137</v>
      </c>
      <c r="AG129" s="1055"/>
      <c r="AH129" s="1055"/>
      <c r="AI129" s="1055"/>
      <c r="AJ129" s="1056"/>
      <c r="AK129" s="1057">
        <v>12222218</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457</v>
      </c>
      <c r="BG129" s="1165"/>
      <c r="BH129" s="1165"/>
      <c r="BI129" s="1165"/>
      <c r="BJ129" s="1165"/>
      <c r="BK129" s="1165"/>
      <c r="BL129" s="1166"/>
      <c r="BM129" s="1164">
        <v>18.03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514</v>
      </c>
      <c r="X130" s="1170"/>
      <c r="Y130" s="1170"/>
      <c r="Z130" s="1171"/>
      <c r="AA130" s="1054">
        <v>2113247</v>
      </c>
      <c r="AB130" s="1055"/>
      <c r="AC130" s="1055"/>
      <c r="AD130" s="1055"/>
      <c r="AE130" s="1056"/>
      <c r="AF130" s="1057">
        <v>2139212</v>
      </c>
      <c r="AG130" s="1055"/>
      <c r="AH130" s="1055"/>
      <c r="AI130" s="1055"/>
      <c r="AJ130" s="1056"/>
      <c r="AK130" s="1057">
        <v>2160812</v>
      </c>
      <c r="AL130" s="1055"/>
      <c r="AM130" s="1055"/>
      <c r="AN130" s="1055"/>
      <c r="AO130" s="1056"/>
      <c r="AP130" s="1172"/>
      <c r="AQ130" s="1173"/>
      <c r="AR130" s="1173"/>
      <c r="AS130" s="1173"/>
      <c r="AT130" s="1174"/>
      <c r="AU130" s="286"/>
      <c r="AV130" s="286"/>
      <c r="AW130" s="286"/>
      <c r="AX130" s="1163" t="s">
        <v>515</v>
      </c>
      <c r="AY130" s="1046"/>
      <c r="AZ130" s="1046"/>
      <c r="BA130" s="1046"/>
      <c r="BB130" s="1046"/>
      <c r="BC130" s="1046"/>
      <c r="BD130" s="1046"/>
      <c r="BE130" s="1047"/>
      <c r="BF130" s="1200">
        <v>10.1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516</v>
      </c>
      <c r="X131" s="1208"/>
      <c r="Y131" s="1208"/>
      <c r="Z131" s="1209"/>
      <c r="AA131" s="1101">
        <v>9500335</v>
      </c>
      <c r="AB131" s="1080"/>
      <c r="AC131" s="1080"/>
      <c r="AD131" s="1080"/>
      <c r="AE131" s="1081"/>
      <c r="AF131" s="1079">
        <v>9609925</v>
      </c>
      <c r="AG131" s="1080"/>
      <c r="AH131" s="1080"/>
      <c r="AI131" s="1080"/>
      <c r="AJ131" s="1081"/>
      <c r="AK131" s="1079">
        <v>10061406</v>
      </c>
      <c r="AL131" s="1080"/>
      <c r="AM131" s="1080"/>
      <c r="AN131" s="1080"/>
      <c r="AO131" s="1081"/>
      <c r="AP131" s="1210"/>
      <c r="AQ131" s="1211"/>
      <c r="AR131" s="1211"/>
      <c r="AS131" s="1211"/>
      <c r="AT131" s="1212"/>
      <c r="AU131" s="286"/>
      <c r="AV131" s="286"/>
      <c r="AW131" s="286"/>
      <c r="AX131" s="1182" t="s">
        <v>517</v>
      </c>
      <c r="AY131" s="1133"/>
      <c r="AZ131" s="1133"/>
      <c r="BA131" s="1133"/>
      <c r="BB131" s="1133"/>
      <c r="BC131" s="1133"/>
      <c r="BD131" s="1133"/>
      <c r="BE131" s="1134"/>
      <c r="BF131" s="1183">
        <v>84.1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10.775841059999999</v>
      </c>
      <c r="AB132" s="1196"/>
      <c r="AC132" s="1196"/>
      <c r="AD132" s="1196"/>
      <c r="AE132" s="1197"/>
      <c r="AF132" s="1198">
        <v>10.60501513</v>
      </c>
      <c r="AG132" s="1196"/>
      <c r="AH132" s="1196"/>
      <c r="AI132" s="1196"/>
      <c r="AJ132" s="1197"/>
      <c r="AK132" s="1198">
        <v>8.9945679559999991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11.1</v>
      </c>
      <c r="AB133" s="1179"/>
      <c r="AC133" s="1179"/>
      <c r="AD133" s="1179"/>
      <c r="AE133" s="1180"/>
      <c r="AF133" s="1178">
        <v>11</v>
      </c>
      <c r="AG133" s="1179"/>
      <c r="AH133" s="1179"/>
      <c r="AI133" s="1179"/>
      <c r="AJ133" s="1180"/>
      <c r="AK133" s="1178">
        <v>10.1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MgzihZxaoqOzBR/lAGgxqqJ1lCShbHubBm5bUS1gkG6iFYBH6eiPrynDH2HeYIAmgBgiWW0wxoDGGSNjuvUsA==" saltValue="Yrj5CLgbybGv3z9bpeZT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7" zoomScaleNormal="85" zoomScaleSheetLayoutView="100" workbookViewId="0">
      <selection activeCell="CX49" sqref="CX49"/>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c03NpseofwtsTJlwN3gfOt+KYYSXUNSpe5+Plj+qL3vDAtVLk90vfXaWtpon10tgYkaPWZd85hjnDTuis3kYQ==" saltValue="DN0h75YDLl3MdSnP/Qrb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6"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laSMmfiZwyVAU7WT6Wbd0SIqhkNo5vQjFBRTUAIz11Nmox9Igmqu+PdXAb8NtAIsxPkyFSVLeGZ2/9Wn4X4WQ==" saltValue="Vns2USB6Fj+scXhcnXvh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workbookViewId="0">
      <selection activeCell="AJ15" sqref="AJ15"/>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3754150</v>
      </c>
      <c r="AP9" s="314">
        <v>112626</v>
      </c>
      <c r="AQ9" s="315">
        <v>100177</v>
      </c>
      <c r="AR9" s="316">
        <v>12.4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503373</v>
      </c>
      <c r="AP10" s="317">
        <v>15101</v>
      </c>
      <c r="AQ10" s="318">
        <v>9943</v>
      </c>
      <c r="AR10" s="319">
        <v>51.9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v>28511</v>
      </c>
      <c r="AP11" s="317">
        <v>855</v>
      </c>
      <c r="AQ11" s="318">
        <v>1487</v>
      </c>
      <c r="AR11" s="319">
        <v>-42.5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532</v>
      </c>
      <c r="AL12" s="1216"/>
      <c r="AM12" s="1216"/>
      <c r="AN12" s="1217"/>
      <c r="AO12" s="317" t="s">
        <v>533</v>
      </c>
      <c r="AP12" s="317" t="s">
        <v>533</v>
      </c>
      <c r="AQ12" s="318">
        <v>23</v>
      </c>
      <c r="AR12" s="319" t="s">
        <v>533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96934</v>
      </c>
      <c r="AP13" s="317">
        <v>2908</v>
      </c>
      <c r="AQ13" s="318">
        <v>4025</v>
      </c>
      <c r="AR13" s="319">
        <v>-27.8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41556</v>
      </c>
      <c r="AP14" s="317">
        <v>1247</v>
      </c>
      <c r="AQ14" s="318">
        <v>2366</v>
      </c>
      <c r="AR14" s="319">
        <v>-47.3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-388964</v>
      </c>
      <c r="AP15" s="317">
        <v>-11669</v>
      </c>
      <c r="AQ15" s="318">
        <v>-7732</v>
      </c>
      <c r="AR15" s="319">
        <v>50.9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4035560</v>
      </c>
      <c r="AP16" s="317">
        <v>121068</v>
      </c>
      <c r="AQ16" s="318">
        <v>110288</v>
      </c>
      <c r="AR16" s="319">
        <v>9.8000000000000007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12.03</v>
      </c>
      <c r="AP21" s="331">
        <v>10.26</v>
      </c>
      <c r="AQ21" s="332">
        <v>1.77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95.4</v>
      </c>
      <c r="AP22" s="336">
        <v>97.6</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2426550</v>
      </c>
      <c r="AP32" s="345">
        <v>72797</v>
      </c>
      <c r="AQ32" s="346">
        <v>68741</v>
      </c>
      <c r="AR32" s="347">
        <v>5.9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533</v>
      </c>
      <c r="AP34" s="345" t="s">
        <v>533</v>
      </c>
      <c r="AQ34" s="346">
        <v>1</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550983</v>
      </c>
      <c r="AP35" s="345">
        <v>16530</v>
      </c>
      <c r="AQ35" s="346">
        <v>17075</v>
      </c>
      <c r="AR35" s="347">
        <v>-3.2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v>124288</v>
      </c>
      <c r="AP36" s="345">
        <v>3729</v>
      </c>
      <c r="AQ36" s="346">
        <v>2445</v>
      </c>
      <c r="AR36" s="347">
        <v>52.5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v>909</v>
      </c>
      <c r="AP37" s="345">
        <v>27</v>
      </c>
      <c r="AQ37" s="346">
        <v>621</v>
      </c>
      <c r="AR37" s="347">
        <v>-95.7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v>28</v>
      </c>
      <c r="AP38" s="348">
        <v>1</v>
      </c>
      <c r="AQ38" s="349">
        <v>4</v>
      </c>
      <c r="AR38" s="337">
        <v>-75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-36966</v>
      </c>
      <c r="AP39" s="345">
        <v>-1109</v>
      </c>
      <c r="AQ39" s="346">
        <v>-4161</v>
      </c>
      <c r="AR39" s="347">
        <v>-73.3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-2160812</v>
      </c>
      <c r="AP40" s="345">
        <v>-64825</v>
      </c>
      <c r="AQ40" s="346">
        <v>-59663</v>
      </c>
      <c r="AR40" s="347">
        <v>8.6999999999999993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904980</v>
      </c>
      <c r="AP41" s="345">
        <v>27150</v>
      </c>
      <c r="AQ41" s="346">
        <v>25063</v>
      </c>
      <c r="AR41" s="347">
        <v>8.3000000000000007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3012257</v>
      </c>
      <c r="AN51" s="367">
        <v>86666</v>
      </c>
      <c r="AO51" s="368">
        <v>-18.600000000000001</v>
      </c>
      <c r="AP51" s="369">
        <v>83280</v>
      </c>
      <c r="AQ51" s="370">
        <v>-2.5</v>
      </c>
      <c r="AR51" s="371">
        <v>-16.100000000000001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906569</v>
      </c>
      <c r="AN52" s="375">
        <v>26083</v>
      </c>
      <c r="AO52" s="376">
        <v>-49.5</v>
      </c>
      <c r="AP52" s="377">
        <v>43123</v>
      </c>
      <c r="AQ52" s="378">
        <v>-2.8</v>
      </c>
      <c r="AR52" s="379">
        <v>-46.7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3349900</v>
      </c>
      <c r="AN53" s="367">
        <v>97296</v>
      </c>
      <c r="AO53" s="368">
        <v>12.3</v>
      </c>
      <c r="AP53" s="369">
        <v>88968</v>
      </c>
      <c r="AQ53" s="370">
        <v>6.8</v>
      </c>
      <c r="AR53" s="371">
        <v>5.5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1267405</v>
      </c>
      <c r="AN54" s="375">
        <v>36811</v>
      </c>
      <c r="AO54" s="376">
        <v>41.1</v>
      </c>
      <c r="AP54" s="377">
        <v>45482</v>
      </c>
      <c r="AQ54" s="378">
        <v>5.5</v>
      </c>
      <c r="AR54" s="379">
        <v>35.6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2165858</v>
      </c>
      <c r="AN55" s="367">
        <v>63700</v>
      </c>
      <c r="AO55" s="368">
        <v>-34.5</v>
      </c>
      <c r="AP55" s="369">
        <v>85173</v>
      </c>
      <c r="AQ55" s="370">
        <v>-4.3</v>
      </c>
      <c r="AR55" s="371">
        <v>-30.2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919130</v>
      </c>
      <c r="AN56" s="375">
        <v>27032</v>
      </c>
      <c r="AO56" s="376">
        <v>-26.6</v>
      </c>
      <c r="AP56" s="377">
        <v>43913</v>
      </c>
      <c r="AQ56" s="378">
        <v>-3.4</v>
      </c>
      <c r="AR56" s="379">
        <v>-23.2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2404377</v>
      </c>
      <c r="AN57" s="367">
        <v>71389</v>
      </c>
      <c r="AO57" s="368">
        <v>12.1</v>
      </c>
      <c r="AP57" s="369">
        <v>94081</v>
      </c>
      <c r="AQ57" s="370">
        <v>10.5</v>
      </c>
      <c r="AR57" s="371">
        <v>1.6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776408</v>
      </c>
      <c r="AN58" s="375">
        <v>23052</v>
      </c>
      <c r="AO58" s="376">
        <v>-14.7</v>
      </c>
      <c r="AP58" s="377">
        <v>48949</v>
      </c>
      <c r="AQ58" s="378">
        <v>11.5</v>
      </c>
      <c r="AR58" s="379">
        <v>-26.2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3913228</v>
      </c>
      <c r="AN59" s="367">
        <v>117398</v>
      </c>
      <c r="AO59" s="368">
        <v>64.400000000000006</v>
      </c>
      <c r="AP59" s="369">
        <v>92632</v>
      </c>
      <c r="AQ59" s="370">
        <v>-1.5</v>
      </c>
      <c r="AR59" s="371">
        <v>65.900000000000006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1885603</v>
      </c>
      <c r="AN60" s="375">
        <v>56569</v>
      </c>
      <c r="AO60" s="376">
        <v>145.4</v>
      </c>
      <c r="AP60" s="377">
        <v>47978</v>
      </c>
      <c r="AQ60" s="378">
        <v>-2</v>
      </c>
      <c r="AR60" s="379">
        <v>147.4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2969124</v>
      </c>
      <c r="AN61" s="382">
        <v>87290</v>
      </c>
      <c r="AO61" s="383">
        <v>7.1</v>
      </c>
      <c r="AP61" s="384">
        <v>88827</v>
      </c>
      <c r="AQ61" s="385">
        <v>1.8</v>
      </c>
      <c r="AR61" s="371">
        <v>5.3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1151023</v>
      </c>
      <c r="AN62" s="375">
        <v>33909</v>
      </c>
      <c r="AO62" s="376">
        <v>19.100000000000001</v>
      </c>
      <c r="AP62" s="377">
        <v>45889</v>
      </c>
      <c r="AQ62" s="378">
        <v>1.8</v>
      </c>
      <c r="AR62" s="379">
        <v>17.3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6O5A4Gj2cBig5/vWMD0PMzU+dRvHYXHJ2vcqTW2Dl7OasVhXJgtYcVLB2Ubqda7cmr91JpYKS5Kl+E5B8LgQkg==" saltValue="sUevIk4kxtcTy0eHE88ad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K57" sqref="BK5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e3/lH1v2ghTMUO1mFN0Y+I6h9JjOkjYNwvsw+A15UU389KxtBWIP+U2YmWHOAyJLrNY3fzoW1MD0D/tIK1lBSw==" saltValue="+zJu3+e70OM6G2/tF0//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L5skN1fC5TJpB8sqxVi7geURR/d3zGW6iNxWOriIXCYQSPLVPONau11VrS70bkvnuVqIRVMWvhZuH/f3gO0alw==" saltValue="P2bOz9oIvhN8F5rJosiQ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K49" sqref="K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38" t="s">
        <v>3</v>
      </c>
      <c r="D47" s="1238"/>
      <c r="E47" s="1239"/>
      <c r="F47" s="11">
        <v>2.9</v>
      </c>
      <c r="G47" s="12">
        <v>4.9800000000000004</v>
      </c>
      <c r="H47" s="12">
        <v>5.07</v>
      </c>
      <c r="I47" s="12">
        <v>5.0199999999999996</v>
      </c>
      <c r="J47" s="13">
        <v>6.39</v>
      </c>
    </row>
    <row r="48" spans="2:10" ht="57.75" customHeight="1" x14ac:dyDescent="0.15">
      <c r="B48" s="14"/>
      <c r="C48" s="1240" t="s">
        <v>4</v>
      </c>
      <c r="D48" s="1240"/>
      <c r="E48" s="1241"/>
      <c r="F48" s="15">
        <v>1.99</v>
      </c>
      <c r="G48" s="16">
        <v>0.06</v>
      </c>
      <c r="H48" s="16">
        <v>0.05</v>
      </c>
      <c r="I48" s="16">
        <v>1.62</v>
      </c>
      <c r="J48" s="17">
        <v>3.21</v>
      </c>
    </row>
    <row r="49" spans="2:10" ht="57.75" customHeight="1" thickBot="1" x14ac:dyDescent="0.2">
      <c r="B49" s="18"/>
      <c r="C49" s="1242" t="s">
        <v>5</v>
      </c>
      <c r="D49" s="1242"/>
      <c r="E49" s="1243"/>
      <c r="F49" s="19" t="s">
        <v>579</v>
      </c>
      <c r="G49" s="20" t="s">
        <v>580</v>
      </c>
      <c r="H49" s="20" t="s">
        <v>581</v>
      </c>
      <c r="I49" s="20">
        <v>1.58</v>
      </c>
      <c r="J49" s="21">
        <v>1.67</v>
      </c>
    </row>
    <row r="50" spans="2:10" ht="13.5" customHeight="1" x14ac:dyDescent="0.15"/>
  </sheetData>
  <sheetProtection algorithmName="SHA-512" hashValue="uh0wPYAHtDX9CsqnIyAgwPY0yrs6wsP4omCRxqqfYRE3YZMwTGEJm1egUE+E/MKXf8F18bgs4M19JXC7ZTNElg==" saltValue="/g5QN4A+lWrWHejqP7sJ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2022-09-16T06:01:12Z</cp:lastPrinted>
  <dcterms:created xsi:type="dcterms:W3CDTF">2022-02-02T06:51:20Z</dcterms:created>
  <dcterms:modified xsi:type="dcterms:W3CDTF">2022-09-16T06:02:48Z</dcterms:modified>
  <cp:category/>
</cp:coreProperties>
</file>