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2336" tabRatio="751" activeTab="1"/>
  </bookViews>
  <sheets>
    <sheet name="【入力方法】" sheetId="8" r:id="rId1"/>
    <sheet name="【集計表】" sheetId="14" r:id="rId2"/>
    <sheet name="【記入例(重点)】" sheetId="12" r:id="rId3"/>
    <sheet name="①入院" sheetId="15" r:id="rId4"/>
    <sheet name="②入院" sheetId="17" r:id="rId5"/>
    <sheet name="③入院" sheetId="18" r:id="rId6"/>
    <sheet name="④入院" sheetId="19" r:id="rId7"/>
    <sheet name="⑤入院" sheetId="20" r:id="rId8"/>
    <sheet name="⑥入院" sheetId="21" r:id="rId9"/>
    <sheet name="①重点" sheetId="5" r:id="rId10"/>
    <sheet name="②重点" sheetId="7" r:id="rId11"/>
    <sheet name="③重点" sheetId="9" r:id="rId12"/>
    <sheet name="④重点" sheetId="11" r:id="rId13"/>
    <sheet name="⑤重点" sheetId="13" r:id="rId14"/>
    <sheet name="⑥重点" sheetId="10" r:id="rId15"/>
    <sheet name="【記入例(みなし)】" sheetId="1" r:id="rId16"/>
    <sheet name="①みなし重点" sheetId="4" r:id="rId17"/>
    <sheet name="②みなし重点" sheetId="2" r:id="rId18"/>
    <sheet name="③みなし重点" sheetId="3" r:id="rId19"/>
    <sheet name="④みなし重点" sheetId="6" r:id="rId20"/>
    <sheet name="⑤みなし重点" sheetId="16" r:id="rId21"/>
    <sheet name="⑥みなし重点" sheetId="22" r:id="rId22"/>
  </sheets>
  <definedNames>
    <definedName name="_xlnm.Print_Titles" localSheetId="15">'【記入例(みなし)】'!$3:$3</definedName>
    <definedName name="_xlnm.Print_Titles" localSheetId="18">'③みなし重点'!$3:$3</definedName>
    <definedName name="_xlnm.Print_Titles" localSheetId="17">'②みなし重点'!$3:$3</definedName>
    <definedName name="_xlnm._FilterDatabase" localSheetId="17" hidden="1">'②みなし重点'!$B$3:$BW$81</definedName>
    <definedName name="_xlnm.Print_Area" localSheetId="17">'②みなし重点'!$B$1:$AN$116</definedName>
    <definedName name="_xlnm.Print_Area" localSheetId="2">'【記入例(重点)】'!$B$1:$AM$101</definedName>
    <definedName name="_xlnm.Print_Titles" localSheetId="2">'【記入例(重点)】'!$3:$3</definedName>
    <definedName name="_xlnm._FilterDatabase" localSheetId="2" hidden="1">'【記入例(重点)】'!$B$3:$AE$73</definedName>
    <definedName name="_xlnm.Print_Area" localSheetId="9">'①重点'!$B$1:$AS$101</definedName>
    <definedName name="_xlnm.Print_Titles" localSheetId="9">'①重点'!$3:$3</definedName>
    <definedName name="_xlnm._FilterDatabase" localSheetId="9" hidden="1">'①重点'!$B$3:$AR$73</definedName>
    <definedName name="_xlnm.Print_Area" localSheetId="10">'②重点'!$B$1:$BJ$101</definedName>
    <definedName name="_xlnm.Print_Titles" localSheetId="10">'②重点'!$3:$3</definedName>
    <definedName name="_xlnm._FilterDatabase" localSheetId="10" hidden="1">'②重点'!$B$3:$BI$73</definedName>
    <definedName name="_xlnm.Print_Area" localSheetId="11">'③重点'!$B$1:$BQ$101</definedName>
    <definedName name="_xlnm.Print_Titles" localSheetId="11">'③重点'!$3:$3</definedName>
    <definedName name="_xlnm._FilterDatabase" localSheetId="11" hidden="1">'③重点'!$B$3:$BQ$73</definedName>
    <definedName name="_xlnm.Print_Area" localSheetId="14">'⑥重点'!$B$1:$AM$101</definedName>
    <definedName name="_xlnm.Print_Titles" localSheetId="14">'⑥重点'!$3:$3</definedName>
    <definedName name="_xlnm._FilterDatabase" localSheetId="14" hidden="1">'⑥重点'!$B$3:$AL$73</definedName>
    <definedName name="_xlnm.Print_Area" localSheetId="12">'④重点'!$B$1:$AM$101</definedName>
    <definedName name="_xlnm.Print_Titles" localSheetId="12">'④重点'!$3:$3</definedName>
    <definedName name="_xlnm._FilterDatabase" localSheetId="12" hidden="1">'④重点'!$B$3:$AK$73</definedName>
    <definedName name="_xlnm.Print_Area" localSheetId="13">'⑤重点'!$B$1:$AM$101</definedName>
    <definedName name="_xlnm.Print_Titles" localSheetId="13">'⑤重点'!$3:$3</definedName>
    <definedName name="_xlnm._FilterDatabase" localSheetId="13" hidden="1">'⑤重点'!$B$3:$AL$73</definedName>
    <definedName name="_xlnm._FilterDatabase" localSheetId="18" hidden="1">'③みなし重点'!$B$3:$BW$81</definedName>
    <definedName name="_xlnm.Print_Area" localSheetId="18">'③みなし重点'!$B$1:$AN$116</definedName>
    <definedName name="_xlnm._FilterDatabase" localSheetId="15" hidden="1">'【記入例(みなし)】'!$B$3:$BW$81</definedName>
    <definedName name="_xlnm.Print_Area" localSheetId="15">'【記入例(みなし)】'!$B$1:$AN$116</definedName>
    <definedName name="_xlnm.Print_Area" localSheetId="1">'【集計表】'!$B$1:$V$60</definedName>
    <definedName name="_xlnm.Print_Titles" localSheetId="1">#REF!</definedName>
    <definedName name="_xlnm._FilterDatabase" localSheetId="1" hidden="1">#REF!</definedName>
    <definedName name="_xlnm.Print_Area" localSheetId="3">'①入院'!$B$1:$AT$78</definedName>
    <definedName name="_xlnm.Print_Titles" localSheetId="3">'①入院'!$3:$3</definedName>
    <definedName name="_xlnm._FilterDatabase" localSheetId="3" hidden="1">'①入院'!$B$3:$AR$48</definedName>
    <definedName name="_xlnm.Print_Area" localSheetId="4">'②入院'!$B$1:$BK$78</definedName>
    <definedName name="_xlnm.Print_Titles" localSheetId="4">'②入院'!$3:$3</definedName>
    <definedName name="_xlnm._FilterDatabase" localSheetId="4" hidden="1">'②入院'!$B$3:$BI$48</definedName>
    <definedName name="_xlnm.Print_Area" localSheetId="5">'③入院'!$B$1:$BS$78</definedName>
    <definedName name="_xlnm.Print_Titles" localSheetId="5">'③入院'!$3:$3</definedName>
    <definedName name="_xlnm._FilterDatabase" localSheetId="5" hidden="1">'③入院'!$B$3:$BQ$48</definedName>
    <definedName name="_xlnm.Print_Area" localSheetId="6">'④入院'!$B$1:$AM$78</definedName>
    <definedName name="_xlnm.Print_Titles" localSheetId="6">'④入院'!$3:$3</definedName>
    <definedName name="_xlnm._FilterDatabase" localSheetId="6" hidden="1">'④入院'!$B$3:$AK$48</definedName>
    <definedName name="_xlnm.Print_Area" localSheetId="7">'⑤入院'!$B$1:$AS$78</definedName>
    <definedName name="_xlnm.Print_Titles" localSheetId="7">'⑤入院'!$3:$3</definedName>
    <definedName name="_xlnm._FilterDatabase" localSheetId="7" hidden="1">'⑤入院'!$B$3:$AQ$48</definedName>
    <definedName name="_xlnm.Print_Area" localSheetId="8">'⑥入院'!$B$1:$AO$78</definedName>
    <definedName name="_xlnm.Print_Titles" localSheetId="8">'⑥入院'!$3:$3</definedName>
    <definedName name="_xlnm._FilterDatabase" localSheetId="8" hidden="1">'⑥入院'!$B$3:$AM$48</definedName>
    <definedName name="_xlnm.Print_Titles" localSheetId="16">'①みなし重点'!$3:$3</definedName>
    <definedName name="_xlnm._FilterDatabase" localSheetId="16" hidden="1">'①みなし重点'!$B$3:$CG$81</definedName>
    <definedName name="_xlnm.Print_Area" localSheetId="16">'①みなし重点'!$B$1:$AS$116</definedName>
    <definedName name="_xlnm.Print_Titles" localSheetId="19">'④みなし重点'!$3:$3</definedName>
    <definedName name="_xlnm._FilterDatabase" localSheetId="19" hidden="1">'④みなし重点'!$B$3:$BW$81</definedName>
    <definedName name="_xlnm.Print_Area" localSheetId="19">'④みなし重点'!$B$1:$AN$116</definedName>
    <definedName name="_xlnm.Print_Titles" localSheetId="20">'⑤みなし重点'!$3:$3</definedName>
    <definedName name="_xlnm._FilterDatabase" localSheetId="20" hidden="1">'⑤みなし重点'!$B$3:$BW$81</definedName>
    <definedName name="_xlnm.Print_Area" localSheetId="20">'⑤みなし重点'!$B$1:$AN$116</definedName>
    <definedName name="_xlnm.Print_Titles" localSheetId="21">'⑥みなし重点'!$3:$3</definedName>
    <definedName name="_xlnm._FilterDatabase" localSheetId="21" hidden="1">'⑥みなし重点'!$B$3:$BW$81</definedName>
    <definedName name="_xlnm.Print_Area" localSheetId="21">'⑥みなし重点'!$B$1:$AN$116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10.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11.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12.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13.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14.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F79" authorId="0">
      <text>
        <r>
          <rPr>
            <sz val="8"/>
            <color indexed="81"/>
            <rFont val="MS P ゴシック"/>
          </rPr>
          <t>ICU及びHCUの即応病床は１床につき４床までが休止病床の上限となるため、計算式を手入力で修正してください。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 ref="F80" authorId="0">
      <text>
        <r>
          <rPr>
            <sz val="8"/>
            <color indexed="81"/>
            <rFont val="MS P ゴシック"/>
          </rPr>
          <t>ICU及びHCUの即応病床は１床につき４床までが休止病床の上限となるため、計算式を手入力で修正してください。</t>
        </r>
      </text>
    </comment>
  </commentList>
</comments>
</file>

<file path=xl/comments15.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F79" authorId="0">
      <text>
        <r>
          <rPr>
            <sz val="8"/>
            <color indexed="81"/>
            <rFont val="MS P ゴシック"/>
          </rPr>
          <t>ICU及びHCUの即応病床は１床につき４床までが休止病床の上限となるため、計算式を手入力で修正してください。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 ref="F80" authorId="0">
      <text>
        <r>
          <rPr>
            <sz val="8"/>
            <color indexed="81"/>
            <rFont val="MS P ゴシック"/>
          </rPr>
          <t>ICU及びHCUの即応病床は１床につき４床までが休止病床の上限となるため、計算式を手入力で修正してください。</t>
        </r>
      </text>
    </comment>
  </commentList>
</comments>
</file>

<file path=xl/comments16.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F79" authorId="0">
      <text>
        <r>
          <rPr>
            <sz val="8"/>
            <color indexed="81"/>
            <rFont val="MS P ゴシック"/>
          </rPr>
          <t>ICU及びHCUの即応病床は１床につき４床までが休止病床の上限となるため、計算式を手入力で修正してください。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 ref="F80" authorId="0">
      <text>
        <r>
          <rPr>
            <sz val="8"/>
            <color indexed="81"/>
            <rFont val="MS P ゴシック"/>
          </rPr>
          <t>ICU及びHCUの即応病床は１床につき４床までが休止病床の上限となるため、計算式を手入力で修正してください。</t>
        </r>
      </text>
    </comment>
  </commentList>
</comments>
</file>

<file path=xl/comments17.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F79" authorId="0">
      <text>
        <r>
          <rPr>
            <sz val="8"/>
            <color indexed="81"/>
            <rFont val="MS P ゴシック"/>
          </rPr>
          <t>ICU及びHCUの即応病床は１床につき４床までが休止病床の上限となるため、計算式を手入力で修正してください。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 ref="F80" authorId="0">
      <text>
        <r>
          <rPr>
            <sz val="8"/>
            <color indexed="81"/>
            <rFont val="MS P ゴシック"/>
          </rPr>
          <t>ICU及びHCUの即応病床は１床につき４床までが休止病床の上限となるため、計算式を手入力で修正してください。</t>
        </r>
      </text>
    </comment>
  </commentList>
</comments>
</file>

<file path=xl/comments18.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F79" authorId="0">
      <text>
        <r>
          <rPr>
            <sz val="8"/>
            <color indexed="81"/>
            <rFont val="MS P ゴシック"/>
          </rPr>
          <t>ICU及びHCUの即応病床は１床につき４床までが休止病床の上限となるため、計算式を手入力で修正してください。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 ref="F80" authorId="0">
      <text>
        <r>
          <rPr>
            <sz val="8"/>
            <color indexed="81"/>
            <rFont val="MS P ゴシック"/>
          </rPr>
          <t>ICU及びHCUの即応病床は１床につき４床までが休止病床の上限となるため、計算式を手入力で修正してください。</t>
        </r>
      </text>
    </comment>
  </commentList>
</comments>
</file>

<file path=xl/comments19.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F79" authorId="0">
      <text>
        <r>
          <rPr>
            <sz val="8"/>
            <color indexed="81"/>
            <rFont val="MS P ゴシック"/>
          </rPr>
          <t>ICU及びHCUの即応病床は１床につき４床までが休止病床の上限となるため、計算式を手入力で修正してください。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 ref="F80" authorId="0">
      <text>
        <r>
          <rPr>
            <sz val="8"/>
            <color indexed="81"/>
            <rFont val="MS P ゴシック"/>
          </rPr>
          <t>ICU及びHCUの即応病床は１床につき４床までが休止病床の上限となるため、計算式を手入力で修正してください。</t>
        </r>
      </text>
    </comment>
  </commentList>
</comments>
</file>

<file path=xl/comments2.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20.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F79" authorId="0">
      <text>
        <r>
          <rPr>
            <sz val="8"/>
            <color indexed="81"/>
            <rFont val="MS P ゴシック"/>
          </rPr>
          <t>ICU及びHCUの即応病床は１床につき４床までが休止病床の上限となるため、計算式を手入力で修正してください。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 ref="F80" authorId="0">
      <text>
        <r>
          <rPr>
            <sz val="8"/>
            <color indexed="81"/>
            <rFont val="MS P ゴシック"/>
          </rPr>
          <t>ICU及びHCUの即応病床は１床につき４床までが休止病床の上限となるため、計算式を手入力で修正してください。</t>
        </r>
      </text>
    </comment>
  </commentList>
</comments>
</file>

<file path=xl/comments3.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4.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5.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6.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7.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8.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comments9.xml><?xml version="1.0" encoding="utf-8"?>
<comments xmlns="http://schemas.openxmlformats.org/spreadsheetml/2006/main">
  <authors>
    <author>作成者</author>
  </authors>
  <commentList>
    <comment ref="C3" authorId="0">
      <text>
        <r>
          <rPr>
            <sz val="9"/>
            <color indexed="81"/>
            <rFont val="MS P ゴシック"/>
          </rPr>
          <t>上段と同様の場合は空欄</t>
        </r>
      </text>
    </comment>
    <comment ref="G3" authorId="0">
      <text>
        <r>
          <rPr>
            <sz val="9"/>
            <color indexed="81"/>
            <rFont val="MS P ゴシック"/>
          </rPr>
          <t>病棟又は病院全体を陽性患者専用化した日（二日目以降は自動入力）</t>
        </r>
      </text>
    </comment>
    <comment ref="E3" authorId="0">
      <text>
        <r>
          <rPr>
            <sz val="9"/>
            <color indexed="81"/>
            <rFont val="MS P ゴシック"/>
          </rPr>
          <t>上段と同様の場合は空欄</t>
        </r>
      </text>
    </comment>
  </commentList>
</comments>
</file>

<file path=xl/sharedStrings.xml><?xml version="1.0" encoding="utf-8"?>
<sst xmlns="http://schemas.openxmlformats.org/spreadsheetml/2006/main" xmlns:r="http://schemas.openxmlformats.org/officeDocument/2006/relationships" count="236" uniqueCount="236">
  <si>
    <t>　※休止病床の上限は、即応病床１床につき２床（ICU・HCUを即応病床とした場合は１床につき４床）</t>
  </si>
  <si>
    <t>病床</t>
    <rPh sb="0" eb="2">
      <t>ビョウショウ</t>
    </rPh>
    <phoneticPr fontId="2"/>
  </si>
  <si>
    <t>一般入院病床（一）</t>
    <rPh sb="0" eb="2">
      <t>イッパン</t>
    </rPh>
    <rPh sb="2" eb="4">
      <t>ニュウイン</t>
    </rPh>
    <rPh sb="4" eb="6">
      <t>ビョウショウ</t>
    </rPh>
    <rPh sb="7" eb="8">
      <t>イチ</t>
    </rPh>
    <phoneticPr fontId="2"/>
  </si>
  <si>
    <t>入院病床計</t>
    <rPh sb="0" eb="2">
      <t>ニュウイン</t>
    </rPh>
    <rPh sb="2" eb="4">
      <t>ビョウショウ</t>
    </rPh>
    <rPh sb="4" eb="5">
      <t>ケイ</t>
    </rPh>
    <phoneticPr fontId="2"/>
  </si>
  <si>
    <t>入院状況</t>
    <rPh sb="0" eb="2">
      <t>ニュウイン</t>
    </rPh>
    <rPh sb="2" eb="4">
      <t>ジョウキョウ</t>
    </rPh>
    <phoneticPr fontId="2"/>
  </si>
  <si>
    <t>合　計</t>
    <rPh sb="0" eb="1">
      <t>ゴウ</t>
    </rPh>
    <rPh sb="2" eb="3">
      <t>ケイ</t>
    </rPh>
    <phoneticPr fontId="2"/>
  </si>
  <si>
    <t>休(療)</t>
    <rPh sb="0" eb="1">
      <t>キュウ</t>
    </rPh>
    <rPh sb="2" eb="3">
      <t>リョウ</t>
    </rPh>
    <phoneticPr fontId="2"/>
  </si>
  <si>
    <t>➀ 上限超過数（休床合計－上限）</t>
    <rPh sb="2" eb="6">
      <t>ジョウゲンチョウカ</t>
    </rPh>
    <rPh sb="6" eb="7">
      <t>スウ</t>
    </rPh>
    <rPh sb="8" eb="10">
      <t>キュウショウ</t>
    </rPh>
    <rPh sb="10" eb="12">
      <t>ゴウケイ</t>
    </rPh>
    <rPh sb="13" eb="15">
      <t>ジョウゲン</t>
    </rPh>
    <phoneticPr fontId="2"/>
  </si>
  <si>
    <t>計</t>
    <rPh sb="0" eb="1">
      <t>ケイ</t>
    </rPh>
    <phoneticPr fontId="2"/>
  </si>
  <si>
    <t>一般（一）</t>
    <rPh sb="0" eb="2">
      <t>イッパン</t>
    </rPh>
    <rPh sb="3" eb="4">
      <t>イチ</t>
    </rPh>
    <phoneticPr fontId="2"/>
  </si>
  <si>
    <t>医療機関名</t>
    <rPh sb="0" eb="5">
      <t>イリョウキカンメイ</t>
    </rPh>
    <phoneticPr fontId="2"/>
  </si>
  <si>
    <t>調整の適用要否(50％未満が適用)</t>
    <rPh sb="0" eb="2">
      <t>チョウセイ</t>
    </rPh>
    <rPh sb="3" eb="5">
      <t>テキヨウ</t>
    </rPh>
    <rPh sb="5" eb="7">
      <t>ヨウヒ</t>
    </rPh>
    <rPh sb="11" eb="13">
      <t>ミマン</t>
    </rPh>
    <rPh sb="14" eb="16">
      <t>テキヨウ</t>
    </rPh>
    <phoneticPr fontId="2"/>
  </si>
  <si>
    <t>補助額</t>
    <rPh sb="0" eb="3">
      <t>ホジョガク</t>
    </rPh>
    <phoneticPr fontId="2"/>
  </si>
  <si>
    <t>No.</t>
  </si>
  <si>
    <t>対象外</t>
    <rPh sb="0" eb="3">
      <t>タイショウガイ</t>
    </rPh>
    <phoneticPr fontId="2"/>
  </si>
  <si>
    <t>コロナ（コ）</t>
  </si>
  <si>
    <t>空</t>
    <rPh sb="0" eb="1">
      <t>クウ</t>
    </rPh>
    <phoneticPr fontId="2"/>
  </si>
  <si>
    <t>④即応病床への一般入院患者数（延べ)</t>
    <rPh sb="1" eb="5">
      <t>ソクオウビョウショウ</t>
    </rPh>
    <rPh sb="7" eb="9">
      <t>イッパン</t>
    </rPh>
    <rPh sb="9" eb="11">
      <t>ニュウイン</t>
    </rPh>
    <rPh sb="13" eb="14">
      <t>スウ</t>
    </rPh>
    <phoneticPr fontId="2"/>
  </si>
  <si>
    <t>　・　不要な行は行削除してください。</t>
    <rPh sb="3" eb="5">
      <t>フヨウ</t>
    </rPh>
    <rPh sb="6" eb="7">
      <t>ギョウ</t>
    </rPh>
    <rPh sb="8" eb="9">
      <t>ギョウ</t>
    </rPh>
    <rPh sb="9" eb="11">
      <t>サクジョ</t>
    </rPh>
    <phoneticPr fontId="2"/>
  </si>
  <si>
    <t>コ</t>
  </si>
  <si>
    <t>２階</t>
    <rPh sb="1" eb="2">
      <t>カイ</t>
    </rPh>
    <phoneticPr fontId="2"/>
  </si>
  <si>
    <t>結核</t>
    <rPh sb="0" eb="2">
      <t>ケッカク</t>
    </rPh>
    <phoneticPr fontId="2"/>
  </si>
  <si>
    <r>
      <t>　　　</t>
    </r>
    <r>
      <rPr>
        <b/>
        <sz val="11"/>
        <color auto="1"/>
        <rFont val="Meiryo UI"/>
      </rPr>
      <t>コロナ入院</t>
    </r>
    <r>
      <rPr>
        <sz val="11"/>
        <color auto="1"/>
        <rFont val="Meiryo UI"/>
      </rPr>
      <t>…「コ」　　</t>
    </r>
    <r>
      <rPr>
        <b/>
        <sz val="11"/>
        <color auto="1"/>
        <rFont val="Meiryo UI"/>
      </rPr>
      <t>一般入院</t>
    </r>
    <r>
      <rPr>
        <sz val="11"/>
        <color auto="1"/>
        <rFont val="Meiryo UI"/>
      </rPr>
      <t>…「一」　　</t>
    </r>
    <r>
      <rPr>
        <b/>
        <sz val="11"/>
        <color auto="1"/>
        <rFont val="Meiryo UI"/>
      </rPr>
      <t>空床（即応病床が未使用となった場合</t>
    </r>
    <r>
      <rPr>
        <sz val="11"/>
        <color auto="1"/>
        <rFont val="Meiryo UI"/>
      </rPr>
      <t>）…「空」　</t>
    </r>
    <r>
      <rPr>
        <b/>
        <sz val="11"/>
        <color auto="1"/>
        <rFont val="Meiryo UI"/>
      </rPr>
      <t>※療養病床の場合は「空(療)」</t>
    </r>
    <r>
      <rPr>
        <sz val="11"/>
        <color auto="1"/>
        <rFont val="Meiryo UI"/>
      </rPr>
      <t>　　</t>
    </r>
    <r>
      <rPr>
        <b/>
        <sz val="11"/>
        <color auto="1"/>
        <rFont val="Meiryo UI"/>
      </rPr>
      <t>休止病床（空床以外の未使用の病床。稼働病床ではない病床は除く。）</t>
    </r>
    <r>
      <rPr>
        <sz val="11"/>
        <color auto="1"/>
        <rFont val="Meiryo UI"/>
      </rPr>
      <t xml:space="preserve">…「休」 　※ </t>
    </r>
    <r>
      <rPr>
        <b/>
        <sz val="11"/>
        <color auto="1"/>
        <rFont val="Meiryo UI"/>
      </rPr>
      <t>療養病床の場合は「休(療)」</t>
    </r>
    <r>
      <rPr>
        <sz val="11"/>
        <color auto="1"/>
        <rFont val="Meiryo UI"/>
      </rPr>
      <t>）</t>
    </r>
    <rPh sb="6" eb="8">
      <t>ニュウイン</t>
    </rPh>
    <rPh sb="16" eb="18">
      <t>ニュウイン</t>
    </rPh>
    <rPh sb="27" eb="29">
      <t>ソクオウ</t>
    </rPh>
    <rPh sb="29" eb="31">
      <t>ビョウショウ</t>
    </rPh>
    <rPh sb="32" eb="35">
      <t>ミシヨウ</t>
    </rPh>
    <rPh sb="39" eb="41">
      <t>バアイ</t>
    </rPh>
    <rPh sb="48" eb="50">
      <t>リョウヨウ</t>
    </rPh>
    <rPh sb="50" eb="52">
      <t>ビョウショウ</t>
    </rPh>
    <rPh sb="53" eb="55">
      <t>バアイ</t>
    </rPh>
    <rPh sb="57" eb="58">
      <t>クウ</t>
    </rPh>
    <rPh sb="59" eb="60">
      <t>リョウ</t>
    </rPh>
    <rPh sb="64" eb="68">
      <t>キュウシビョウショウ</t>
    </rPh>
    <rPh sb="69" eb="71">
      <t>クウショウ</t>
    </rPh>
    <rPh sb="71" eb="73">
      <t>イガイ</t>
    </rPh>
    <rPh sb="74" eb="77">
      <t>ミシヨウ</t>
    </rPh>
    <rPh sb="78" eb="80">
      <t>ビョウショウ</t>
    </rPh>
    <rPh sb="81" eb="85">
      <t>カドウビョウショウ</t>
    </rPh>
    <rPh sb="89" eb="91">
      <t>ビョウショウ</t>
    </rPh>
    <rPh sb="92" eb="93">
      <t>ノゾ</t>
    </rPh>
    <rPh sb="109" eb="111">
      <t>バアイ</t>
    </rPh>
    <phoneticPr fontId="2"/>
  </si>
  <si>
    <t>休</t>
    <rPh sb="0" eb="1">
      <t>キュウ</t>
    </rPh>
    <phoneticPr fontId="2"/>
  </si>
  <si>
    <t>一</t>
    <rPh sb="0" eb="1">
      <t>イッ</t>
    </rPh>
    <phoneticPr fontId="2"/>
  </si>
  <si>
    <t>コ超</t>
  </si>
  <si>
    <t>　空床　　　　　　　　　　　　　　　　　　③</t>
    <rPh sb="1" eb="3">
      <t>クウショウ</t>
    </rPh>
    <phoneticPr fontId="2"/>
  </si>
  <si>
    <t>②即応病床以外のコロナ入院患者数（延べ)</t>
    <rPh sb="1" eb="7">
      <t>ソクオウビョウショウイガイ</t>
    </rPh>
    <rPh sb="11" eb="13">
      <t>ニュウイン</t>
    </rPh>
    <rPh sb="13" eb="15">
      <t>カンジャ</t>
    </rPh>
    <rPh sb="15" eb="16">
      <t>スウ</t>
    </rPh>
    <rPh sb="17" eb="18">
      <t>ノ</t>
    </rPh>
    <phoneticPr fontId="2"/>
  </si>
  <si>
    <t>一超</t>
    <rPh sb="0" eb="1">
      <t>イッ</t>
    </rPh>
    <rPh sb="1" eb="2">
      <t>チョウ</t>
    </rPh>
    <phoneticPr fontId="2"/>
  </si>
  <si>
    <t>即応病床数　b=aの実累計</t>
    <rPh sb="0" eb="2">
      <t>ソクオウ</t>
    </rPh>
    <rPh sb="2" eb="4">
      <t>ビョウショウ</t>
    </rPh>
    <rPh sb="4" eb="5">
      <t>スウ</t>
    </rPh>
    <rPh sb="10" eb="11">
      <t>ジツ</t>
    </rPh>
    <rPh sb="11" eb="13">
      <t>ルイケイ</t>
    </rPh>
    <phoneticPr fontId="2"/>
  </si>
  <si>
    <t>対前日増減</t>
    <rPh sb="0" eb="1">
      <t>タイ</t>
    </rPh>
    <rPh sb="1" eb="3">
      <t>ゼンジツ</t>
    </rPh>
    <rPh sb="3" eb="5">
      <t>ゾウゲン</t>
    </rPh>
    <phoneticPr fontId="2"/>
  </si>
  <si>
    <t>単価</t>
    <rPh sb="0" eb="2">
      <t>タンカ</t>
    </rPh>
    <phoneticPr fontId="2"/>
  </si>
  <si>
    <t>病床区分</t>
    <rPh sb="0" eb="2">
      <t>ビョウショウ</t>
    </rPh>
    <rPh sb="2" eb="4">
      <t>クブン</t>
    </rPh>
    <phoneticPr fontId="2"/>
  </si>
  <si>
    <t>備考</t>
    <rPh sb="0" eb="2">
      <t>ビコウ</t>
    </rPh>
    <phoneticPr fontId="2"/>
  </si>
  <si>
    <r>
      <t>　　　</t>
    </r>
    <r>
      <rPr>
        <b/>
        <sz val="11"/>
        <color auto="1"/>
        <rFont val="Meiryo UI"/>
      </rPr>
      <t>コロナ入院</t>
    </r>
    <r>
      <rPr>
        <sz val="11"/>
        <color auto="1"/>
        <rFont val="Meiryo UI"/>
      </rPr>
      <t>…「コ」　　</t>
    </r>
    <r>
      <rPr>
        <b/>
        <sz val="11"/>
        <color auto="1"/>
        <rFont val="Meiryo UI"/>
      </rPr>
      <t>一般入院</t>
    </r>
    <r>
      <rPr>
        <sz val="11"/>
        <color auto="1"/>
        <rFont val="Meiryo UI"/>
      </rPr>
      <t>…「一」　　</t>
    </r>
    <r>
      <rPr>
        <b/>
        <sz val="11"/>
        <color auto="1"/>
        <rFont val="Meiryo UI"/>
      </rPr>
      <t>空床</t>
    </r>
    <r>
      <rPr>
        <sz val="11"/>
        <color auto="1"/>
        <rFont val="Meiryo UI"/>
      </rPr>
      <t>…「空」　</t>
    </r>
    <rPh sb="6" eb="8">
      <t>ニュウイン</t>
    </rPh>
    <rPh sb="16" eb="18">
      <t>ニュウイン</t>
    </rPh>
    <phoneticPr fontId="2"/>
  </si>
  <si>
    <t>差</t>
    <rPh sb="0" eb="1">
      <t>サ</t>
    </rPh>
    <phoneticPr fontId="2"/>
  </si>
  <si>
    <t>　・　《重要》退院日などを含め、診療報酬を算定した日は全て入院としてください。（本補助金は診療報酬を算定した病床は対象外となるためです。）</t>
    <rPh sb="4" eb="6">
      <t>ジュウヨウ</t>
    </rPh>
    <rPh sb="7" eb="10">
      <t>タイインビ</t>
    </rPh>
    <rPh sb="13" eb="14">
      <t>フク</t>
    </rPh>
    <rPh sb="16" eb="18">
      <t>シンリョウ</t>
    </rPh>
    <rPh sb="18" eb="20">
      <t>ホウシュウ</t>
    </rPh>
    <rPh sb="21" eb="23">
      <t>サンテイ</t>
    </rPh>
    <rPh sb="25" eb="26">
      <t>ヒ</t>
    </rPh>
    <rPh sb="27" eb="28">
      <t>スベ</t>
    </rPh>
    <rPh sb="29" eb="31">
      <t>ニュウイン</t>
    </rPh>
    <rPh sb="40" eb="44">
      <t>ホンホジョキン</t>
    </rPh>
    <rPh sb="45" eb="49">
      <t>シンリョウホウシュウ</t>
    </rPh>
    <rPh sb="50" eb="52">
      <t>サンテイ</t>
    </rPh>
    <rPh sb="54" eb="56">
      <t>ビョウショウ</t>
    </rPh>
    <rPh sb="57" eb="60">
      <t>タイショウガイ</t>
    </rPh>
    <phoneticPr fontId="2"/>
  </si>
  <si>
    <t>・　令和5年4月1日から令和5年9月30日までの延べコロナ患者数を、同期間における延べ即応病床数で除して即応病床使用率を算出します。</t>
    <rPh sb="52" eb="56">
      <t>ソクオウビョウショウ</t>
    </rPh>
    <rPh sb="56" eb="59">
      <t>シヨウリツ</t>
    </rPh>
    <phoneticPr fontId="2"/>
  </si>
  <si>
    <t>①重点</t>
    <rPh sb="1" eb="3">
      <t>じゅうてん</t>
    </rPh>
    <phoneticPr fontId="2" type="Hiragana"/>
  </si>
  <si>
    <t>その他の休床　計</t>
    <rPh sb="2" eb="3">
      <t>タ</t>
    </rPh>
    <rPh sb="4" eb="6">
      <t>キュウショウ</t>
    </rPh>
    <rPh sb="7" eb="8">
      <t>ケイ</t>
    </rPh>
    <phoneticPr fontId="2"/>
  </si>
  <si>
    <r>
      <t>　　　</t>
    </r>
    <r>
      <rPr>
        <sz val="11"/>
        <color rgb="FFFF0000"/>
        <rFont val="Meiryo UI"/>
      </rPr>
      <t>中等症Ⅱ以上の</t>
    </r>
    <r>
      <rPr>
        <b/>
        <sz val="11"/>
        <color rgb="FFFF0000"/>
        <rFont val="Meiryo UI"/>
      </rPr>
      <t>コロナ入院</t>
    </r>
    <r>
      <rPr>
        <sz val="11"/>
        <color auto="1"/>
        <rFont val="Meiryo UI"/>
      </rPr>
      <t>…「コ」　　</t>
    </r>
    <r>
      <rPr>
        <sz val="11"/>
        <color rgb="FFFF0000"/>
        <rFont val="Meiryo UI"/>
      </rPr>
      <t>中等症Ⅰまでのコロナ患者を含む</t>
    </r>
    <r>
      <rPr>
        <b/>
        <sz val="11"/>
        <color rgb="FFFF0000"/>
        <rFont val="Meiryo UI"/>
      </rPr>
      <t>一般入院</t>
    </r>
    <r>
      <rPr>
        <sz val="11"/>
        <color auto="1"/>
        <rFont val="Meiryo UI"/>
      </rPr>
      <t>…「一」　　</t>
    </r>
    <r>
      <rPr>
        <b/>
        <sz val="11"/>
        <color auto="1"/>
        <rFont val="Meiryo UI"/>
      </rPr>
      <t>空床（即応病床が未使用となった場合</t>
    </r>
    <r>
      <rPr>
        <sz val="11"/>
        <color auto="1"/>
        <rFont val="Meiryo UI"/>
      </rPr>
      <t>）…「空」　</t>
    </r>
    <r>
      <rPr>
        <b/>
        <sz val="11"/>
        <color auto="1"/>
        <rFont val="Meiryo UI"/>
      </rPr>
      <t>※療養病床の場合は「空(療)」</t>
    </r>
    <r>
      <rPr>
        <sz val="11"/>
        <color auto="1"/>
        <rFont val="Meiryo UI"/>
      </rPr>
      <t>　　</t>
    </r>
    <r>
      <rPr>
        <b/>
        <sz val="11"/>
        <color auto="1"/>
        <rFont val="Meiryo UI"/>
      </rPr>
      <t>休止病床（空床以外の未使用の病床。稼働病床ではない病床は除く。）</t>
    </r>
    <r>
      <rPr>
        <sz val="11"/>
        <color auto="1"/>
        <rFont val="Meiryo UI"/>
      </rPr>
      <t xml:space="preserve">…「休」 　※ </t>
    </r>
    <r>
      <rPr>
        <b/>
        <sz val="11"/>
        <color auto="1"/>
        <rFont val="Meiryo UI"/>
      </rPr>
      <t>療養病床の場合は「休(療)」</t>
    </r>
    <r>
      <rPr>
        <sz val="11"/>
        <color auto="1"/>
        <rFont val="Meiryo UI"/>
      </rPr>
      <t>）</t>
    </r>
    <rPh sb="3" eb="6">
      <t>チュウトウショウ</t>
    </rPh>
    <rPh sb="7" eb="9">
      <t>イジョウ</t>
    </rPh>
    <rPh sb="13" eb="15">
      <t>ニュウイン</t>
    </rPh>
    <rPh sb="21" eb="24">
      <t>チュウトウショウ</t>
    </rPh>
    <rPh sb="31" eb="33">
      <t>カンジャ</t>
    </rPh>
    <rPh sb="34" eb="35">
      <t>フク</t>
    </rPh>
    <rPh sb="38" eb="40">
      <t>ニュウイン</t>
    </rPh>
    <rPh sb="49" eb="51">
      <t>ソクオウ</t>
    </rPh>
    <rPh sb="51" eb="53">
      <t>ビョウショウ</t>
    </rPh>
    <rPh sb="54" eb="57">
      <t>ミシヨウ</t>
    </rPh>
    <rPh sb="61" eb="63">
      <t>バアイ</t>
    </rPh>
    <rPh sb="70" eb="72">
      <t>リョウヨウ</t>
    </rPh>
    <rPh sb="72" eb="74">
      <t>ビョウショウ</t>
    </rPh>
    <rPh sb="75" eb="77">
      <t>バアイ</t>
    </rPh>
    <rPh sb="79" eb="80">
      <t>クウ</t>
    </rPh>
    <rPh sb="81" eb="82">
      <t>リョウ</t>
    </rPh>
    <rPh sb="86" eb="90">
      <t>キュウシビョウショウ</t>
    </rPh>
    <rPh sb="91" eb="93">
      <t>クウショウ</t>
    </rPh>
    <rPh sb="93" eb="95">
      <t>イガイ</t>
    </rPh>
    <rPh sb="96" eb="99">
      <t>ミシヨウ</t>
    </rPh>
    <rPh sb="100" eb="102">
      <t>ビョウショウ</t>
    </rPh>
    <rPh sb="103" eb="107">
      <t>カドウビョウショウ</t>
    </rPh>
    <rPh sb="111" eb="113">
      <t>ビョウショウ</t>
    </rPh>
    <rPh sb="114" eb="115">
      <t>ノゾ</t>
    </rPh>
    <rPh sb="131" eb="133">
      <t>バアイ</t>
    </rPh>
    <phoneticPr fontId="2"/>
  </si>
  <si>
    <t>精神</t>
    <rPh sb="0" eb="2">
      <t>セイシン</t>
    </rPh>
    <phoneticPr fontId="2"/>
  </si>
  <si>
    <t>病室</t>
    <rPh sb="0" eb="2">
      <t>ビョウシツ</t>
    </rPh>
    <phoneticPr fontId="2"/>
  </si>
  <si>
    <t>期間</t>
    <rPh sb="0" eb="2">
      <t>きかん</t>
    </rPh>
    <phoneticPr fontId="2" type="Hiragana"/>
  </si>
  <si>
    <t>　　　　　　　　　（療養）　C'</t>
  </si>
  <si>
    <t>　※　即応病床にコロナ患者以外の一般患者を入院させた場合は、分母の即応病床数から当該一般患者数（④）を控除する</t>
    <rPh sb="16" eb="18">
      <t>イッパン</t>
    </rPh>
    <rPh sb="18" eb="20">
      <t>カンジャ</t>
    </rPh>
    <rPh sb="40" eb="42">
      <t>トウガイ</t>
    </rPh>
    <rPh sb="42" eb="44">
      <t>イッパン</t>
    </rPh>
    <phoneticPr fontId="2"/>
  </si>
  <si>
    <t>病棟</t>
    <rPh sb="0" eb="2">
      <t>ビョウトウ</t>
    </rPh>
    <phoneticPr fontId="2"/>
  </si>
  <si>
    <t>【記載方法等】</t>
    <rPh sb="1" eb="6">
      <t>キサイホウホウトウ</t>
    </rPh>
    <phoneticPr fontId="2"/>
  </si>
  <si>
    <t>空きベッドの計</t>
    <rPh sb="0" eb="1">
      <t>ア</t>
    </rPh>
    <rPh sb="6" eb="7">
      <t>ケイ</t>
    </rPh>
    <phoneticPr fontId="2"/>
  </si>
  <si>
    <r>
      <t>　　　　　　　　</t>
    </r>
    <r>
      <rPr>
        <sz val="9"/>
        <color auto="1"/>
        <rFont val="Meiryo UI"/>
      </rPr>
      <t>(療養)　B'</t>
    </r>
    <rPh sb="9" eb="11">
      <t>リョウヨウ</t>
    </rPh>
    <phoneticPr fontId="2"/>
  </si>
  <si>
    <t>補助対象病床　A＋D or c</t>
    <rPh sb="0" eb="4">
      <t>ホジョタイショウ</t>
    </rPh>
    <rPh sb="4" eb="6">
      <t>ビョウショウ</t>
    </rPh>
    <phoneticPr fontId="2"/>
  </si>
  <si>
    <t>　・　即応病床は「陽性患者又は疑い患者（感染症法第12条第１項の疑似症の届出が出されている者）が入院している（していた）病床（退院して空床になっているものも含む）」です。整理表では、即応化した病床は全て自動で青字になります。</t>
    <rPh sb="3" eb="7">
      <t>ソクオウビョウショウ</t>
    </rPh>
    <rPh sb="85" eb="88">
      <t>セイリヒョウ</t>
    </rPh>
    <rPh sb="96" eb="98">
      <t>ビョウショウ</t>
    </rPh>
    <rPh sb="99" eb="100">
      <t>スベ</t>
    </rPh>
    <rPh sb="104" eb="106">
      <t>アオジ</t>
    </rPh>
    <phoneticPr fontId="2"/>
  </si>
  <si>
    <t>対象病床数</t>
    <rPh sb="0" eb="2">
      <t>タイショウ</t>
    </rPh>
    <rPh sb="2" eb="4">
      <t>ビョウショウ</t>
    </rPh>
    <rPh sb="4" eb="5">
      <t>スウ</t>
    </rPh>
    <phoneticPr fontId="2"/>
  </si>
  <si>
    <t>②</t>
  </si>
  <si>
    <t>コロナ入院病床（コ）　a</t>
    <rPh sb="3" eb="5">
      <t>ニュウイン</t>
    </rPh>
    <rPh sb="5" eb="7">
      <t>ビョウショウ</t>
    </rPh>
    <phoneticPr fontId="2"/>
  </si>
  <si>
    <t>（参考：国緊急包括支援交付金（医療分）Q&amp;A「重点医療機関体制整備事業」）</t>
  </si>
  <si>
    <t>療養</t>
    <rPh sb="0" eb="2">
      <t>リョウヨウ</t>
    </rPh>
    <phoneticPr fontId="2"/>
  </si>
  <si>
    <t>　・　休止病床は即応病床１床につき２床（ICU・HCUを即応病床とした場合は１床につき４床）までが補助対象となります。</t>
    <rPh sb="3" eb="7">
      <t>キュウシビョウショウ</t>
    </rPh>
    <rPh sb="8" eb="12">
      <t>ソクオウビョウショウ</t>
    </rPh>
    <rPh sb="13" eb="14">
      <t>ショウ</t>
    </rPh>
    <rPh sb="18" eb="19">
      <t>ショウ</t>
    </rPh>
    <rPh sb="28" eb="32">
      <t>ソクオウビョウショウ</t>
    </rPh>
    <rPh sb="35" eb="37">
      <t>バアイ</t>
    </rPh>
    <rPh sb="39" eb="40">
      <t>ショウ</t>
    </rPh>
    <rPh sb="44" eb="45">
      <t>ショウ</t>
    </rPh>
    <rPh sb="49" eb="53">
      <t>ホジョタイショウ</t>
    </rPh>
    <phoneticPr fontId="2"/>
  </si>
  <si>
    <t>病床区分</t>
    <rPh sb="0" eb="4">
      <t>ビョウショウクブン</t>
    </rPh>
    <phoneticPr fontId="2"/>
  </si>
  <si>
    <t>一般</t>
    <rPh sb="0" eb="2">
      <t>イッパン</t>
    </rPh>
    <phoneticPr fontId="2"/>
  </si>
  <si>
    <t>感染症</t>
    <rPh sb="0" eb="3">
      <t>カンセンショウ</t>
    </rPh>
    <phoneticPr fontId="2"/>
  </si>
  <si>
    <t>即応病床への一般入院</t>
    <rPh sb="0" eb="2">
      <t>ソクオウ</t>
    </rPh>
    <rPh sb="2" eb="4">
      <t>ビョウショウ</t>
    </rPh>
    <rPh sb="6" eb="8">
      <t>イッパン</t>
    </rPh>
    <rPh sb="8" eb="10">
      <t>ニュウイン</t>
    </rPh>
    <phoneticPr fontId="2"/>
  </si>
  <si>
    <t>④「入院協力医療機関」の確保病床使用状況等整理表</t>
    <rPh sb="2" eb="4">
      <t>ニュウイン</t>
    </rPh>
    <rPh sb="4" eb="6">
      <t>キョウリョク</t>
    </rPh>
    <rPh sb="6" eb="8">
      <t>イリョウ</t>
    </rPh>
    <rPh sb="8" eb="10">
      <t>キカン</t>
    </rPh>
    <rPh sb="12" eb="14">
      <t>カクホ</t>
    </rPh>
    <rPh sb="14" eb="18">
      <t>ビョウショウシヨウ</t>
    </rPh>
    <rPh sb="18" eb="20">
      <t>ジョウキョウ</t>
    </rPh>
    <rPh sb="20" eb="21">
      <t>トウ</t>
    </rPh>
    <rPh sb="21" eb="24">
      <t>セイリヒョウ</t>
    </rPh>
    <phoneticPr fontId="2"/>
  </si>
  <si>
    <t>補助対象病床と一致</t>
    <rPh sb="0" eb="6">
      <t>ホジョタイショウビョウショウ</t>
    </rPh>
    <rPh sb="7" eb="9">
      <t>イッチ</t>
    </rPh>
    <phoneticPr fontId="2"/>
  </si>
  <si>
    <t>対象外病床</t>
    <rPh sb="0" eb="3">
      <t>タイショウガイ</t>
    </rPh>
    <rPh sb="3" eb="5">
      <t>ビョウショウ</t>
    </rPh>
    <phoneticPr fontId="2"/>
  </si>
  <si>
    <t>処理用</t>
    <rPh sb="0" eb="3">
      <t>ショリヨウ</t>
    </rPh>
    <phoneticPr fontId="2"/>
  </si>
  <si>
    <t>休床補助上限超過数+補助数 ⇒ 空きベッド計+その他の休床の計と一致</t>
    <rPh sb="0" eb="2">
      <t>キュウショウ</t>
    </rPh>
    <rPh sb="2" eb="4">
      <t>ホジョ</t>
    </rPh>
    <rPh sb="4" eb="8">
      <t>ジョウゲンチョウカ</t>
    </rPh>
    <rPh sb="8" eb="9">
      <t>スウ</t>
    </rPh>
    <rPh sb="10" eb="12">
      <t>ホジョ</t>
    </rPh>
    <rPh sb="12" eb="13">
      <t>スウ</t>
    </rPh>
    <rPh sb="16" eb="17">
      <t>ア</t>
    </rPh>
    <rPh sb="21" eb="22">
      <t>ケイ</t>
    </rPh>
    <rPh sb="25" eb="26">
      <t>タ</t>
    </rPh>
    <rPh sb="27" eb="29">
      <t>キュウショウ</t>
    </rPh>
    <rPh sb="30" eb="31">
      <t>ケイ</t>
    </rPh>
    <rPh sb="32" eb="34">
      <t>イッチ</t>
    </rPh>
    <phoneticPr fontId="2"/>
  </si>
  <si>
    <t>①「重点医療機関」の確保病床使用状況等整理表</t>
    <rPh sb="2" eb="4">
      <t>ジュウテン</t>
    </rPh>
    <rPh sb="4" eb="6">
      <t>イリョウ</t>
    </rPh>
    <rPh sb="6" eb="8">
      <t>キカン</t>
    </rPh>
    <rPh sb="10" eb="12">
      <t>カクホ</t>
    </rPh>
    <rPh sb="12" eb="16">
      <t>ビョウショウシヨウ</t>
    </rPh>
    <rPh sb="16" eb="18">
      <t>ジョウキョウ</t>
    </rPh>
    <rPh sb="18" eb="19">
      <t>トウ</t>
    </rPh>
    <rPh sb="19" eb="22">
      <t>セイリヒョウ</t>
    </rPh>
    <phoneticPr fontId="2"/>
  </si>
  <si>
    <t>② 療養からの差引不足（休床療養－➀の余り）</t>
    <rPh sb="2" eb="4">
      <t>リョウヨウ</t>
    </rPh>
    <rPh sb="7" eb="11">
      <t>サシヒキブソク</t>
    </rPh>
    <rPh sb="12" eb="14">
      <t>キュウショウ</t>
    </rPh>
    <rPh sb="14" eb="16">
      <t>リョウヨウ</t>
    </rPh>
    <rPh sb="19" eb="20">
      <t>アマ</t>
    </rPh>
    <phoneticPr fontId="2"/>
  </si>
  <si>
    <t>《以下は入力不要》</t>
    <rPh sb="1" eb="3">
      <t>イカ</t>
    </rPh>
    <rPh sb="4" eb="8">
      <t>ニュウリョクフヨウ</t>
    </rPh>
    <phoneticPr fontId="2"/>
  </si>
  <si>
    <t>（単位:円）</t>
    <rPh sb="1" eb="3">
      <t>タンイ</t>
    </rPh>
    <rPh sb="4" eb="5">
      <t>エン</t>
    </rPh>
    <phoneticPr fontId="2"/>
  </si>
  <si>
    <t>看護管理日誌との突合</t>
    <rPh sb="0" eb="6">
      <t>カンゴカンリニッシ</t>
    </rPh>
    <rPh sb="8" eb="10">
      <t>トツゴウ</t>
    </rPh>
    <phoneticPr fontId="2"/>
  </si>
  <si>
    <t>①みなし</t>
  </si>
  <si>
    <t>※ 通常、看護管理日誌は現在数、退院、死亡の計と一致する。</t>
    <rPh sb="2" eb="4">
      <t>ツウジョウ</t>
    </rPh>
    <rPh sb="5" eb="11">
      <t>カンゴカンリニッシ</t>
    </rPh>
    <rPh sb="24" eb="26">
      <t>イッチ</t>
    </rPh>
    <phoneticPr fontId="2"/>
  </si>
  <si>
    <t>休床（療養以外）　B</t>
    <rPh sb="0" eb="1">
      <t>キュウ</t>
    </rPh>
    <rPh sb="1" eb="2">
      <t>ショウ</t>
    </rPh>
    <phoneticPr fontId="2"/>
  </si>
  <si>
    <t>　　　（療養）　　  　A'</t>
  </si>
  <si>
    <t>その他の休床　（療養以外）　C</t>
    <rPh sb="2" eb="3">
      <t>タ</t>
    </rPh>
    <rPh sb="4" eb="6">
      <t>キュウショウ</t>
    </rPh>
    <phoneticPr fontId="2"/>
  </si>
  <si>
    <t>休床補助上限　c=b*2(4)</t>
    <rPh sb="0" eb="1">
      <t>キュウ</t>
    </rPh>
    <rPh sb="1" eb="2">
      <t>ショウ</t>
    </rPh>
    <rPh sb="2" eb="4">
      <t>ホジョ</t>
    </rPh>
    <rPh sb="4" eb="6">
      <t>ジョウゲン</t>
    </rPh>
    <phoneticPr fontId="2"/>
  </si>
  <si>
    <t>②「重点医療機関」の確保病床使用状況等整理表</t>
    <rPh sb="2" eb="4">
      <t>ジュウテン</t>
    </rPh>
    <rPh sb="4" eb="6">
      <t>イリョウ</t>
    </rPh>
    <rPh sb="6" eb="8">
      <t>キカン</t>
    </rPh>
    <rPh sb="10" eb="12">
      <t>カクホ</t>
    </rPh>
    <rPh sb="12" eb="16">
      <t>ビョウショウシヨウ</t>
    </rPh>
    <rPh sb="16" eb="18">
      <t>ジョウキョウ</t>
    </rPh>
    <rPh sb="18" eb="19">
      <t>トウ</t>
    </rPh>
    <rPh sb="19" eb="22">
      <t>セイリヒョウ</t>
    </rPh>
    <phoneticPr fontId="2"/>
  </si>
  <si>
    <t>休床上限超過数　d=D－c</t>
    <rPh sb="0" eb="1">
      <t>キュウ</t>
    </rPh>
    <rPh sb="1" eb="2">
      <t>ショウ</t>
    </rPh>
    <rPh sb="2" eb="4">
      <t>ジョウゲン</t>
    </rPh>
    <rPh sb="4" eb="6">
      <t>チョウカ</t>
    </rPh>
    <rPh sb="6" eb="7">
      <t>スウ</t>
    </rPh>
    <phoneticPr fontId="2"/>
  </si>
  <si>
    <t>⑤「入院協力医療機関」の確保病床使用状況等整理表</t>
    <rPh sb="2" eb="4">
      <t>ニュウイン</t>
    </rPh>
    <rPh sb="4" eb="6">
      <t>キョウリョク</t>
    </rPh>
    <rPh sb="6" eb="8">
      <t>イリョウ</t>
    </rPh>
    <rPh sb="8" eb="10">
      <t>キカン</t>
    </rPh>
    <rPh sb="12" eb="14">
      <t>カクホ</t>
    </rPh>
    <rPh sb="14" eb="18">
      <t>ビョウショウシヨウ</t>
    </rPh>
    <rPh sb="18" eb="20">
      <t>ジョウキョウ</t>
    </rPh>
    <rPh sb="20" eb="21">
      <t>トウ</t>
    </rPh>
    <rPh sb="21" eb="24">
      <t>セイリヒョウ</t>
    </rPh>
    <phoneticPr fontId="2"/>
  </si>
  <si>
    <t>即応病床使用率
(➀+②)/(③-④)</t>
    <rPh sb="0" eb="4">
      <t>ソクオウビョウショウ</t>
    </rPh>
    <rPh sb="4" eb="7">
      <t>シヨウリツ</t>
    </rPh>
    <phoneticPr fontId="2"/>
  </si>
  <si>
    <t>休床(HCU)</t>
    <rPh sb="0" eb="2">
      <t>キュウショウ</t>
    </rPh>
    <phoneticPr fontId="2"/>
  </si>
  <si>
    <t>１　今回の申請に係る期間</t>
    <rPh sb="2" eb="4">
      <t>コンカイ</t>
    </rPh>
    <rPh sb="5" eb="7">
      <t>シンセイ</t>
    </rPh>
    <rPh sb="8" eb="9">
      <t>カカ</t>
    </rPh>
    <rPh sb="10" eb="12">
      <t>キカン</t>
    </rPh>
    <phoneticPr fontId="2"/>
  </si>
  <si>
    <t>　・　自動計算部分についても提出前に必ず検算を行い、疑義があれば県担当に御確認ください。　※ 計算式に誤りがあった場合でも、補助額に誤りがある場合には補助金を返還いただくこととなります。</t>
    <rPh sb="3" eb="7">
      <t>ジドウケイサン</t>
    </rPh>
    <rPh sb="7" eb="9">
      <t>ブブン</t>
    </rPh>
    <rPh sb="14" eb="16">
      <t>テイシュツ</t>
    </rPh>
    <rPh sb="16" eb="17">
      <t>マエ</t>
    </rPh>
    <rPh sb="18" eb="19">
      <t>カナラ</t>
    </rPh>
    <rPh sb="20" eb="22">
      <t>ケンザン</t>
    </rPh>
    <rPh sb="23" eb="24">
      <t>オコナ</t>
    </rPh>
    <rPh sb="26" eb="28">
      <t>ギギ</t>
    </rPh>
    <rPh sb="32" eb="35">
      <t>ケンタントウ</t>
    </rPh>
    <rPh sb="36" eb="39">
      <t>ゴカクニン</t>
    </rPh>
    <rPh sb="47" eb="50">
      <t>ケイサンシキ</t>
    </rPh>
    <rPh sb="51" eb="52">
      <t>アヤマ</t>
    </rPh>
    <rPh sb="57" eb="59">
      <t>バアイ</t>
    </rPh>
    <rPh sb="62" eb="65">
      <t>ホジョガク</t>
    </rPh>
    <rPh sb="66" eb="67">
      <t>アヤマ</t>
    </rPh>
    <rPh sb="71" eb="73">
      <t>バアイ</t>
    </rPh>
    <rPh sb="75" eb="78">
      <t>ホジョキン</t>
    </rPh>
    <rPh sb="79" eb="81">
      <t>ヘンカン</t>
    </rPh>
    <phoneticPr fontId="2"/>
  </si>
  <si>
    <r>
      <t>○　補助額</t>
    </r>
    <r>
      <rPr>
        <sz val="11"/>
        <color auto="1"/>
        <rFont val="Meiryo UI"/>
      </rPr>
      <t>　※ 特定機能病院等は単価の71,000円を74,000円とする。</t>
    </r>
    <rPh sb="2" eb="4">
      <t>ホジョ</t>
    </rPh>
    <rPh sb="4" eb="5">
      <t>ガク</t>
    </rPh>
    <rPh sb="8" eb="15">
      <t>トクテイキノウビョウイントウ</t>
    </rPh>
    <rPh sb="16" eb="18">
      <t>タンカ</t>
    </rPh>
    <rPh sb="25" eb="26">
      <t>エン</t>
    </rPh>
    <rPh sb="33" eb="34">
      <t>エン</t>
    </rPh>
    <phoneticPr fontId="2"/>
  </si>
  <si>
    <t>⑤「重点医療機関」の確保病床使用状況等整理表</t>
    <rPh sb="2" eb="4">
      <t>ジュウテン</t>
    </rPh>
    <rPh sb="4" eb="6">
      <t>イリョウ</t>
    </rPh>
    <rPh sb="6" eb="8">
      <t>キカン</t>
    </rPh>
    <rPh sb="10" eb="12">
      <t>カクホ</t>
    </rPh>
    <rPh sb="12" eb="16">
      <t>ビョウショウシヨウ</t>
    </rPh>
    <rPh sb="16" eb="18">
      <t>ジョウキョウ</t>
    </rPh>
    <rPh sb="18" eb="19">
      <t>トウ</t>
    </rPh>
    <rPh sb="19" eb="22">
      <t>セイリヒョウ</t>
    </rPh>
    <phoneticPr fontId="2"/>
  </si>
  <si>
    <t>一</t>
    <rPh sb="0" eb="1">
      <t>イッ</t>
    </rPh>
    <phoneticPr fontId="25"/>
  </si>
  <si>
    <t>空</t>
    <rPh sb="0" eb="1">
      <t>クウ</t>
    </rPh>
    <phoneticPr fontId="25"/>
  </si>
  <si>
    <r>
      <t>休止病床</t>
    </r>
    <r>
      <rPr>
        <sz val="11"/>
        <color auto="1"/>
        <rFont val="Meiryo UI"/>
      </rPr>
      <t>（療養病床）</t>
    </r>
    <rPh sb="0" eb="4">
      <t>キュウシビョウショウ</t>
    </rPh>
    <rPh sb="5" eb="7">
      <t>リョウヨウ</t>
    </rPh>
    <rPh sb="7" eb="9">
      <t>ビョウショウ</t>
    </rPh>
    <phoneticPr fontId="2"/>
  </si>
  <si>
    <r>
      <t>即応病床判定用　</t>
    </r>
    <r>
      <rPr>
        <sz val="11"/>
        <color rgb="FF0000FF"/>
        <rFont val="Meiryo UI"/>
      </rPr>
      <t>※ 列ずれ要チェック</t>
    </r>
    <rPh sb="0" eb="4">
      <t>ソクオウビョウショウ</t>
    </rPh>
    <rPh sb="4" eb="6">
      <t>ハンテイ</t>
    </rPh>
    <rPh sb="6" eb="7">
      <t>ヨウ</t>
    </rPh>
    <rPh sb="10" eb="11">
      <t>レツ</t>
    </rPh>
    <rPh sb="13" eb="14">
      <t>ヨウ</t>
    </rPh>
    <phoneticPr fontId="2"/>
  </si>
  <si>
    <r>
      <t>④即応病床への</t>
    </r>
    <r>
      <rPr>
        <b/>
        <sz val="9"/>
        <color rgb="FFFF0000"/>
        <rFont val="Meiryo UI"/>
      </rPr>
      <t>中等症Ⅰまでのコロナ患者を含む</t>
    </r>
    <r>
      <rPr>
        <b/>
        <sz val="9"/>
        <color auto="1"/>
        <rFont val="Meiryo UI"/>
      </rPr>
      <t>一般入院患者数（延べ)</t>
    </r>
    <rPh sb="1" eb="5">
      <t>ソクオウビョウショウ</t>
    </rPh>
    <rPh sb="7" eb="10">
      <t>チュウトウショウ</t>
    </rPh>
    <rPh sb="17" eb="19">
      <t>カンジャ</t>
    </rPh>
    <rPh sb="20" eb="21">
      <t>フク</t>
    </rPh>
    <rPh sb="22" eb="24">
      <t>イッパン</t>
    </rPh>
    <rPh sb="24" eb="26">
      <t>ニュウイン</t>
    </rPh>
    <rPh sb="28" eb="29">
      <t>スウ</t>
    </rPh>
    <phoneticPr fontId="2"/>
  </si>
  <si>
    <t>➀即応病床へのコロナ入院患者数(延べ)</t>
    <rPh sb="1" eb="5">
      <t>ソクオウビョウショウ</t>
    </rPh>
    <rPh sb="10" eb="12">
      <t>ニュウイン</t>
    </rPh>
    <rPh sb="12" eb="14">
      <t>カンジャ</t>
    </rPh>
    <rPh sb="14" eb="15">
      <t>スウ</t>
    </rPh>
    <rPh sb="16" eb="17">
      <t>ノ</t>
    </rPh>
    <phoneticPr fontId="2"/>
  </si>
  <si>
    <t>③即応病床数（延べ)</t>
    <rPh sb="1" eb="3">
      <t>ソクオウ</t>
    </rPh>
    <rPh sb="3" eb="5">
      <t>ビョウショウ</t>
    </rPh>
    <rPh sb="5" eb="6">
      <t>スウ</t>
    </rPh>
    <phoneticPr fontId="2"/>
  </si>
  <si>
    <t>2回目等のクラスターの状況に応じて記入</t>
    <rPh sb="1" eb="3">
      <t>かいめ</t>
    </rPh>
    <rPh sb="3" eb="4">
      <t>とう</t>
    </rPh>
    <rPh sb="11" eb="13">
      <t>じょうきょう</t>
    </rPh>
    <rPh sb="14" eb="15">
      <t>おう</t>
    </rPh>
    <rPh sb="17" eb="19">
      <t>きにゅう</t>
    </rPh>
    <phoneticPr fontId="2" type="Hiragana"/>
  </si>
  <si>
    <t>　※　即応病床以外（上記整理表以外の病床）にコロナ患者を入院させた場合は、分子の患者数に当該コロナ患者数を加える（②に対象者数を入力し、確認資料を提出）</t>
    <rPh sb="3" eb="5">
      <t>ソクオウ</t>
    </rPh>
    <rPh sb="5" eb="7">
      <t>ビョウショウ</t>
    </rPh>
    <rPh sb="7" eb="9">
      <t>イガイ</t>
    </rPh>
    <rPh sb="10" eb="12">
      <t>ジョウキ</t>
    </rPh>
    <rPh sb="12" eb="14">
      <t>セイリ</t>
    </rPh>
    <rPh sb="14" eb="15">
      <t>ヒョウ</t>
    </rPh>
    <rPh sb="15" eb="17">
      <t>イガイ</t>
    </rPh>
    <rPh sb="44" eb="46">
      <t>トウガイ</t>
    </rPh>
    <rPh sb="59" eb="62">
      <t>タイショウシャ</t>
    </rPh>
    <rPh sb="62" eb="63">
      <t>スウ</t>
    </rPh>
    <rPh sb="64" eb="66">
      <t>ニュウリョク</t>
    </rPh>
    <rPh sb="68" eb="72">
      <t>カクニンシリョウ</t>
    </rPh>
    <rPh sb="73" eb="75">
      <t>テイシュツ</t>
    </rPh>
    <phoneticPr fontId="2"/>
  </si>
  <si>
    <t>休(療)</t>
  </si>
  <si>
    <t>2階</t>
    <rPh sb="1" eb="2">
      <t>カイ</t>
    </rPh>
    <phoneticPr fontId="2"/>
  </si>
  <si>
    <t>空床（療養病床以外）</t>
    <rPh sb="0" eb="2">
      <t>クウショウ</t>
    </rPh>
    <phoneticPr fontId="2"/>
  </si>
  <si>
    <t>３階</t>
    <rPh sb="1" eb="2">
      <t>カイ</t>
    </rPh>
    <phoneticPr fontId="2"/>
  </si>
  <si>
    <t>3階</t>
    <rPh sb="1" eb="2">
      <t>カイ</t>
    </rPh>
    <phoneticPr fontId="2"/>
  </si>
  <si>
    <t>←入力箇所</t>
  </si>
  <si>
    <t>即応(ICU)</t>
    <rPh sb="0" eb="2">
      <t>ソクオウ</t>
    </rPh>
    <phoneticPr fontId="2"/>
  </si>
  <si>
    <t>即応(HCU)</t>
    <rPh sb="0" eb="2">
      <t>ソクオウ</t>
    </rPh>
    <phoneticPr fontId="2"/>
  </si>
  <si>
    <t>即応(療養以外)</t>
    <rPh sb="0" eb="2">
      <t>ソクオウ</t>
    </rPh>
    <rPh sb="3" eb="5">
      <t>リョウヨウ</t>
    </rPh>
    <rPh sb="5" eb="7">
      <t>イガイ</t>
    </rPh>
    <phoneticPr fontId="2"/>
  </si>
  <si>
    <t>○　全体合計　即応病床使用率</t>
    <rPh sb="2" eb="4">
      <t>ゼンタイ</t>
    </rPh>
    <rPh sb="4" eb="6">
      <t>ゴウケイ</t>
    </rPh>
    <rPh sb="7" eb="9">
      <t>ソクオウ</t>
    </rPh>
    <rPh sb="9" eb="11">
      <t>ビョウショウ</t>
    </rPh>
    <rPh sb="11" eb="14">
      <t>シヨウリツ</t>
    </rPh>
    <phoneticPr fontId="2"/>
  </si>
  <si>
    <t>即応(療養)</t>
    <rPh sb="0" eb="2">
      <t>ソクオウ</t>
    </rPh>
    <rPh sb="3" eb="5">
      <t>リョウヨウ</t>
    </rPh>
    <phoneticPr fontId="2"/>
  </si>
  <si>
    <t>⑥「入院協力医療機関」の確保病床使用状況等整理表</t>
    <rPh sb="2" eb="4">
      <t>ニュウイン</t>
    </rPh>
    <rPh sb="4" eb="6">
      <t>キョウリョク</t>
    </rPh>
    <rPh sb="6" eb="8">
      <t>イリョウ</t>
    </rPh>
    <rPh sb="8" eb="10">
      <t>キカン</t>
    </rPh>
    <rPh sb="12" eb="14">
      <t>カクホ</t>
    </rPh>
    <rPh sb="14" eb="18">
      <t>ビョウショウシヨウ</t>
    </rPh>
    <rPh sb="18" eb="20">
      <t>ジョウキョウ</t>
    </rPh>
    <rPh sb="20" eb="21">
      <t>トウ</t>
    </rPh>
    <rPh sb="21" eb="24">
      <t>セイリヒョウ</t>
    </rPh>
    <phoneticPr fontId="2"/>
  </si>
  <si>
    <t>休床(ICU)</t>
    <rPh sb="0" eb="2">
      <t>キュウショウ</t>
    </rPh>
    <phoneticPr fontId="2"/>
  </si>
  <si>
    <t>休床(療養以外)</t>
    <rPh sb="0" eb="2">
      <t>キュウショウ</t>
    </rPh>
    <rPh sb="3" eb="5">
      <t>リョウヨウ</t>
    </rPh>
    <rPh sb="5" eb="7">
      <t>イガイ</t>
    </rPh>
    <phoneticPr fontId="2"/>
  </si>
  <si>
    <t>⑤みなし</t>
  </si>
  <si>
    <t>休床(療養)</t>
    <rPh sb="0" eb="2">
      <t>キュウショウ</t>
    </rPh>
    <rPh sb="3" eb="5">
      <t>リョウヨウ</t>
    </rPh>
    <phoneticPr fontId="2"/>
  </si>
  <si>
    <t>←　一般、精神病床など</t>
    <rPh sb="2" eb="4">
      <t>イッパン</t>
    </rPh>
    <rPh sb="5" eb="7">
      <t>セイシン</t>
    </rPh>
    <rPh sb="7" eb="9">
      <t>ビョウショウ</t>
    </rPh>
    <phoneticPr fontId="2"/>
  </si>
  <si>
    <t>フェーズ</t>
  </si>
  <si>
    <r>
      <t>記入例</t>
    </r>
    <r>
      <rPr>
        <b/>
        <sz val="14"/>
        <color auto="1"/>
        <rFont val="Meiryo UI"/>
      </rPr>
      <t>　みなし重点(クラスター発生時)の病床使用状況等整理表</t>
    </r>
    <rPh sb="0" eb="2">
      <t>キニュウ</t>
    </rPh>
    <rPh sb="2" eb="3">
      <t>レイ</t>
    </rPh>
    <rPh sb="20" eb="24">
      <t>ビョウショウシヨウ</t>
    </rPh>
    <rPh sb="24" eb="26">
      <t>ジョウキョウ</t>
    </rPh>
    <rPh sb="26" eb="27">
      <t>トウ</t>
    </rPh>
    <rPh sb="27" eb="30">
      <t>セイリヒョウ</t>
    </rPh>
    <phoneticPr fontId="2"/>
  </si>
  <si>
    <t>○○法人　○○病院</t>
    <rPh sb="2" eb="4">
      <t>ホウジン</t>
    </rPh>
    <rPh sb="7" eb="9">
      <t>ビョウイン</t>
    </rPh>
    <phoneticPr fontId="2"/>
  </si>
  <si>
    <t>（期間）</t>
    <rPh sb="1" eb="3">
      <t>キカン</t>
    </rPh>
    <phoneticPr fontId="2"/>
  </si>
  <si>
    <t>4回目等のクラスターの状況に応じて記入</t>
    <rPh sb="1" eb="3">
      <t>かいめ</t>
    </rPh>
    <rPh sb="3" eb="4">
      <t>とう</t>
    </rPh>
    <rPh sb="11" eb="13">
      <t>じょうきょう</t>
    </rPh>
    <rPh sb="14" eb="15">
      <t>おう</t>
    </rPh>
    <rPh sb="17" eb="19">
      <t>きにゅう</t>
    </rPh>
    <phoneticPr fontId="2" type="Hiragana"/>
  </si>
  <si>
    <t>「入院状況整理表」の入力方法について</t>
    <rPh sb="1" eb="3">
      <t>にゅういん</t>
    </rPh>
    <rPh sb="3" eb="5">
      <t>じょうきょう</t>
    </rPh>
    <rPh sb="5" eb="7">
      <t>せいり</t>
    </rPh>
    <rPh sb="7" eb="8">
      <t>ひょう</t>
    </rPh>
    <rPh sb="10" eb="12">
      <t>にゅうりょく</t>
    </rPh>
    <rPh sb="12" eb="14">
      <t>ほうほう</t>
    </rPh>
    <phoneticPr fontId="2" type="Hiragana"/>
  </si>
  <si>
    <t>コ(重)</t>
    <rPh sb="2" eb="3">
      <t>ジュウ</t>
    </rPh>
    <phoneticPr fontId="2"/>
  </si>
  <si>
    <t>・　令和４年11月１日から令和５年３月31日までの延べコロナ患者数を、同期間における延べ即応病床数で除して即応病床使用率を算出します。（参考：国緊急包括支援交付金（医療分）Q&amp;A「重点医療機関体制整備事業」）</t>
    <rPh sb="53" eb="57">
      <t>ソクオウビョウショウ</t>
    </rPh>
    <rPh sb="57" eb="60">
      <t>シヨウリツ</t>
    </rPh>
    <phoneticPr fontId="2"/>
  </si>
  <si>
    <t>ICU</t>
  </si>
  <si>
    <t>HCU</t>
  </si>
  <si>
    <t>療養病床以外</t>
    <rPh sb="0" eb="6">
      <t>リョウヨウビョウショウイガイ</t>
    </rPh>
    <phoneticPr fontId="2"/>
  </si>
  <si>
    <t>療養病床</t>
    <rPh sb="0" eb="2">
      <t>リョウヨウ</t>
    </rPh>
    <rPh sb="2" eb="4">
      <t>ビョウショウ</t>
    </rPh>
    <phoneticPr fontId="2"/>
  </si>
  <si>
    <r>
      <t>○　調整適用確認　</t>
    </r>
    <r>
      <rPr>
        <sz val="11"/>
        <color auto="1"/>
        <rFont val="Meiryo UI"/>
      </rPr>
      <t>※ 即応病床使用率が50％を下回る医療機関等は、令和４年11月以降、補助額に上限が適用されます。（令和４年11月１日から令和５年３月31日までが調整対象のため、</t>
    </r>
    <r>
      <rPr>
        <b/>
        <sz val="11"/>
        <color auto="1"/>
        <rFont val="Meiryo UI"/>
      </rPr>
      <t>令和４年10月以前分は下記に含めません</t>
    </r>
    <r>
      <rPr>
        <sz val="11"/>
        <color auto="1"/>
        <rFont val="Meiryo UI"/>
      </rPr>
      <t>。）</t>
    </r>
    <rPh sb="2" eb="4">
      <t>チョウセイ</t>
    </rPh>
    <rPh sb="4" eb="6">
      <t>テキヨウ</t>
    </rPh>
    <rPh sb="6" eb="8">
      <t>カクニン</t>
    </rPh>
    <rPh sb="47" eb="49">
      <t>ジョウゲン</t>
    </rPh>
    <rPh sb="50" eb="52">
      <t>テキヨウ</t>
    </rPh>
    <rPh sb="81" eb="83">
      <t>チョウセイ</t>
    </rPh>
    <rPh sb="83" eb="85">
      <t>タイショウ</t>
    </rPh>
    <rPh sb="89" eb="91">
      <t>レイワ</t>
    </rPh>
    <rPh sb="92" eb="93">
      <t>ネン</t>
    </rPh>
    <rPh sb="95" eb="98">
      <t>ガツイゼン</t>
    </rPh>
    <rPh sb="98" eb="99">
      <t>ブン</t>
    </rPh>
    <phoneticPr fontId="2"/>
  </si>
  <si>
    <t>3回目等のクラスターの状況に応じて記入</t>
    <rPh sb="1" eb="3">
      <t>かいめ</t>
    </rPh>
    <rPh sb="3" eb="4">
      <t>とう</t>
    </rPh>
    <rPh sb="11" eb="13">
      <t>じょうきょう</t>
    </rPh>
    <rPh sb="14" eb="15">
      <t>おう</t>
    </rPh>
    <rPh sb="17" eb="19">
      <t>きにゅう</t>
    </rPh>
    <phoneticPr fontId="2" type="Hiragana"/>
  </si>
  <si>
    <r>
      <t>○　補助額</t>
    </r>
    <r>
      <rPr>
        <sz val="11"/>
        <color auto="1"/>
        <rFont val="Meiryo UI"/>
      </rPr>
      <t>　</t>
    </r>
    <rPh sb="2" eb="4">
      <t>ホジョ</t>
    </rPh>
    <rPh sb="4" eb="5">
      <t>ガク</t>
    </rPh>
    <phoneticPr fontId="2"/>
  </si>
  <si>
    <t>単価※</t>
    <rPh sb="0" eb="2">
      <t>タンカ</t>
    </rPh>
    <phoneticPr fontId="2"/>
  </si>
  <si>
    <t>※ 特定機能病院等は単価のICU:436,000円、HCU:211,000円、療養病床以外:74,000円とする。</t>
    <rPh sb="24" eb="25">
      <t>エン</t>
    </rPh>
    <rPh sb="37" eb="38">
      <t>エン</t>
    </rPh>
    <rPh sb="39" eb="41">
      <t>リョウヨウ</t>
    </rPh>
    <rPh sb="41" eb="43">
      <t>ビョウショウ</t>
    </rPh>
    <rPh sb="43" eb="45">
      <t>イガイ</t>
    </rPh>
    <phoneticPr fontId="2"/>
  </si>
  <si>
    <t>　・　病床区分等の現在のコロナ対応医療体制を記入してください。</t>
    <rPh sb="3" eb="5">
      <t>ビョウショウ</t>
    </rPh>
    <rPh sb="5" eb="7">
      <t>クブン</t>
    </rPh>
    <rPh sb="7" eb="8">
      <t>トウ</t>
    </rPh>
    <rPh sb="9" eb="11">
      <t>ゲンザイ</t>
    </rPh>
    <rPh sb="15" eb="17">
      <t>タイオウ</t>
    </rPh>
    <rPh sb="17" eb="19">
      <t>イリョウ</t>
    </rPh>
    <rPh sb="19" eb="21">
      <t>タイセイ</t>
    </rPh>
    <rPh sb="22" eb="24">
      <t>キニュウ</t>
    </rPh>
    <phoneticPr fontId="2"/>
  </si>
  <si>
    <t>一</t>
    <rPh sb="0" eb="1">
      <t>イチ</t>
    </rPh>
    <phoneticPr fontId="2"/>
  </si>
  <si>
    <t>～</t>
  </si>
  <si>
    <t>（日数）</t>
    <rPh sb="1" eb="3">
      <t>ニッスウ</t>
    </rPh>
    <phoneticPr fontId="2"/>
  </si>
  <si>
    <t>（即応病床数）</t>
    <rPh sb="1" eb="3">
      <t>ソクオウ</t>
    </rPh>
    <rPh sb="3" eb="6">
      <t>ビョウショウスウ</t>
    </rPh>
    <phoneticPr fontId="2"/>
  </si>
  <si>
    <t>空床計</t>
    <rPh sb="0" eb="2">
      <t>クウショウ</t>
    </rPh>
    <rPh sb="2" eb="3">
      <t>ケイ</t>
    </rPh>
    <phoneticPr fontId="2"/>
  </si>
  <si>
    <r>
      <t>　　　</t>
    </r>
    <r>
      <rPr>
        <b/>
        <sz val="11"/>
        <color auto="1"/>
        <rFont val="Meiryo UI"/>
      </rPr>
      <t>「即応病床」　</t>
    </r>
    <r>
      <rPr>
        <sz val="11"/>
        <color auto="1"/>
        <rFont val="Meiryo UI"/>
      </rPr>
      <t>及び　</t>
    </r>
    <r>
      <rPr>
        <b/>
        <sz val="11"/>
        <color auto="1"/>
        <rFont val="Meiryo UI"/>
      </rPr>
      <t>「即応病床を確保するために休止した病床」　</t>
    </r>
    <r>
      <rPr>
        <sz val="11"/>
        <color auto="1"/>
        <rFont val="Meiryo UI"/>
      </rPr>
      <t>の内訳について、医療政策課の調整済みの病床数を記入。（※休止病床の上限は、即応病床１床につき２床（ICU・HCUを即応病床とした場合は１床につき４床））</t>
    </r>
    <rPh sb="4" eb="6">
      <t>ソクオウ</t>
    </rPh>
    <rPh sb="6" eb="8">
      <t>ビョウショウ</t>
    </rPh>
    <rPh sb="10" eb="11">
      <t>オヨ</t>
    </rPh>
    <rPh sb="14" eb="16">
      <t>ソクオウ</t>
    </rPh>
    <rPh sb="16" eb="18">
      <t>ビョウショウ</t>
    </rPh>
    <rPh sb="19" eb="21">
      <t>カクホ</t>
    </rPh>
    <rPh sb="26" eb="28">
      <t>キュウシ</t>
    </rPh>
    <rPh sb="30" eb="32">
      <t>ビョウショウ</t>
    </rPh>
    <rPh sb="35" eb="37">
      <t>ウチワケ</t>
    </rPh>
    <rPh sb="42" eb="44">
      <t>イリョウ</t>
    </rPh>
    <rPh sb="44" eb="47">
      <t>セイサクカ</t>
    </rPh>
    <rPh sb="48" eb="50">
      <t>チョウセイ</t>
    </rPh>
    <rPh sb="50" eb="51">
      <t>ズ</t>
    </rPh>
    <rPh sb="53" eb="55">
      <t>ビョウショウ</t>
    </rPh>
    <rPh sb="55" eb="56">
      <t>スウ</t>
    </rPh>
    <rPh sb="57" eb="59">
      <t>キニュウ</t>
    </rPh>
    <rPh sb="67" eb="69">
      <t>ジョウゲン</t>
    </rPh>
    <phoneticPr fontId="2"/>
  </si>
  <si>
    <r>
      <t>　　　※ゾーニング上の事情等により超過入院が生じた場合や、１病床で同一日に退院、入院が重複した場合は、２日分対応した整理で、</t>
    </r>
    <r>
      <rPr>
        <b/>
        <sz val="11"/>
        <color auto="1"/>
        <rFont val="Meiryo UI"/>
      </rPr>
      <t>他の「空床」から差し引いてください。　差し引く際には、</t>
    </r>
    <r>
      <rPr>
        <sz val="11"/>
        <color auto="1"/>
        <rFont val="Meiryo UI"/>
      </rPr>
      <t>「コ重」</t>
    </r>
    <r>
      <rPr>
        <b/>
        <sz val="11"/>
        <color auto="1"/>
        <rFont val="Meiryo UI"/>
      </rPr>
      <t>　を選択　</t>
    </r>
    <rPh sb="81" eb="82">
      <t>サ</t>
    </rPh>
    <rPh sb="83" eb="84">
      <t>ヒ</t>
    </rPh>
    <rPh sb="85" eb="86">
      <t>サイ</t>
    </rPh>
    <rPh sb="95" eb="97">
      <t>センタク</t>
    </rPh>
    <phoneticPr fontId="2"/>
  </si>
  <si>
    <t>③「重点医療機関」の確保病床使用状況等整理表</t>
    <rPh sb="2" eb="4">
      <t>ジュウテン</t>
    </rPh>
    <rPh sb="4" eb="6">
      <t>イリョウ</t>
    </rPh>
    <rPh sb="6" eb="8">
      <t>キカン</t>
    </rPh>
    <rPh sb="10" eb="12">
      <t>カクホ</t>
    </rPh>
    <rPh sb="12" eb="16">
      <t>ビョウショウシヨウ</t>
    </rPh>
    <rPh sb="16" eb="18">
      <t>ジョウキョウ</t>
    </rPh>
    <rPh sb="18" eb="19">
      <t>トウ</t>
    </rPh>
    <rPh sb="19" eb="22">
      <t>セイリヒョウ</t>
    </rPh>
    <phoneticPr fontId="2"/>
  </si>
  <si>
    <t>④「重点医療機関」の確保病床使用状況等整理表</t>
    <rPh sb="2" eb="4">
      <t>ジュウテン</t>
    </rPh>
    <rPh sb="4" eb="6">
      <t>イリョウ</t>
    </rPh>
    <rPh sb="6" eb="8">
      <t>キカン</t>
    </rPh>
    <rPh sb="10" eb="12">
      <t>カクホ</t>
    </rPh>
    <rPh sb="12" eb="16">
      <t>ビョウショウシヨウ</t>
    </rPh>
    <rPh sb="16" eb="18">
      <t>ジョウキョウ</t>
    </rPh>
    <rPh sb="18" eb="19">
      <t>トウ</t>
    </rPh>
    <rPh sb="19" eb="22">
      <t>セイリヒョウ</t>
    </rPh>
    <phoneticPr fontId="2"/>
  </si>
  <si>
    <t>①</t>
  </si>
  <si>
    <t>⑥「重点医療機関」の確保病床使用状況等整理表</t>
    <rPh sb="2" eb="4">
      <t>ジュウテン</t>
    </rPh>
    <rPh sb="4" eb="6">
      <t>イリョウ</t>
    </rPh>
    <rPh sb="6" eb="8">
      <t>キカン</t>
    </rPh>
    <rPh sb="10" eb="12">
      <t>カクホ</t>
    </rPh>
    <rPh sb="12" eb="16">
      <t>ビョウショウシヨウ</t>
    </rPh>
    <rPh sb="16" eb="18">
      <t>ジョウキョウ</t>
    </rPh>
    <rPh sb="18" eb="19">
      <t>トウ</t>
    </rPh>
    <rPh sb="19" eb="22">
      <t>セイリヒョウ</t>
    </rPh>
    <phoneticPr fontId="2"/>
  </si>
  <si>
    <r>
      <t xml:space="preserve">記入例 </t>
    </r>
    <r>
      <rPr>
        <b/>
        <sz val="14"/>
        <color auto="1"/>
        <rFont val="Meiryo UI"/>
      </rPr>
      <t>「重点医療機関」の確保病床使用状況等整理表</t>
    </r>
    <rPh sb="0" eb="2">
      <t>キニュウ</t>
    </rPh>
    <rPh sb="2" eb="3">
      <t>レイ</t>
    </rPh>
    <rPh sb="5" eb="7">
      <t>ジュウテン</t>
    </rPh>
    <rPh sb="7" eb="9">
      <t>イリョウ</t>
    </rPh>
    <rPh sb="9" eb="11">
      <t>キカン</t>
    </rPh>
    <rPh sb="13" eb="15">
      <t>カクホ</t>
    </rPh>
    <rPh sb="15" eb="19">
      <t>ビョウショウシヨウ</t>
    </rPh>
    <rPh sb="19" eb="21">
      <t>ジョウキョウ</t>
    </rPh>
    <rPh sb="21" eb="22">
      <t>トウ</t>
    </rPh>
    <rPh sb="22" eb="25">
      <t>セイリヒョウ</t>
    </rPh>
    <phoneticPr fontId="2"/>
  </si>
  <si>
    <r>
      <t>　　　※ゾーニング上の事情等により超過入院が生じた場合や、１病床で同一日に退院、入院が重複した場合は、２床分対応した整理で、</t>
    </r>
    <r>
      <rPr>
        <b/>
        <sz val="11"/>
        <color auto="1"/>
        <rFont val="Meiryo UI"/>
      </rPr>
      <t>他の「空床」から差し引いてください。　差し引く際には、</t>
    </r>
    <r>
      <rPr>
        <sz val="11"/>
        <color auto="1"/>
        <rFont val="Meiryo UI"/>
      </rPr>
      <t>「コ重」</t>
    </r>
    <r>
      <rPr>
        <b/>
        <sz val="11"/>
        <color auto="1"/>
        <rFont val="Meiryo UI"/>
      </rPr>
      <t>　を選択し、基本的に同一日で調整してください。　</t>
    </r>
    <rPh sb="52" eb="53">
      <t>ショウ</t>
    </rPh>
    <rPh sb="81" eb="82">
      <t>サ</t>
    </rPh>
    <rPh sb="83" eb="84">
      <t>ヒ</t>
    </rPh>
    <rPh sb="85" eb="86">
      <t>サイ</t>
    </rPh>
    <rPh sb="95" eb="97">
      <t>センタク</t>
    </rPh>
    <rPh sb="99" eb="102">
      <t>キホンテキ</t>
    </rPh>
    <rPh sb="103" eb="105">
      <t>ドウイツ</t>
    </rPh>
    <rPh sb="105" eb="106">
      <t>ヒ</t>
    </rPh>
    <rPh sb="107" eb="109">
      <t>チョウセイ</t>
    </rPh>
    <phoneticPr fontId="2"/>
  </si>
  <si>
    <t>○○医療法人　○○病院</t>
    <rPh sb="2" eb="4">
      <t>イリョウ</t>
    </rPh>
    <rPh sb="4" eb="6">
      <t>ホウジン</t>
    </rPh>
    <rPh sb="9" eb="11">
      <t>ビョウイン</t>
    </rPh>
    <phoneticPr fontId="2"/>
  </si>
  <si>
    <t>　コロナ入院病床（コ）＋（コ重）</t>
    <rPh sb="4" eb="6">
      <t>ニュウイン</t>
    </rPh>
    <rPh sb="6" eb="8">
      <t>ビョウショウ</t>
    </rPh>
    <rPh sb="14" eb="15">
      <t>ジュウ</t>
    </rPh>
    <phoneticPr fontId="2"/>
  </si>
  <si>
    <t>③みなし</t>
  </si>
  <si>
    <t>　一般入院病床（一）</t>
    <rPh sb="1" eb="3">
      <t>イッパン</t>
    </rPh>
    <rPh sb="3" eb="5">
      <t>ニュウイン</t>
    </rPh>
    <rPh sb="5" eb="7">
      <t>ビョウショウ</t>
    </rPh>
    <rPh sb="8" eb="9">
      <t>イチ</t>
    </rPh>
    <phoneticPr fontId="2"/>
  </si>
  <si>
    <t>　　　　入院病床計（①＋②）</t>
    <rPh sb="4" eb="6">
      <t>ニュウイン</t>
    </rPh>
    <rPh sb="6" eb="8">
      <t>ビョウショウ</t>
    </rPh>
    <rPh sb="8" eb="9">
      <t>ケイ</t>
    </rPh>
    <phoneticPr fontId="2"/>
  </si>
  <si>
    <t>　　　　　　　合計（①＋②＋③）</t>
    <rPh sb="7" eb="9">
      <t>ゴウケイ</t>
    </rPh>
    <phoneticPr fontId="2"/>
  </si>
  <si>
    <t>①「入院協力医療機関」の確保病床使用状況等整理表</t>
    <rPh sb="2" eb="4">
      <t>ニュウイン</t>
    </rPh>
    <rPh sb="4" eb="6">
      <t>キョウリョク</t>
    </rPh>
    <rPh sb="6" eb="8">
      <t>イリョウ</t>
    </rPh>
    <rPh sb="8" eb="10">
      <t>キカン</t>
    </rPh>
    <rPh sb="12" eb="14">
      <t>カクホ</t>
    </rPh>
    <rPh sb="14" eb="18">
      <t>ビョウショウシヨウ</t>
    </rPh>
    <rPh sb="18" eb="20">
      <t>ジョウキョウ</t>
    </rPh>
    <rPh sb="20" eb="21">
      <t>トウ</t>
    </rPh>
    <rPh sb="21" eb="24">
      <t>セイリヒョウ</t>
    </rPh>
    <phoneticPr fontId="2"/>
  </si>
  <si>
    <t>即応(重症等)</t>
    <rPh sb="0" eb="2">
      <t>ソクオウ</t>
    </rPh>
    <rPh sb="3" eb="5">
      <t>ジュウショウ</t>
    </rPh>
    <rPh sb="5" eb="6">
      <t>トウ</t>
    </rPh>
    <phoneticPr fontId="2"/>
  </si>
  <si>
    <t>即応(その他)</t>
    <rPh sb="0" eb="2">
      <t>ソクオウ</t>
    </rPh>
    <rPh sb="5" eb="6">
      <t>ホカ</t>
    </rPh>
    <phoneticPr fontId="2"/>
  </si>
  <si>
    <t>休床(その他)</t>
    <rPh sb="0" eb="2">
      <t>キュウショウ</t>
    </rPh>
    <rPh sb="5" eb="6">
      <t>タ</t>
    </rPh>
    <phoneticPr fontId="2"/>
  </si>
  <si>
    <t>休床(重症等)</t>
    <rPh sb="0" eb="2">
      <t>キュウショウ</t>
    </rPh>
    <rPh sb="3" eb="5">
      <t>ジュウショウ</t>
    </rPh>
    <rPh sb="5" eb="6">
      <t>トウ</t>
    </rPh>
    <phoneticPr fontId="2"/>
  </si>
  <si>
    <t>上記以外の病床</t>
    <rPh sb="0" eb="2">
      <t>ジョウキ</t>
    </rPh>
    <rPh sb="2" eb="4">
      <t>イガイ</t>
    </rPh>
    <rPh sb="5" eb="7">
      <t>ビョウショウ</t>
    </rPh>
    <phoneticPr fontId="2"/>
  </si>
  <si>
    <t xml:space="preserve">【患者発生日】●階病棟：●月●日　　●階病棟：●月●日　　　【入退院停止期間】●階病棟：●月●日～●月●日　　●階病棟：●月●日～●月●日
【最終療養解除日】●階病棟：●月●日　　●階病棟：●月●日
</t>
    <rPh sb="1" eb="6">
      <t>カンジャハッセイビ</t>
    </rPh>
    <rPh sb="8" eb="9">
      <t>カイ</t>
    </rPh>
    <rPh sb="13" eb="14">
      <t>ガツ</t>
    </rPh>
    <rPh sb="15" eb="16">
      <t>ニチ</t>
    </rPh>
    <rPh sb="19" eb="20">
      <t>カイ</t>
    </rPh>
    <rPh sb="24" eb="25">
      <t>ガツ</t>
    </rPh>
    <rPh sb="26" eb="27">
      <t>ニチ</t>
    </rPh>
    <rPh sb="36" eb="38">
      <t>キカン</t>
    </rPh>
    <rPh sb="40" eb="41">
      <t>カイ</t>
    </rPh>
    <rPh sb="56" eb="57">
      <t>カイ</t>
    </rPh>
    <rPh sb="80" eb="81">
      <t>カイ</t>
    </rPh>
    <rPh sb="91" eb="92">
      <t>カイ</t>
    </rPh>
    <phoneticPr fontId="2"/>
  </si>
  <si>
    <t>重症、中等症、酸素投与等対応可能病床</t>
    <rPh sb="0" eb="2">
      <t>ジュウショウ</t>
    </rPh>
    <rPh sb="3" eb="6">
      <t>チュウトウショウ</t>
    </rPh>
    <rPh sb="7" eb="9">
      <t>サンソ</t>
    </rPh>
    <rPh sb="9" eb="11">
      <t>トウヨ</t>
    </rPh>
    <rPh sb="11" eb="12">
      <t>トウ</t>
    </rPh>
    <rPh sb="12" eb="14">
      <t>タイオウ</t>
    </rPh>
    <rPh sb="14" eb="16">
      <t>カノウ</t>
    </rPh>
    <rPh sb="16" eb="18">
      <t>ビョウショウ</t>
    </rPh>
    <phoneticPr fontId="2"/>
  </si>
  <si>
    <t>休床計　D=B+B'</t>
    <rPh sb="0" eb="1">
      <t>キュウ</t>
    </rPh>
    <rPh sb="1" eb="2">
      <t>ショウ</t>
    </rPh>
    <rPh sb="2" eb="3">
      <t>ケイ</t>
    </rPh>
    <phoneticPr fontId="2"/>
  </si>
  <si>
    <t>　←　重症患者又は中等症患者を受入れ、酸素投与及び呼吸モニタリングなどが可能な病床</t>
  </si>
  <si>
    <r>
      <t>　　　</t>
    </r>
    <r>
      <rPr>
        <b/>
        <sz val="11"/>
        <color theme="1"/>
        <rFont val="Meiryo UI"/>
      </rPr>
      <t>「即応病床」　</t>
    </r>
    <r>
      <rPr>
        <sz val="11"/>
        <color theme="1"/>
        <rFont val="Meiryo UI"/>
      </rPr>
      <t>及び　</t>
    </r>
    <r>
      <rPr>
        <b/>
        <sz val="11"/>
        <color theme="1"/>
        <rFont val="Meiryo UI"/>
      </rPr>
      <t>「即応病床を確保するために休止した病床」　</t>
    </r>
    <r>
      <rPr>
        <sz val="11"/>
        <color theme="1"/>
        <rFont val="Meiryo UI"/>
      </rPr>
      <t>の内訳について、医療政策課の調整済みの病床数を記入。</t>
    </r>
    <rPh sb="4" eb="6">
      <t>ソクオウ</t>
    </rPh>
    <rPh sb="6" eb="8">
      <t>ビョウショウ</t>
    </rPh>
    <rPh sb="10" eb="11">
      <t>オヨ</t>
    </rPh>
    <rPh sb="14" eb="16">
      <t>ソクオウ</t>
    </rPh>
    <rPh sb="16" eb="18">
      <t>ビョウショウ</t>
    </rPh>
    <rPh sb="19" eb="21">
      <t>カクホ</t>
    </rPh>
    <rPh sb="26" eb="28">
      <t>キュウシ</t>
    </rPh>
    <rPh sb="30" eb="32">
      <t>ビョウショウ</t>
    </rPh>
    <rPh sb="35" eb="37">
      <t>ウチワケ</t>
    </rPh>
    <rPh sb="42" eb="44">
      <t>イリョウ</t>
    </rPh>
    <rPh sb="44" eb="47">
      <t>セイサクカ</t>
    </rPh>
    <rPh sb="48" eb="50">
      <t>チョウセイ</t>
    </rPh>
    <rPh sb="50" eb="51">
      <t>ズ</t>
    </rPh>
    <rPh sb="53" eb="55">
      <t>ビョウショウ</t>
    </rPh>
    <rPh sb="55" eb="56">
      <t>スウ</t>
    </rPh>
    <rPh sb="57" eb="59">
      <t>キニュウ</t>
    </rPh>
    <phoneticPr fontId="2"/>
  </si>
  <si>
    <r>
      <t>即応(ICU)</t>
    </r>
    <r>
      <rPr>
        <sz val="11"/>
        <color theme="1"/>
        <rFont val="Meiryo UI"/>
      </rPr>
      <t>…ICU内の病床を即応病床して確保する場合　　</t>
    </r>
    <r>
      <rPr>
        <b/>
        <sz val="11"/>
        <color theme="1"/>
        <rFont val="Meiryo UI"/>
      </rPr>
      <t>即応(重症等）</t>
    </r>
    <r>
      <rPr>
        <sz val="11"/>
        <color theme="1"/>
        <rFont val="Meiryo UI"/>
      </rPr>
      <t>…重症患者又は中等症患者を受入れ、酸素投与及び呼吸モニタリングなどが可能な病床を即応病床と確保する場合　　</t>
    </r>
    <r>
      <rPr>
        <b/>
        <sz val="11"/>
        <color theme="1"/>
        <rFont val="Meiryo UI"/>
      </rPr>
      <t>即応(その他)</t>
    </r>
    <r>
      <rPr>
        <sz val="11"/>
        <color theme="1"/>
        <rFont val="Meiryo UI"/>
      </rPr>
      <t>…左記以外の即応病床の場合</t>
    </r>
    <rPh sb="0" eb="2">
      <t>ソクオウ</t>
    </rPh>
    <rPh sb="11" eb="12">
      <t>ナイ</t>
    </rPh>
    <rPh sb="13" eb="15">
      <t>ビョウショウ</t>
    </rPh>
    <rPh sb="16" eb="18">
      <t>ソクオウ</t>
    </rPh>
    <rPh sb="18" eb="20">
      <t>ビョウショウ</t>
    </rPh>
    <rPh sb="22" eb="24">
      <t>カクホ</t>
    </rPh>
    <rPh sb="26" eb="28">
      <t>バアイ</t>
    </rPh>
    <rPh sb="30" eb="32">
      <t>ソクオウ</t>
    </rPh>
    <rPh sb="33" eb="35">
      <t>ジュウショウ</t>
    </rPh>
    <rPh sb="35" eb="36">
      <t>トウ</t>
    </rPh>
    <rPh sb="38" eb="40">
      <t>ジュウショウ</t>
    </rPh>
    <rPh sb="40" eb="42">
      <t>カンジャ</t>
    </rPh>
    <rPh sb="42" eb="43">
      <t>マタ</t>
    </rPh>
    <rPh sb="44" eb="47">
      <t>チュウトウショウ</t>
    </rPh>
    <rPh sb="47" eb="49">
      <t>カンジャ</t>
    </rPh>
    <rPh sb="50" eb="52">
      <t>ウケイレ</t>
    </rPh>
    <rPh sb="54" eb="56">
      <t>サンソ</t>
    </rPh>
    <rPh sb="56" eb="58">
      <t>トウヨ</t>
    </rPh>
    <rPh sb="58" eb="59">
      <t>オヨ</t>
    </rPh>
    <rPh sb="60" eb="62">
      <t>コキュウ</t>
    </rPh>
    <rPh sb="71" eb="73">
      <t>カノウ</t>
    </rPh>
    <rPh sb="74" eb="76">
      <t>ビョウショウ</t>
    </rPh>
    <rPh sb="77" eb="79">
      <t>ソクオウ</t>
    </rPh>
    <rPh sb="79" eb="81">
      <t>ビョウショウ</t>
    </rPh>
    <rPh sb="82" eb="84">
      <t>カクホ</t>
    </rPh>
    <rPh sb="86" eb="88">
      <t>バアイ</t>
    </rPh>
    <rPh sb="90" eb="92">
      <t>ソクオウ</t>
    </rPh>
    <rPh sb="95" eb="96">
      <t>タ</t>
    </rPh>
    <rPh sb="98" eb="100">
      <t>サキ</t>
    </rPh>
    <rPh sb="100" eb="102">
      <t>イガイ</t>
    </rPh>
    <rPh sb="103" eb="105">
      <t>ソクオウ</t>
    </rPh>
    <rPh sb="105" eb="107">
      <t>ビョウショウ</t>
    </rPh>
    <rPh sb="108" eb="110">
      <t>バアイ</t>
    </rPh>
    <phoneticPr fontId="2"/>
  </si>
  <si>
    <r>
      <t>○　補助額</t>
    </r>
    <r>
      <rPr>
        <sz val="11"/>
        <color auto="1"/>
        <rFont val="Meiryo UI"/>
      </rPr>
      <t>　※ 特定機能病院等は単価の36,000円を37,000円とする。</t>
    </r>
    <rPh sb="2" eb="4">
      <t>ホジョ</t>
    </rPh>
    <rPh sb="4" eb="5">
      <t>ガク</t>
    </rPh>
    <rPh sb="8" eb="15">
      <t>トクテイキノウビョウイントウ</t>
    </rPh>
    <rPh sb="16" eb="18">
      <t>タンカ</t>
    </rPh>
    <rPh sb="25" eb="26">
      <t>エン</t>
    </rPh>
    <rPh sb="33" eb="34">
      <t>エン</t>
    </rPh>
    <phoneticPr fontId="2"/>
  </si>
  <si>
    <r>
      <t xml:space="preserve">休床(ICU)、休床(重症等)、休床(その他) </t>
    </r>
    <r>
      <rPr>
        <sz val="11"/>
        <color theme="1"/>
        <rFont val="Meiryo UI"/>
      </rPr>
      <t>…即応病床を確保するため休床とした病床を記入。実際の休床した病床の機能により、上記の即応病床と同じ3分類に分けて記入。</t>
    </r>
    <rPh sb="0" eb="2">
      <t>キュウショウ</t>
    </rPh>
    <rPh sb="8" eb="10">
      <t>キュウショウ</t>
    </rPh>
    <rPh sb="11" eb="13">
      <t>ジュウショウ</t>
    </rPh>
    <rPh sb="13" eb="14">
      <t>トウ</t>
    </rPh>
    <rPh sb="16" eb="18">
      <t>キュウショウ</t>
    </rPh>
    <rPh sb="21" eb="22">
      <t>タ</t>
    </rPh>
    <rPh sb="25" eb="27">
      <t>ソクオウ</t>
    </rPh>
    <rPh sb="27" eb="29">
      <t>ビョウショウ</t>
    </rPh>
    <rPh sb="30" eb="32">
      <t>カクホ</t>
    </rPh>
    <rPh sb="36" eb="38">
      <t>キュウショウ</t>
    </rPh>
    <rPh sb="41" eb="43">
      <t>ビョウショウ</t>
    </rPh>
    <rPh sb="44" eb="46">
      <t>キニュウ</t>
    </rPh>
    <rPh sb="47" eb="49">
      <t>ジッサイ</t>
    </rPh>
    <rPh sb="50" eb="52">
      <t>キュウショウ</t>
    </rPh>
    <rPh sb="54" eb="56">
      <t>ビョウショウ</t>
    </rPh>
    <rPh sb="57" eb="59">
      <t>キノウ</t>
    </rPh>
    <rPh sb="63" eb="65">
      <t>ジョウキ</t>
    </rPh>
    <rPh sb="66" eb="68">
      <t>ソクオウ</t>
    </rPh>
    <rPh sb="68" eb="70">
      <t>ビョウショウ</t>
    </rPh>
    <rPh sb="71" eb="72">
      <t>オナ</t>
    </rPh>
    <rPh sb="74" eb="76">
      <t>ブンルイ</t>
    </rPh>
    <rPh sb="77" eb="78">
      <t>ワ</t>
    </rPh>
    <rPh sb="80" eb="82">
      <t>キニュウ</t>
    </rPh>
    <phoneticPr fontId="2"/>
  </si>
  <si>
    <t>⑤重点</t>
    <rPh sb="1" eb="3">
      <t>じゅうてん</t>
    </rPh>
    <phoneticPr fontId="2" type="Hiragana"/>
  </si>
  <si>
    <t>②「入院協力医療機関」の確保病床使用状況等整理表</t>
    <rPh sb="2" eb="4">
      <t>ニュウイン</t>
    </rPh>
    <rPh sb="4" eb="6">
      <t>キョウリョク</t>
    </rPh>
    <rPh sb="6" eb="8">
      <t>イリョウ</t>
    </rPh>
    <rPh sb="8" eb="10">
      <t>キカン</t>
    </rPh>
    <rPh sb="12" eb="14">
      <t>カクホ</t>
    </rPh>
    <rPh sb="14" eb="18">
      <t>ビョウショウシヨウ</t>
    </rPh>
    <rPh sb="18" eb="20">
      <t>ジョウキョウ</t>
    </rPh>
    <rPh sb="20" eb="21">
      <t>トウ</t>
    </rPh>
    <rPh sb="21" eb="24">
      <t>セイリヒョウ</t>
    </rPh>
    <phoneticPr fontId="2"/>
  </si>
  <si>
    <t>⑥重点</t>
    <rPh sb="1" eb="3">
      <t>じゅうてん</t>
    </rPh>
    <phoneticPr fontId="2" type="Hiragana"/>
  </si>
  <si>
    <t>③「入院協力医療機関」の確保病床使用状況等整理表</t>
    <rPh sb="2" eb="4">
      <t>ニュウイン</t>
    </rPh>
    <rPh sb="4" eb="6">
      <t>キョウリョク</t>
    </rPh>
    <rPh sb="6" eb="8">
      <t>イリョウ</t>
    </rPh>
    <rPh sb="8" eb="10">
      <t>キカン</t>
    </rPh>
    <rPh sb="12" eb="14">
      <t>カクホ</t>
    </rPh>
    <rPh sb="14" eb="18">
      <t>ビョウショウシヨウ</t>
    </rPh>
    <rPh sb="18" eb="20">
      <t>ジョウキョウ</t>
    </rPh>
    <rPh sb="20" eb="21">
      <t>トウ</t>
    </rPh>
    <rPh sb="21" eb="24">
      <t>セイリヒョウ</t>
    </rPh>
    <phoneticPr fontId="2"/>
  </si>
  <si>
    <t>➀即応病床及び休床病床へのコロナ入院患者数(延べ)</t>
    <rPh sb="1" eb="5">
      <t>ソクオウビョウショウ</t>
    </rPh>
    <rPh sb="5" eb="6">
      <t>オヨ</t>
    </rPh>
    <rPh sb="7" eb="9">
      <t>キュウショウ</t>
    </rPh>
    <rPh sb="9" eb="11">
      <t>ビョウショウ</t>
    </rPh>
    <rPh sb="16" eb="18">
      <t>ニュウイン</t>
    </rPh>
    <rPh sb="18" eb="20">
      <t>カンジャ</t>
    </rPh>
    <rPh sb="20" eb="21">
      <t>スウ</t>
    </rPh>
    <rPh sb="22" eb="23">
      <t>ノ</t>
    </rPh>
    <phoneticPr fontId="2"/>
  </si>
  <si>
    <t>シート集計表</t>
  </si>
  <si>
    <t>②みなし</t>
  </si>
  <si>
    <t>⑥みなし</t>
  </si>
  <si>
    <r>
      <t>○　入院　補助額計</t>
    </r>
    <r>
      <rPr>
        <sz val="12"/>
        <color auto="1"/>
        <rFont val="Meiryo UI"/>
      </rPr>
      <t>　</t>
    </r>
    <rPh sb="2" eb="4">
      <t>ニュウイン</t>
    </rPh>
    <rPh sb="5" eb="7">
      <t>ホジョ</t>
    </rPh>
    <rPh sb="7" eb="8">
      <t>ガク</t>
    </rPh>
    <rPh sb="8" eb="9">
      <t>ケイ</t>
    </rPh>
    <phoneticPr fontId="2"/>
  </si>
  <si>
    <t>入院</t>
    <rPh sb="0" eb="2">
      <t>ニュウイン</t>
    </rPh>
    <phoneticPr fontId="2"/>
  </si>
  <si>
    <t>重点</t>
    <rPh sb="0" eb="2">
      <t>ジュウテン</t>
    </rPh>
    <phoneticPr fontId="2"/>
  </si>
  <si>
    <t>みなし重点</t>
    <rPh sb="3" eb="5">
      <t>ジュウテン</t>
    </rPh>
    <phoneticPr fontId="2"/>
  </si>
  <si>
    <t>1回目等のクラスターの状況に応じて記入</t>
    <rPh sb="1" eb="3">
      <t>かいめ</t>
    </rPh>
    <rPh sb="3" eb="4">
      <t>とう</t>
    </rPh>
    <rPh sb="11" eb="13">
      <t>じょうきょう</t>
    </rPh>
    <rPh sb="14" eb="15">
      <t>おう</t>
    </rPh>
    <rPh sb="17" eb="19">
      <t>きにゅう</t>
    </rPh>
    <phoneticPr fontId="2" type="Hiragana"/>
  </si>
  <si>
    <t>空(療)</t>
    <rPh sb="0" eb="1">
      <t>クウ</t>
    </rPh>
    <rPh sb="2" eb="3">
      <t>リョウ</t>
    </rPh>
    <phoneticPr fontId="2"/>
  </si>
  <si>
    <t>空床　(療養以外）　A</t>
    <rPh sb="0" eb="2">
      <t>クウショウ</t>
    </rPh>
    <rPh sb="4" eb="6">
      <t>リョウヨウ</t>
    </rPh>
    <rPh sb="6" eb="8">
      <t>イガイ</t>
    </rPh>
    <phoneticPr fontId="2"/>
  </si>
  <si>
    <t>　　　（療養）      　B'</t>
  </si>
  <si>
    <t>　・　クラスターの発生に伴って入退院を休止した病棟について、当該休止期間（コロナ患者の治療を行った期間及び転院後の消毒等に必要な期間に限る。）における病床の使用状況を次により記載してください。</t>
    <rPh sb="9" eb="11">
      <t>ハッセイ</t>
    </rPh>
    <rPh sb="12" eb="13">
      <t>トモナ</t>
    </rPh>
    <rPh sb="15" eb="18">
      <t>ニュウタイイン</t>
    </rPh>
    <rPh sb="19" eb="21">
      <t>キュウシ</t>
    </rPh>
    <rPh sb="23" eb="25">
      <t>ビョウトウ</t>
    </rPh>
    <rPh sb="30" eb="32">
      <t>トウガイ</t>
    </rPh>
    <rPh sb="32" eb="34">
      <t>キュウシ</t>
    </rPh>
    <rPh sb="34" eb="36">
      <t>キカン</t>
    </rPh>
    <rPh sb="40" eb="42">
      <t>カンジャ</t>
    </rPh>
    <rPh sb="43" eb="45">
      <t>チリョウ</t>
    </rPh>
    <rPh sb="46" eb="47">
      <t>オコナ</t>
    </rPh>
    <rPh sb="49" eb="51">
      <t>キカン</t>
    </rPh>
    <rPh sb="51" eb="52">
      <t>オヨ</t>
    </rPh>
    <rPh sb="67" eb="68">
      <t>カギ</t>
    </rPh>
    <rPh sb="75" eb="77">
      <t>ビョウショウ</t>
    </rPh>
    <rPh sb="78" eb="80">
      <t>シヨウ</t>
    </rPh>
    <rPh sb="80" eb="82">
      <t>ジョウキョウ</t>
    </rPh>
    <rPh sb="83" eb="84">
      <t>ツギ</t>
    </rPh>
    <rPh sb="87" eb="89">
      <t>キサイ</t>
    </rPh>
    <phoneticPr fontId="2"/>
  </si>
  <si>
    <t>　・　ゾーニング上の事情等により超過入院が生じた場合は、１病床で同一日に退院、入院が重複した場合は、２日分対応した整理で、「コ超」又は「一超」と記載し、「空床」又は「休止病床」から差し引いてください。　※ 差し引く分は整理表に「対象外」を入力してください。</t>
    <rPh sb="8" eb="9">
      <t>ジョウ</t>
    </rPh>
    <rPh sb="10" eb="12">
      <t>ジジョウ</t>
    </rPh>
    <rPh sb="12" eb="13">
      <t>トウ</t>
    </rPh>
    <rPh sb="16" eb="20">
      <t>チョウカニュウイン</t>
    </rPh>
    <rPh sb="21" eb="22">
      <t>ショウ</t>
    </rPh>
    <rPh sb="24" eb="26">
      <t>バアイ</t>
    </rPh>
    <rPh sb="63" eb="64">
      <t>チョウ</t>
    </rPh>
    <rPh sb="65" eb="66">
      <t>マタ</t>
    </rPh>
    <rPh sb="68" eb="69">
      <t>イチ</t>
    </rPh>
    <rPh sb="69" eb="70">
      <t>チョウ</t>
    </rPh>
    <rPh sb="72" eb="74">
      <t>キサイ</t>
    </rPh>
    <rPh sb="77" eb="79">
      <t>クウショウ</t>
    </rPh>
    <rPh sb="80" eb="81">
      <t>マタ</t>
    </rPh>
    <rPh sb="83" eb="87">
      <t>キュウシビョウショウ</t>
    </rPh>
    <rPh sb="90" eb="91">
      <t>サ</t>
    </rPh>
    <rPh sb="92" eb="93">
      <t>ヒ</t>
    </rPh>
    <rPh sb="103" eb="104">
      <t>サ</t>
    </rPh>
    <rPh sb="105" eb="106">
      <t>ヒ</t>
    </rPh>
    <rPh sb="107" eb="108">
      <t>ブン</t>
    </rPh>
    <rPh sb="109" eb="112">
      <t>セイリヒョウ</t>
    </rPh>
    <rPh sb="114" eb="117">
      <t>タイショウガイ</t>
    </rPh>
    <rPh sb="119" eb="121">
      <t>ニュウリョク</t>
    </rPh>
    <phoneticPr fontId="2"/>
  </si>
  <si>
    <r>
      <t>休止病床</t>
    </r>
    <r>
      <rPr>
        <sz val="11"/>
        <color auto="1"/>
        <rFont val="Meiryo UI"/>
      </rPr>
      <t>（療養病床以外）</t>
    </r>
    <rPh sb="0" eb="4">
      <t>キュウシビョウショウ</t>
    </rPh>
    <rPh sb="5" eb="11">
      <t>リョウヨウビョウショウイガイ</t>
    </rPh>
    <phoneticPr fontId="2"/>
  </si>
  <si>
    <t>空床（療養病床）</t>
    <rPh sb="0" eb="2">
      <t>クウショウ</t>
    </rPh>
    <rPh sb="3" eb="5">
      <t>リョウヨウ</t>
    </rPh>
    <rPh sb="5" eb="7">
      <t>ビョウショウ</t>
    </rPh>
    <phoneticPr fontId="2"/>
  </si>
  <si>
    <r>
      <t>　　　</t>
    </r>
    <r>
      <rPr>
        <b/>
        <sz val="11"/>
        <color auto="1"/>
        <rFont val="Meiryo UI"/>
      </rPr>
      <t>「即応病床」　</t>
    </r>
    <r>
      <rPr>
        <sz val="11"/>
        <color auto="1"/>
        <rFont val="Meiryo UI"/>
      </rPr>
      <t>及び　</t>
    </r>
    <r>
      <rPr>
        <b/>
        <sz val="11"/>
        <color auto="1"/>
        <rFont val="Meiryo UI"/>
      </rPr>
      <t>「即応病床を確保するために休止した病床」　</t>
    </r>
    <r>
      <rPr>
        <sz val="11"/>
        <color auto="1"/>
        <rFont val="Meiryo UI"/>
      </rPr>
      <t>の内訳について、医療政策課の調整済みの病床数を記入。（※休止病床の上限は、即応病床</t>
    </r>
    <r>
      <rPr>
        <sz val="11"/>
        <color rgb="FFFF0000"/>
        <rFont val="Meiryo UI"/>
      </rPr>
      <t>１床につき１床</t>
    </r>
    <r>
      <rPr>
        <sz val="11"/>
        <color auto="1"/>
        <rFont val="Meiryo UI"/>
      </rPr>
      <t>（ICU・HCUを即応病床とした場合は１床につき</t>
    </r>
    <r>
      <rPr>
        <sz val="11"/>
        <color rgb="FFFF0000"/>
        <rFont val="Meiryo UI"/>
      </rPr>
      <t>２床</t>
    </r>
    <r>
      <rPr>
        <sz val="11"/>
        <color auto="1"/>
        <rFont val="Meiryo UI"/>
      </rPr>
      <t>））</t>
    </r>
    <rPh sb="4" eb="6">
      <t>ソクオウ</t>
    </rPh>
    <rPh sb="6" eb="8">
      <t>ビョウショウ</t>
    </rPh>
    <rPh sb="10" eb="11">
      <t>オヨ</t>
    </rPh>
    <rPh sb="14" eb="16">
      <t>ソクオウ</t>
    </rPh>
    <rPh sb="16" eb="18">
      <t>ビョウショウ</t>
    </rPh>
    <rPh sb="19" eb="21">
      <t>カクホ</t>
    </rPh>
    <rPh sb="26" eb="28">
      <t>キュウシ</t>
    </rPh>
    <rPh sb="30" eb="32">
      <t>ビョウショウ</t>
    </rPh>
    <rPh sb="35" eb="37">
      <t>ウチワケ</t>
    </rPh>
    <rPh sb="42" eb="44">
      <t>イリョウ</t>
    </rPh>
    <rPh sb="44" eb="47">
      <t>セイサクカ</t>
    </rPh>
    <rPh sb="48" eb="50">
      <t>チョウセイ</t>
    </rPh>
    <rPh sb="50" eb="51">
      <t>ズ</t>
    </rPh>
    <rPh sb="53" eb="55">
      <t>ビョウショウ</t>
    </rPh>
    <rPh sb="55" eb="56">
      <t>スウ</t>
    </rPh>
    <rPh sb="57" eb="59">
      <t>キニュウ</t>
    </rPh>
    <rPh sb="67" eb="69">
      <t>ジョウゲン</t>
    </rPh>
    <phoneticPr fontId="2"/>
  </si>
  <si>
    <t>うち空床（療養以外）　A</t>
    <rPh sb="2" eb="4">
      <t>クウショウ</t>
    </rPh>
    <rPh sb="5" eb="7">
      <t>リョウヨウ</t>
    </rPh>
    <rPh sb="7" eb="9">
      <t>イガイ</t>
    </rPh>
    <phoneticPr fontId="2"/>
  </si>
  <si>
    <t>　　　　　　（療養）Ａ'</t>
    <rPh sb="7" eb="9">
      <t>リョウヨウ</t>
    </rPh>
    <phoneticPr fontId="2"/>
  </si>
  <si>
    <t>クラスター期間</t>
    <rPh sb="5" eb="7">
      <t>キカン</t>
    </rPh>
    <phoneticPr fontId="2"/>
  </si>
  <si>
    <t>② みなし重点(クラスター発生時)の病床使用状況等整理表</t>
    <rPh sb="13" eb="16">
      <t>ハッセイジ</t>
    </rPh>
    <rPh sb="18" eb="22">
      <t>ビョウショウシヨウ</t>
    </rPh>
    <rPh sb="22" eb="24">
      <t>ジョウキョウ</t>
    </rPh>
    <rPh sb="24" eb="25">
      <t>トウ</t>
    </rPh>
    <rPh sb="25" eb="28">
      <t>セイリヒョウ</t>
    </rPh>
    <phoneticPr fontId="2"/>
  </si>
  <si>
    <t>③ みなし重点(クラスター発生時)の病床使用状況等整理表</t>
    <rPh sb="13" eb="16">
      <t>ハッセイジ</t>
    </rPh>
    <rPh sb="18" eb="22">
      <t>ビョウショウシヨウ</t>
    </rPh>
    <rPh sb="22" eb="24">
      <t>ジョウキョウ</t>
    </rPh>
    <rPh sb="24" eb="25">
      <t>トウ</t>
    </rPh>
    <rPh sb="25" eb="28">
      <t>セイリヒョウ</t>
    </rPh>
    <phoneticPr fontId="2"/>
  </si>
  <si>
    <t>④ みなし重点(クラスター発生時)の病床使用状況等整理表</t>
    <rPh sb="13" eb="16">
      <t>ハッセイジ</t>
    </rPh>
    <rPh sb="18" eb="22">
      <t>ビョウショウシヨウ</t>
    </rPh>
    <rPh sb="22" eb="24">
      <t>ジョウキョウ</t>
    </rPh>
    <rPh sb="24" eb="25">
      <t>トウ</t>
    </rPh>
    <rPh sb="25" eb="28">
      <t>セイリヒョウ</t>
    </rPh>
    <phoneticPr fontId="2"/>
  </si>
  <si>
    <t>＜シートの内容＞</t>
    <rPh sb="5" eb="7">
      <t>ないよう</t>
    </rPh>
    <phoneticPr fontId="2" type="Hiragana"/>
  </si>
  <si>
    <t>シート名</t>
    <rPh sb="3" eb="4">
      <t>めい</t>
    </rPh>
    <phoneticPr fontId="2" type="Hiragana"/>
  </si>
  <si>
    <t>⑤ みなし重点(クラスター発生時)の病床使用状況等整理表</t>
    <rPh sb="13" eb="16">
      <t>ハッセイジ</t>
    </rPh>
    <rPh sb="18" eb="22">
      <t>ビョウショウシヨウ</t>
    </rPh>
    <rPh sb="22" eb="24">
      <t>ジョウキョウ</t>
    </rPh>
    <rPh sb="24" eb="25">
      <t>トウ</t>
    </rPh>
    <rPh sb="25" eb="28">
      <t>セイリヒョウ</t>
    </rPh>
    <phoneticPr fontId="2"/>
  </si>
  <si>
    <t>※赤字に部分については、今後の実績に合わせて入力してください。</t>
    <rPh sb="1" eb="3">
      <t>あかじ</t>
    </rPh>
    <rPh sb="4" eb="6">
      <t>ぶぶん</t>
    </rPh>
    <rPh sb="12" eb="14">
      <t>こんご</t>
    </rPh>
    <rPh sb="15" eb="17">
      <t>じっせき</t>
    </rPh>
    <rPh sb="18" eb="19">
      <t>あ</t>
    </rPh>
    <rPh sb="22" eb="24">
      <t>にゅうりょく</t>
    </rPh>
    <phoneticPr fontId="2" type="Hiragana"/>
  </si>
  <si>
    <t>①入院</t>
    <rPh sb="1" eb="3">
      <t>にゅういん</t>
    </rPh>
    <phoneticPr fontId="2" type="Hiragana"/>
  </si>
  <si>
    <t>②入院</t>
    <rPh sb="1" eb="3">
      <t>にゅういん</t>
    </rPh>
    <phoneticPr fontId="2" type="Hiragana"/>
  </si>
  <si>
    <r>
      <t>　・　休止病床は即応病床</t>
    </r>
    <r>
      <rPr>
        <sz val="11"/>
        <color rgb="FFFF0000"/>
        <rFont val="Meiryo UI"/>
      </rPr>
      <t>１床につき１床</t>
    </r>
    <r>
      <rPr>
        <sz val="11"/>
        <color auto="1"/>
        <rFont val="Meiryo UI"/>
      </rPr>
      <t>（ICU・HCUを即応病床とした場合は１床につき２床）までが補助対象となります。</t>
    </r>
    <rPh sb="3" eb="7">
      <t>キュウシビョウショウ</t>
    </rPh>
    <rPh sb="8" eb="12">
      <t>ソクオウビョウショウ</t>
    </rPh>
    <rPh sb="13" eb="14">
      <t>ショウ</t>
    </rPh>
    <rPh sb="18" eb="19">
      <t>ショウ</t>
    </rPh>
    <rPh sb="28" eb="32">
      <t>ソクオウビョウショウ</t>
    </rPh>
    <rPh sb="35" eb="37">
      <t>バアイ</t>
    </rPh>
    <rPh sb="39" eb="40">
      <t>ショウ</t>
    </rPh>
    <rPh sb="44" eb="45">
      <t>ショウ</t>
    </rPh>
    <rPh sb="49" eb="53">
      <t>ホジョタイショウ</t>
    </rPh>
    <phoneticPr fontId="2"/>
  </si>
  <si>
    <t>③入院</t>
    <rPh sb="1" eb="3">
      <t>にゅういん</t>
    </rPh>
    <phoneticPr fontId="2" type="Hiragana"/>
  </si>
  <si>
    <t>④入院</t>
    <rPh sb="1" eb="3">
      <t>にゅういん</t>
    </rPh>
    <phoneticPr fontId="2" type="Hiragana"/>
  </si>
  <si>
    <t>⑤入院</t>
    <rPh sb="1" eb="3">
      <t>にゅういん</t>
    </rPh>
    <phoneticPr fontId="2" type="Hiragana"/>
  </si>
  <si>
    <t>⑥入院</t>
    <rPh sb="1" eb="3">
      <t>にゅういん</t>
    </rPh>
    <phoneticPr fontId="2" type="Hiragana"/>
  </si>
  <si>
    <t>②重点</t>
    <rPh sb="1" eb="3">
      <t>じゅうてん</t>
    </rPh>
    <phoneticPr fontId="2" type="Hiragana"/>
  </si>
  <si>
    <t>○　みなし重点　補助額計（～5/7分）</t>
    <rPh sb="5" eb="7">
      <t>ジュウテン</t>
    </rPh>
    <rPh sb="8" eb="10">
      <t>ホジョ</t>
    </rPh>
    <rPh sb="10" eb="11">
      <t>ガク</t>
    </rPh>
    <rPh sb="11" eb="12">
      <t>ケイ</t>
    </rPh>
    <rPh sb="17" eb="18">
      <t>ブン</t>
    </rPh>
    <phoneticPr fontId="2"/>
  </si>
  <si>
    <t>③重点</t>
    <rPh sb="1" eb="3">
      <t>じゅうてん</t>
    </rPh>
    <phoneticPr fontId="2" type="Hiragana"/>
  </si>
  <si>
    <t>④重点</t>
    <rPh sb="1" eb="3">
      <t>じゅうてん</t>
    </rPh>
    <phoneticPr fontId="2" type="Hiragana"/>
  </si>
  <si>
    <t>④みなし</t>
  </si>
  <si>
    <t>・整理表のシートについては、「入院協力」、「重点」、「みなし重点」の３種類に
   分かれています。</t>
    <rPh sb="1" eb="3">
      <t>せいり</t>
    </rPh>
    <rPh sb="3" eb="4">
      <t>ひょう</t>
    </rPh>
    <rPh sb="15" eb="17">
      <t>にゅういん</t>
    </rPh>
    <rPh sb="17" eb="19">
      <t>きょうりょく</t>
    </rPh>
    <rPh sb="30" eb="32">
      <t>じゅうてん</t>
    </rPh>
    <rPh sb="35" eb="37">
      <t>しゅるい</t>
    </rPh>
    <rPh sb="42" eb="43">
      <t>わ</t>
    </rPh>
    <phoneticPr fontId="2" type="Hiragana"/>
  </si>
  <si>
    <t>一般入院計</t>
    <rPh sb="0" eb="2">
      <t>イッパン</t>
    </rPh>
    <rPh sb="2" eb="4">
      <t>ニュウイン</t>
    </rPh>
    <rPh sb="4" eb="5">
      <t>ケイ</t>
    </rPh>
    <phoneticPr fontId="2"/>
  </si>
  <si>
    <t>②即応病床及び休床病床（①）以外のコロナ入院患者数（延べ)</t>
    <rPh sb="1" eb="5">
      <t>ソクオウビョウショウ</t>
    </rPh>
    <rPh sb="5" eb="6">
      <t>オヨ</t>
    </rPh>
    <rPh sb="7" eb="9">
      <t>キュウショウ</t>
    </rPh>
    <rPh sb="9" eb="11">
      <t>ビョウショウ</t>
    </rPh>
    <rPh sb="14" eb="16">
      <t>イガイ</t>
    </rPh>
    <rPh sb="20" eb="22">
      <t>ニュウイン</t>
    </rPh>
    <rPh sb="22" eb="24">
      <t>カンジャ</t>
    </rPh>
    <rPh sb="24" eb="25">
      <t>スウ</t>
    </rPh>
    <rPh sb="26" eb="27">
      <t>ノ</t>
    </rPh>
    <phoneticPr fontId="2"/>
  </si>
  <si>
    <t>【記入例（重点）】</t>
    <rPh sb="1" eb="3">
      <t>きにゅう</t>
    </rPh>
    <rPh sb="3" eb="4">
      <t>れい</t>
    </rPh>
    <rPh sb="5" eb="7">
      <t>じゅうてん</t>
    </rPh>
    <phoneticPr fontId="2" type="Hiragana"/>
  </si>
  <si>
    <t>【記入例（みなし）】</t>
    <rPh sb="1" eb="3">
      <t>きにゅう</t>
    </rPh>
    <rPh sb="3" eb="4">
      <t>れい</t>
    </rPh>
    <phoneticPr fontId="2" type="Hiragana"/>
  </si>
  <si>
    <t>⑥みなし重点(クラスター発生時)の病床使用状況等整理表</t>
    <rPh sb="12" eb="15">
      <t>ハッセイジ</t>
    </rPh>
    <rPh sb="17" eb="21">
      <t>ビョウショウシヨウ</t>
    </rPh>
    <rPh sb="21" eb="23">
      <t>ジョウキョウ</t>
    </rPh>
    <rPh sb="23" eb="24">
      <t>トウ</t>
    </rPh>
    <rPh sb="24" eb="27">
      <t>セイリヒョウ</t>
    </rPh>
    <phoneticPr fontId="2"/>
  </si>
  <si>
    <t>5回目等のクラスターの状況に応じて記入</t>
    <rPh sb="1" eb="3">
      <t>かいめ</t>
    </rPh>
    <rPh sb="3" eb="4">
      <t>とう</t>
    </rPh>
    <rPh sb="11" eb="13">
      <t>じょうきょう</t>
    </rPh>
    <rPh sb="14" eb="15">
      <t>おう</t>
    </rPh>
    <rPh sb="17" eb="19">
      <t>きにゅう</t>
    </rPh>
    <phoneticPr fontId="2" type="Hiragana"/>
  </si>
  <si>
    <t>6回目等のクラスターの状況に応じて記入</t>
    <rPh sb="1" eb="3">
      <t>かいめ</t>
    </rPh>
    <rPh sb="3" eb="4">
      <t>とう</t>
    </rPh>
    <rPh sb="11" eb="13">
      <t>じょうきょう</t>
    </rPh>
    <rPh sb="14" eb="15">
      <t>おう</t>
    </rPh>
    <rPh sb="17" eb="19">
      <t>きにゅう</t>
    </rPh>
    <phoneticPr fontId="2" type="Hiragana"/>
  </si>
  <si>
    <t>うち療養以外　B</t>
    <rPh sb="2" eb="6">
      <t>リョウヨウイガイ</t>
    </rPh>
    <phoneticPr fontId="2"/>
  </si>
  <si>
    <t>うち療養　B'</t>
    <rPh sb="2" eb="4">
      <t>リョウヨウ</t>
    </rPh>
    <phoneticPr fontId="2"/>
  </si>
  <si>
    <r>
      <t>うち休止病床</t>
    </r>
    <r>
      <rPr>
        <sz val="9"/>
        <color auto="1"/>
        <rFont val="Meiryo UI"/>
      </rPr>
      <t>(療養以外 )　B</t>
    </r>
    <rPh sb="2" eb="6">
      <t>キュウシビョウショウ</t>
    </rPh>
    <rPh sb="9" eb="11">
      <t>イガイ</t>
    </rPh>
    <phoneticPr fontId="2"/>
  </si>
  <si>
    <r>
      <t>○　病床利用率　</t>
    </r>
    <r>
      <rPr>
        <sz val="11"/>
        <color auto="1"/>
        <rFont val="Meiryo UI"/>
      </rPr>
      <t>※ R5年度は利用率による補助額の調整は行いません。</t>
    </r>
    <rPh sb="2" eb="4">
      <t>ビョウショウ</t>
    </rPh>
    <rPh sb="4" eb="7">
      <t>リヨウリツ</t>
    </rPh>
    <rPh sb="12" eb="14">
      <t>ネンド</t>
    </rPh>
    <rPh sb="15" eb="18">
      <t>リヨウリツ</t>
    </rPh>
    <rPh sb="21" eb="24">
      <t>ホジョガク</t>
    </rPh>
    <rPh sb="25" eb="27">
      <t>チョウセイ</t>
    </rPh>
    <rPh sb="28" eb="29">
      <t>オコナ</t>
    </rPh>
    <phoneticPr fontId="2"/>
  </si>
  <si>
    <r>
      <t>　※休止病床の上限は、</t>
    </r>
    <r>
      <rPr>
        <b/>
        <sz val="11"/>
        <color rgb="FFFF0000"/>
        <rFont val="Meiryo UI"/>
      </rPr>
      <t>即応病床１床につき1床</t>
    </r>
    <r>
      <rPr>
        <b/>
        <sz val="11"/>
        <color theme="1"/>
        <rFont val="Meiryo UI"/>
      </rPr>
      <t>（ICU・HCUを即応病床とした場合は</t>
    </r>
    <r>
      <rPr>
        <b/>
        <sz val="11"/>
        <color rgb="FFFF0000"/>
        <rFont val="Meiryo UI"/>
      </rPr>
      <t>１床につき2床</t>
    </r>
    <r>
      <rPr>
        <b/>
        <sz val="11"/>
        <color theme="1"/>
        <rFont val="Meiryo UI"/>
      </rPr>
      <t>）</t>
    </r>
  </si>
  <si>
    <t>※ 特定機能病院等は単価のICU:218,000円、HCU:106,000円、療養病床以外:37,000円とする。</t>
    <rPh sb="24" eb="25">
      <t>エン</t>
    </rPh>
    <rPh sb="37" eb="38">
      <t>エン</t>
    </rPh>
    <rPh sb="39" eb="41">
      <t>リョウヨウ</t>
    </rPh>
    <rPh sb="41" eb="43">
      <t>ビョウショウ</t>
    </rPh>
    <rPh sb="43" eb="45">
      <t>イガイ</t>
    </rPh>
    <phoneticPr fontId="2"/>
  </si>
  <si>
    <t>○　重点　補助額計（～5/7分)</t>
    <rPh sb="2" eb="4">
      <t>ジュウテン</t>
    </rPh>
    <rPh sb="5" eb="7">
      <t>ホジョ</t>
    </rPh>
    <rPh sb="7" eb="8">
      <t>ガク</t>
    </rPh>
    <rPh sb="8" eb="9">
      <t>ケイ</t>
    </rPh>
    <rPh sb="14" eb="15">
      <t>ブン</t>
    </rPh>
    <phoneticPr fontId="2"/>
  </si>
  <si>
    <t>※ 特定機能病院等は単価のICU:218,000円、HCU:106,000円、療養病床以外:37,000円とする。</t>
  </si>
  <si>
    <t>○　重点　補助額計（5/8分～）</t>
    <rPh sb="2" eb="4">
      <t>ジュウテン</t>
    </rPh>
    <rPh sb="5" eb="7">
      <t>ホジョ</t>
    </rPh>
    <rPh sb="7" eb="8">
      <t>ガク</t>
    </rPh>
    <rPh sb="8" eb="9">
      <t>ケイ</t>
    </rPh>
    <rPh sb="13" eb="14">
      <t>ブン</t>
    </rPh>
    <phoneticPr fontId="2"/>
  </si>
  <si>
    <t>○　みなし重点　補助額計（5/8分～）</t>
    <rPh sb="5" eb="7">
      <t>ジュウテン</t>
    </rPh>
    <rPh sb="8" eb="10">
      <t>ホジョ</t>
    </rPh>
    <rPh sb="10" eb="11">
      <t>ガク</t>
    </rPh>
    <rPh sb="11" eb="12">
      <t>ケイ</t>
    </rPh>
    <rPh sb="16" eb="17">
      <t>ブン</t>
    </rPh>
    <phoneticPr fontId="2"/>
  </si>
  <si>
    <t>① みなし重点(クラスター発生時)の病床使用状況等整理表（5/7まで）</t>
    <rPh sb="13" eb="16">
      <t>ハッセイジ</t>
    </rPh>
    <rPh sb="18" eb="22">
      <t>ビョウショウシヨウ</t>
    </rPh>
    <rPh sb="22" eb="24">
      <t>ジョウキョウ</t>
    </rPh>
    <rPh sb="24" eb="25">
      <t>トウ</t>
    </rPh>
    <rPh sb="25" eb="28">
      <t>セイリヒョウ</t>
    </rPh>
    <phoneticPr fontId="2"/>
  </si>
  <si>
    <r>
      <t>➀即応病床への</t>
    </r>
    <r>
      <rPr>
        <b/>
        <sz val="9"/>
        <color rgb="FFFF0000"/>
        <rFont val="Meiryo UI"/>
      </rPr>
      <t>中等症Ⅱ以上のコロナ入院患者</t>
    </r>
    <r>
      <rPr>
        <b/>
        <sz val="9"/>
        <color auto="1"/>
        <rFont val="Meiryo UI"/>
      </rPr>
      <t>数(延べ)</t>
    </r>
    <rPh sb="1" eb="5">
      <t>ソクオウビョウショウ</t>
    </rPh>
    <rPh sb="7" eb="10">
      <t>チュウトウショウ</t>
    </rPh>
    <rPh sb="11" eb="13">
      <t>イジョウ</t>
    </rPh>
    <rPh sb="17" eb="19">
      <t>ニュウイン</t>
    </rPh>
    <rPh sb="19" eb="21">
      <t>カンジャ</t>
    </rPh>
    <rPh sb="21" eb="22">
      <t>スウ</t>
    </rPh>
    <rPh sb="23" eb="24">
      <t>ノ</t>
    </rPh>
    <phoneticPr fontId="2"/>
  </si>
  <si>
    <r>
      <t>②即応病床以外の</t>
    </r>
    <r>
      <rPr>
        <b/>
        <sz val="9"/>
        <color rgb="FFFF0000"/>
        <rFont val="Meiryo UI"/>
      </rPr>
      <t>中等症Ⅱ以上のコロナ入院患者</t>
    </r>
    <r>
      <rPr>
        <b/>
        <sz val="9"/>
        <color auto="1"/>
        <rFont val="Meiryo UI"/>
      </rPr>
      <t>数（延べ)</t>
    </r>
    <rPh sb="1" eb="7">
      <t>ソクオウビョウショウイガイ</t>
    </rPh>
    <rPh sb="8" eb="12">
      <t>チュウトウショウニ</t>
    </rPh>
    <rPh sb="12" eb="14">
      <t>イジョウ</t>
    </rPh>
    <rPh sb="18" eb="20">
      <t>ニュウイン</t>
    </rPh>
    <rPh sb="20" eb="22">
      <t>カンジャ</t>
    </rPh>
    <rPh sb="22" eb="23">
      <t>スウ</t>
    </rPh>
    <rPh sb="24" eb="25">
      <t>ノ</t>
    </rPh>
    <phoneticPr fontId="2"/>
  </si>
  <si>
    <r>
      <t>　※　即応病床以外（上記整理表以外の病床）に</t>
    </r>
    <r>
      <rPr>
        <sz val="11"/>
        <color rgb="FFFF0000"/>
        <rFont val="Meiryo UI"/>
      </rPr>
      <t>中等症Ⅱ以上のコロナ患者</t>
    </r>
    <r>
      <rPr>
        <sz val="11"/>
        <color theme="1"/>
        <rFont val="Meiryo UI"/>
      </rPr>
      <t>を入院させた場合は、分子の患者数に当該コロナ患者数を加える（②に対象者数を入力し、確認資料を提出）</t>
    </r>
    <rPh sb="3" eb="5">
      <t>ソクオウ</t>
    </rPh>
    <rPh sb="5" eb="7">
      <t>ビョウショウ</t>
    </rPh>
    <rPh sb="7" eb="9">
      <t>イガイ</t>
    </rPh>
    <rPh sb="10" eb="12">
      <t>ジョウキ</t>
    </rPh>
    <rPh sb="12" eb="14">
      <t>セイリ</t>
    </rPh>
    <rPh sb="14" eb="15">
      <t>ヒョウ</t>
    </rPh>
    <rPh sb="15" eb="17">
      <t>イガイ</t>
    </rPh>
    <rPh sb="22" eb="26">
      <t>チュウトウショウニ</t>
    </rPh>
    <rPh sb="26" eb="28">
      <t>イジョウ</t>
    </rPh>
    <rPh sb="51" eb="53">
      <t>トウガイ</t>
    </rPh>
    <rPh sb="66" eb="69">
      <t>タイショウシャ</t>
    </rPh>
    <rPh sb="69" eb="70">
      <t>スウ</t>
    </rPh>
    <rPh sb="71" eb="73">
      <t>ニュウリョク</t>
    </rPh>
    <rPh sb="75" eb="79">
      <t>カクニンシリョウ</t>
    </rPh>
    <rPh sb="80" eb="82">
      <t>テイシュツ</t>
    </rPh>
    <phoneticPr fontId="2"/>
  </si>
  <si>
    <r>
      <t>　・　クラスターの発生に伴って入退院を休止した病棟について、当該休止期間（</t>
    </r>
    <r>
      <rPr>
        <sz val="11"/>
        <color rgb="FFFF0000"/>
        <rFont val="Meiryo UI"/>
      </rPr>
      <t>中等症Ⅱ以上のコロナ患者</t>
    </r>
    <r>
      <rPr>
        <sz val="11"/>
        <color auto="1"/>
        <rFont val="Meiryo UI"/>
      </rPr>
      <t>の治療を行った期間及び転院後の消毒等に必要な期間に限る。）における病床の使用状況を次により記載してください。</t>
    </r>
    <rPh sb="9" eb="11">
      <t>ハッセイ</t>
    </rPh>
    <rPh sb="12" eb="13">
      <t>トモナ</t>
    </rPh>
    <rPh sb="15" eb="18">
      <t>ニュウタイイン</t>
    </rPh>
    <rPh sb="19" eb="21">
      <t>キュウシ</t>
    </rPh>
    <rPh sb="23" eb="25">
      <t>ビョウトウ</t>
    </rPh>
    <rPh sb="30" eb="32">
      <t>トウガイ</t>
    </rPh>
    <rPh sb="32" eb="34">
      <t>キュウシ</t>
    </rPh>
    <rPh sb="34" eb="36">
      <t>キカン</t>
    </rPh>
    <rPh sb="37" eb="40">
      <t>チュウトウショウ</t>
    </rPh>
    <rPh sb="41" eb="43">
      <t>イジョウ</t>
    </rPh>
    <rPh sb="47" eb="49">
      <t>カンジャ</t>
    </rPh>
    <rPh sb="50" eb="52">
      <t>チリョウ</t>
    </rPh>
    <rPh sb="53" eb="54">
      <t>オコナ</t>
    </rPh>
    <rPh sb="56" eb="58">
      <t>キカン</t>
    </rPh>
    <rPh sb="58" eb="59">
      <t>オヨ</t>
    </rPh>
    <rPh sb="74" eb="75">
      <t>カギ</t>
    </rPh>
    <rPh sb="82" eb="84">
      <t>ビョウショウ</t>
    </rPh>
    <rPh sb="85" eb="87">
      <t>シヨウ</t>
    </rPh>
    <rPh sb="87" eb="89">
      <t>ジョウキョウ</t>
    </rPh>
    <rPh sb="90" eb="91">
      <t>ツギ</t>
    </rPh>
    <rPh sb="94" eb="96">
      <t>キサイ</t>
    </rPh>
    <phoneticPr fontId="2"/>
  </si>
  <si>
    <r>
      <t>　※　即応病床に</t>
    </r>
    <r>
      <rPr>
        <sz val="11"/>
        <color rgb="FFFF0000"/>
        <rFont val="Meiryo UI"/>
      </rPr>
      <t>中等症Ⅰまでのコロナ患者を含む一般患者</t>
    </r>
    <r>
      <rPr>
        <sz val="11"/>
        <color auto="1"/>
        <rFont val="Meiryo UI"/>
      </rPr>
      <t>を入院させた場合は、分母の即応病床数から当該一般患者数（④）を控除する</t>
    </r>
    <rPh sb="8" eb="11">
      <t>チュウトウショウ</t>
    </rPh>
    <rPh sb="21" eb="22">
      <t>フク</t>
    </rPh>
    <rPh sb="23" eb="25">
      <t>イッパン</t>
    </rPh>
    <rPh sb="25" eb="27">
      <t>カンジャ</t>
    </rPh>
    <rPh sb="47" eb="49">
      <t>トウガイ</t>
    </rPh>
    <rPh sb="49" eb="51">
      <t>イッパン</t>
    </rPh>
    <phoneticPr fontId="2"/>
  </si>
  <si>
    <r>
      <t>　・　即応病床は「</t>
    </r>
    <r>
      <rPr>
        <sz val="11"/>
        <color rgb="FFFF0000"/>
        <rFont val="Meiryo UI"/>
      </rPr>
      <t>中等症Ⅱ以上のコロナ陽性患者</t>
    </r>
    <r>
      <rPr>
        <sz val="11"/>
        <color auto="1"/>
        <rFont val="Meiryo UI"/>
      </rPr>
      <t>が入院している（していた）病床（退院して空床になっているものも含む）」です。整理表では、即応化した病床は全て自動で青字になります。</t>
    </r>
    <rPh sb="3" eb="7">
      <t>ソクオウビョウショウ</t>
    </rPh>
    <rPh sb="9" eb="12">
      <t>チュウトウショウ</t>
    </rPh>
    <rPh sb="13" eb="15">
      <t>イジョウ</t>
    </rPh>
    <rPh sb="61" eb="64">
      <t>セイリヒョウ</t>
    </rPh>
    <rPh sb="72" eb="74">
      <t>ビョウショウ</t>
    </rPh>
    <rPh sb="75" eb="76">
      <t>スベ</t>
    </rPh>
    <rPh sb="80" eb="82">
      <t>アオジ</t>
    </rPh>
    <phoneticPr fontId="2"/>
  </si>
  <si>
    <t>○　全体合計　補助額</t>
    <rPh sb="2" eb="4">
      <t>ゼンタイ</t>
    </rPh>
    <rPh sb="4" eb="6">
      <t>ゴウケイ</t>
    </rPh>
    <rPh sb="7" eb="9">
      <t>ホジョ</t>
    </rPh>
    <rPh sb="9" eb="10">
      <t>ガク</t>
    </rPh>
    <phoneticPr fontId="2"/>
  </si>
  <si>
    <t>・重点、入院協力については、令和5年4月1日以降について、フェーズごとに
　シートを別にして整理表を記入してください。</t>
    <rPh sb="1" eb="3">
      <t>じゅうてん</t>
    </rPh>
    <rPh sb="4" eb="6">
      <t>にゅういん</t>
    </rPh>
    <rPh sb="6" eb="8">
      <t>きょうりょく</t>
    </rPh>
    <rPh sb="14" eb="16">
      <t>れいわ</t>
    </rPh>
    <rPh sb="17" eb="18">
      <t>ねん</t>
    </rPh>
    <rPh sb="19" eb="20">
      <t>がつ</t>
    </rPh>
    <rPh sb="21" eb="22">
      <t>にち</t>
    </rPh>
    <rPh sb="22" eb="24">
      <t>いこう</t>
    </rPh>
    <rPh sb="42" eb="43">
      <t>べつ</t>
    </rPh>
    <rPh sb="46" eb="48">
      <t>せいり</t>
    </rPh>
    <rPh sb="48" eb="49">
      <t>ひょう</t>
    </rPh>
    <rPh sb="50" eb="52">
      <t>きにゅう</t>
    </rPh>
    <phoneticPr fontId="2" type="Hiragana"/>
  </si>
  <si>
    <t>・みなし重点については、令和5年4月1日以降について、クラスターごとに
　シートを別にして整理表を記入してください。
・また、みなし重点で、5月7日を跨いだ期間のクラスターの場合は、5月7日
　以前と5月8日以降でシートを分けて記入してください。</t>
    <rPh sb="4" eb="6">
      <t>じゅうてん</t>
    </rPh>
    <rPh sb="12" eb="14">
      <t>れいわ</t>
    </rPh>
    <rPh sb="15" eb="16">
      <t>ねん</t>
    </rPh>
    <rPh sb="17" eb="18">
      <t>がつ</t>
    </rPh>
    <rPh sb="19" eb="20">
      <t>にち</t>
    </rPh>
    <rPh sb="20" eb="22">
      <t>いこう</t>
    </rPh>
    <rPh sb="41" eb="42">
      <t>べつ</t>
    </rPh>
    <rPh sb="45" eb="47">
      <t>せいり</t>
    </rPh>
    <rPh sb="47" eb="48">
      <t>ひょう</t>
    </rPh>
    <rPh sb="49" eb="51">
      <t>きにゅう</t>
    </rPh>
    <rPh sb="66" eb="68">
      <t>じゅうてん</t>
    </rPh>
    <phoneticPr fontId="2" type="Hiragana"/>
  </si>
  <si>
    <t>令和5年○月○日</t>
    <rPh sb="0" eb="2">
      <t>れいわ</t>
    </rPh>
    <rPh sb="3" eb="4">
      <t>ねん</t>
    </rPh>
    <rPh sb="5" eb="6">
      <t>がつ</t>
    </rPh>
    <rPh sb="7" eb="8">
      <t>にち</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</si>
</sst>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quot;▲ &quot;#,##0"/>
    <numFmt numFmtId="177" formatCode="0.0%"/>
    <numFmt numFmtId="178" formatCode="0_ "/>
    <numFmt numFmtId="176" formatCode="[$-411]ggge&quot;年&quot;m&quot;月&quot;d&quot;日&quot;;@"/>
    <numFmt numFmtId="179" formatCode="m/d;@"/>
  </numFmts>
  <fonts count="26">
    <font>
      <sz val="11"/>
      <color theme="1"/>
      <name val="游ゴシック"/>
      <family val="3"/>
      <scheme val="minor"/>
    </font>
    <font>
      <sz val="11"/>
      <color theme="1"/>
      <name val="游ゴシック"/>
      <family val="3"/>
      <scheme val="minor"/>
    </font>
    <font>
      <sz val="6"/>
      <color auto="1"/>
      <name val="游ゴシック"/>
      <family val="3"/>
    </font>
    <font>
      <b/>
      <sz val="11"/>
      <color theme="1"/>
      <name val="游ゴシック"/>
      <family val="3"/>
      <scheme val="minor"/>
    </font>
    <font>
      <sz val="11"/>
      <color rgb="FFFF0000"/>
      <name val="游ゴシック"/>
      <family val="3"/>
      <scheme val="minor"/>
    </font>
    <font>
      <sz val="12"/>
      <color theme="1"/>
      <name val="游ゴシック"/>
      <family val="3"/>
    </font>
    <font>
      <sz val="12"/>
      <color rgb="FFFF0000"/>
      <name val="游ゴシック"/>
      <family val="3"/>
    </font>
    <font>
      <sz val="11"/>
      <color theme="1"/>
      <name val="Meiryo UI"/>
      <family val="3"/>
    </font>
    <font>
      <sz val="9"/>
      <color theme="1"/>
      <name val="Meiryo UI"/>
      <family val="3"/>
    </font>
    <font>
      <b/>
      <sz val="14"/>
      <color auto="1"/>
      <name val="Meiryo UI"/>
      <family val="3"/>
    </font>
    <font>
      <sz val="11"/>
      <color auto="1"/>
      <name val="Meiryo UI"/>
      <family val="3"/>
    </font>
    <font>
      <b/>
      <sz val="12"/>
      <color auto="1"/>
      <name val="Meiryo UI"/>
      <family val="3"/>
    </font>
    <font>
      <b/>
      <sz val="11"/>
      <color auto="1"/>
      <name val="Meiryo UI"/>
      <family val="3"/>
    </font>
    <font>
      <b/>
      <sz val="9"/>
      <color auto="1"/>
      <name val="Meiryo UI"/>
      <family val="3"/>
    </font>
    <font>
      <b/>
      <sz val="11"/>
      <color theme="1"/>
      <name val="Meiryo UI"/>
      <family val="3"/>
    </font>
    <font>
      <b/>
      <sz val="9"/>
      <color theme="1"/>
      <name val="Meiryo UI"/>
      <family val="3"/>
    </font>
    <font>
      <sz val="9"/>
      <color auto="1"/>
      <name val="Meiryo UI"/>
      <family val="3"/>
    </font>
    <font>
      <sz val="10"/>
      <color theme="1"/>
      <name val="Meiryo UI"/>
      <family val="3"/>
    </font>
    <font>
      <b/>
      <sz val="14"/>
      <color rgb="FFFF0000"/>
      <name val="Meiryo UI"/>
      <family val="3"/>
    </font>
    <font>
      <sz val="10"/>
      <color auto="1"/>
      <name val="Meiryo UI"/>
      <family val="3"/>
    </font>
    <font>
      <sz val="11"/>
      <color rgb="FFFF0000"/>
      <name val="Meiryo UI"/>
      <family val="3"/>
    </font>
    <font>
      <b/>
      <sz val="11"/>
      <color rgb="FFFF0000"/>
      <name val="Meiryo UI"/>
      <family val="3"/>
    </font>
    <font>
      <sz val="8"/>
      <color auto="1"/>
      <name val="Meiryo UI"/>
      <family val="3"/>
    </font>
    <font>
      <sz val="6"/>
      <color auto="1"/>
      <name val="Meiryo UI"/>
      <family val="3"/>
    </font>
    <font>
      <sz val="6"/>
      <color theme="1"/>
      <name val="Meiryo UI"/>
      <family val="3"/>
    </font>
    <font>
      <sz val="11"/>
      <color theme="1"/>
      <name val="游ゴシック"/>
      <family val="3"/>
      <scheme val="minor"/>
    </font>
  </fonts>
  <fills count="11">
    <fill>
      <patternFill patternType="none"/>
    </fill>
    <fill>
      <patternFill patternType="gray125"/>
    </fill>
    <fill>
      <patternFill patternType="solid">
        <fgColor theme="4" tint="0.8"/>
        <bgColor indexed="64"/>
      </patternFill>
    </fill>
    <fill>
      <patternFill patternType="solid">
        <fgColor theme="0"/>
        <bgColor indexed="64"/>
      </patternFill>
    </fill>
    <fill>
      <patternFill patternType="solid">
        <fgColor theme="2"/>
        <bgColor indexed="64"/>
      </patternFill>
    </fill>
    <fill>
      <patternFill patternType="solid">
        <fgColor theme="0" tint="-0.15"/>
        <bgColor indexed="64"/>
      </patternFill>
    </fill>
    <fill>
      <patternFill patternType="solid">
        <fgColor rgb="FFFFFFBE"/>
        <bgColor indexed="64"/>
      </patternFill>
    </fill>
    <fill>
      <patternFill patternType="solid">
        <fgColor theme="0" tint="-5.e-002"/>
        <bgColor indexed="64"/>
      </patternFill>
    </fill>
    <fill>
      <patternFill patternType="solid">
        <fgColor rgb="FFFFFF00"/>
        <bgColor indexed="64"/>
      </patternFill>
    </fill>
    <fill>
      <patternFill patternType="solid">
        <fgColor theme="0" tint="-0.14000000000000001"/>
        <bgColor indexed="64"/>
      </patternFill>
    </fill>
    <fill>
      <patternFill patternType="solid">
        <fgColor rgb="FFFFFFCC"/>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medium">
        <color indexed="64"/>
      </bottom>
      <diagonal/>
    </border>
    <border>
      <left/>
      <right/>
      <top style="mediumDashed">
        <color auto="1"/>
      </top>
      <bottom/>
      <diagonal/>
    </border>
    <border>
      <left/>
      <right/>
      <top/>
      <bottom style="mediumDashed">
        <color auto="1"/>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style="mediumDashed">
        <color auto="1"/>
      </right>
      <top style="mediumDashed">
        <color auto="1"/>
      </top>
      <bottom/>
      <diagonal/>
    </border>
    <border>
      <left/>
      <right style="mediumDashed">
        <color auto="1"/>
      </right>
      <top/>
      <bottom/>
      <diagonal/>
    </border>
    <border>
      <left/>
      <right style="mediumDashed">
        <color auto="1"/>
      </right>
      <top/>
      <bottom style="mediumDashed">
        <color auto="1"/>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mediumDashed">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style="double">
        <color indexed="64"/>
      </bottom>
      <diagonal/>
    </border>
    <border>
      <left style="thin">
        <color indexed="64"/>
      </left>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top style="hair">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diagonal/>
    </border>
    <border>
      <left/>
      <right style="medium">
        <color indexed="64"/>
      </right>
      <top/>
      <bottom/>
      <diagonal/>
    </border>
    <border>
      <left style="hair">
        <color indexed="64"/>
      </left>
      <right/>
      <top/>
      <bottom/>
      <diagonal/>
    </border>
    <border>
      <left style="hair">
        <color indexed="64"/>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hair">
        <color indexed="64"/>
      </top>
      <bottom style="hair">
        <color indexed="64"/>
      </bottom>
      <diagonal style="hair">
        <color indexed="64"/>
      </diagonal>
    </border>
    <border diagonalUp="1">
      <left style="double">
        <color indexed="64"/>
      </left>
      <right/>
      <top style="hair">
        <color indexed="64"/>
      </top>
      <bottom style="double">
        <color indexed="64"/>
      </bottom>
      <diagonal style="hair">
        <color indexed="64"/>
      </diagonal>
    </border>
    <border>
      <left style="double">
        <color indexed="64"/>
      </left>
      <right style="medium">
        <color indexed="64"/>
      </right>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Up="1">
      <left style="medium">
        <color indexed="64"/>
      </left>
      <right style="thin">
        <color indexed="64"/>
      </right>
      <top style="double">
        <color indexed="64"/>
      </top>
      <bottom style="hair">
        <color indexed="64"/>
      </bottom>
      <diagonal style="thin">
        <color indexed="64"/>
      </diagonal>
    </border>
    <border>
      <left style="hair">
        <color indexed="64"/>
      </left>
      <right style="thin">
        <color indexed="64"/>
      </right>
      <top style="thin">
        <color indexed="64"/>
      </top>
      <bottom style="hair">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9">
    <xf numFmtId="0" fontId="0" fillId="0" borderId="0" xfId="0"/>
    <xf numFmtId="0" fontId="3" fillId="0" borderId="0" xfId="0" applyFont="1" applyAlignment="1">
      <alignment vertical="center"/>
    </xf>
    <xf numFmtId="0" fontId="0" fillId="0" borderId="0" xfId="0" applyFont="1" applyBorder="1" applyAlignment="1">
      <alignment horizontal="left" wrapText="1"/>
    </xf>
    <xf numFmtId="0" fontId="0" fillId="0" borderId="0" xfId="0" applyFont="1" applyBorder="1" applyAlignment="1">
      <alignment horizontal="left" vertical="center" wrapText="1"/>
    </xf>
    <xf numFmtId="0" fontId="0" fillId="0" borderId="0" xfId="0" applyAlignment="1">
      <alignment horizontal="left" wrapText="1"/>
    </xf>
    <xf numFmtId="0" fontId="0" fillId="2" borderId="1" xfId="0" applyFill="1" applyBorder="1" applyAlignment="1">
      <alignment horizontal="center"/>
    </xf>
    <xf numFmtId="0" fontId="0" fillId="3" borderId="1" xfId="0" applyFont="1" applyFill="1" applyBorder="1" applyAlignment="1">
      <alignment horizontal="center"/>
    </xf>
    <xf numFmtId="0" fontId="0" fillId="0" borderId="0" xfId="0" applyAlignment="1">
      <alignment horizontal="left"/>
    </xf>
    <xf numFmtId="0" fontId="0" fillId="3" borderId="2" xfId="0" applyFont="1" applyFill="1" applyBorder="1" applyAlignment="1">
      <alignment horizontal="center"/>
    </xf>
    <xf numFmtId="0" fontId="0" fillId="0" borderId="1" xfId="0" applyBorder="1" applyAlignment="1">
      <alignment horizontal="center"/>
    </xf>
    <xf numFmtId="0" fontId="4" fillId="0" borderId="0" xfId="0" applyFont="1"/>
    <xf numFmtId="0" fontId="0" fillId="3" borderId="3" xfId="0" applyFont="1" applyFill="1" applyBorder="1" applyAlignment="1">
      <alignment horizontal="center"/>
    </xf>
    <xf numFmtId="0" fontId="0" fillId="0" borderId="4" xfId="0" applyFont="1" applyBorder="1" applyAlignment="1">
      <alignment horizontal="center"/>
    </xf>
    <xf numFmtId="0" fontId="4" fillId="0" borderId="1" xfId="0" applyFont="1" applyBorder="1" applyAlignment="1">
      <alignment horizontal="center"/>
    </xf>
    <xf numFmtId="0" fontId="0" fillId="0" borderId="2" xfId="0" applyBorder="1" applyAlignment="1">
      <alignment horizontal="center"/>
    </xf>
    <xf numFmtId="176" fontId="5" fillId="0" borderId="4"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176" fontId="6" fillId="3" borderId="1" xfId="0" applyNumberFormat="1" applyFont="1" applyFill="1" applyBorder="1" applyAlignment="1">
      <alignment horizontal="center" vertical="center" shrinkToFit="1"/>
    </xf>
    <xf numFmtId="0" fontId="0" fillId="0" borderId="5" xfId="0" applyBorder="1" applyAlignment="1">
      <alignment horizontal="center"/>
    </xf>
    <xf numFmtId="0" fontId="5" fillId="0" borderId="1" xfId="0" applyFont="1" applyBorder="1" applyAlignment="1">
      <alignment horizontal="center" vertical="center"/>
    </xf>
    <xf numFmtId="0" fontId="0" fillId="0" borderId="3" xfId="0" applyBorder="1" applyAlignment="1">
      <alignment horizontal="center"/>
    </xf>
    <xf numFmtId="0" fontId="0" fillId="0" borderId="0" xfId="0" applyFont="1" applyBorder="1" applyAlignment="1"/>
    <xf numFmtId="0" fontId="0" fillId="0" borderId="0" xfId="0" applyFont="1" applyBorder="1" applyAlignment="1">
      <alignment wrapText="1"/>
    </xf>
    <xf numFmtId="0" fontId="7" fillId="0" borderId="0" xfId="0" applyFont="1" applyAlignment="1">
      <alignment vertical="center"/>
    </xf>
    <xf numFmtId="0" fontId="8" fillId="0" borderId="0" xfId="0" applyFont="1" applyAlignment="1">
      <alignment vertical="center"/>
    </xf>
    <xf numFmtId="0" fontId="7" fillId="0" borderId="0" xfId="0" applyFont="1"/>
    <xf numFmtId="0" fontId="9" fillId="0" borderId="0" xfId="0" applyFont="1" applyAlignment="1">
      <alignment vertical="top"/>
    </xf>
    <xf numFmtId="0" fontId="10" fillId="0" borderId="0" xfId="0" applyFont="1" applyAlignment="1">
      <alignment vertical="center"/>
    </xf>
    <xf numFmtId="0" fontId="10" fillId="0" borderId="0" xfId="0" applyFont="1" applyBorder="1" applyAlignment="1">
      <alignment vertical="center" shrinkToFit="1"/>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38" fontId="13" fillId="4" borderId="1" xfId="4" applyFont="1" applyFill="1" applyBorder="1" applyAlignment="1">
      <alignment horizontal="center" vertical="center" wrapText="1" shrinkToFit="1"/>
    </xf>
    <xf numFmtId="38" fontId="10" fillId="0" borderId="1" xfId="4" applyFont="1" applyFill="1" applyBorder="1" applyAlignment="1">
      <alignment vertical="center" wrapText="1" shrinkToFit="1"/>
    </xf>
    <xf numFmtId="38" fontId="10" fillId="0" borderId="0" xfId="4" applyFont="1" applyFill="1" applyBorder="1" applyAlignment="1">
      <alignment horizontal="left" vertical="center"/>
    </xf>
    <xf numFmtId="0" fontId="10" fillId="4" borderId="1" xfId="0" applyFont="1" applyFill="1" applyBorder="1" applyAlignment="1">
      <alignmen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2" fillId="3" borderId="6" xfId="0" applyFont="1" applyFill="1" applyBorder="1" applyAlignment="1">
      <alignment horizontal="center" vertical="center"/>
    </xf>
    <xf numFmtId="0" fontId="10"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38" fontId="10" fillId="0" borderId="0" xfId="4" applyFont="1" applyFill="1" applyBorder="1" applyAlignment="1">
      <alignment horizontal="left" vertical="center" wrapText="1" shrinkToFit="1"/>
    </xf>
    <xf numFmtId="0" fontId="10" fillId="0" borderId="0" xfId="0" applyFont="1" applyFill="1" applyBorder="1" applyAlignment="1">
      <alignment vertical="center"/>
    </xf>
    <xf numFmtId="0" fontId="7" fillId="4" borderId="1" xfId="0" applyFont="1" applyFill="1" applyBorder="1" applyAlignment="1">
      <alignment vertical="center"/>
    </xf>
    <xf numFmtId="0" fontId="7"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10" fillId="0" borderId="5"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3" xfId="0" applyFont="1" applyFill="1" applyBorder="1" applyAlignment="1">
      <alignment horizontal="center" vertical="center"/>
    </xf>
    <xf numFmtId="38" fontId="10" fillId="0" borderId="0" xfId="4" applyFont="1" applyFill="1" applyBorder="1" applyAlignment="1">
      <alignment horizontal="right" vertical="center" shrinkToFit="1"/>
    </xf>
    <xf numFmtId="38" fontId="10" fillId="4" borderId="2" xfId="4" applyFont="1" applyFill="1" applyBorder="1" applyAlignment="1">
      <alignment horizontal="center" vertical="center" wrapText="1" shrinkToFit="1"/>
    </xf>
    <xf numFmtId="38" fontId="10" fillId="3" borderId="2" xfId="4" applyFont="1" applyFill="1" applyBorder="1" applyAlignment="1">
      <alignment horizontal="center" vertical="center" wrapText="1" shrinkToFit="1"/>
    </xf>
    <xf numFmtId="38" fontId="12" fillId="3" borderId="8" xfId="4" applyFont="1" applyFill="1" applyBorder="1" applyAlignment="1">
      <alignment horizontal="center" vertical="center" wrapText="1" shrinkToFit="1"/>
    </xf>
    <xf numFmtId="38" fontId="10" fillId="0" borderId="0" xfId="4" applyFont="1" applyFill="1" applyAlignment="1">
      <alignment horizontal="center" vertical="center" wrapText="1" shrinkToFit="1"/>
    </xf>
    <xf numFmtId="38" fontId="10" fillId="0" borderId="1" xfId="4" applyFont="1" applyFill="1" applyBorder="1" applyAlignment="1">
      <alignment horizontal="center" vertical="center" wrapText="1" shrinkToFit="1"/>
    </xf>
    <xf numFmtId="38" fontId="10" fillId="0" borderId="7" xfId="4" applyFont="1" applyFill="1" applyBorder="1" applyAlignment="1">
      <alignment horizontal="center" vertical="center" wrapText="1" shrinkToFit="1"/>
    </xf>
    <xf numFmtId="38" fontId="10" fillId="0" borderId="6" xfId="4" applyFont="1" applyFill="1" applyBorder="1" applyAlignment="1">
      <alignment horizontal="center" vertical="center" wrapText="1" shrinkToFit="1"/>
    </xf>
    <xf numFmtId="38" fontId="10" fillId="4" borderId="5" xfId="4" applyFont="1" applyFill="1" applyBorder="1" applyAlignment="1">
      <alignment horizontal="center" vertical="center" wrapText="1" shrinkToFit="1"/>
    </xf>
    <xf numFmtId="38" fontId="10" fillId="3" borderId="5" xfId="4" applyFont="1" applyFill="1" applyBorder="1" applyAlignment="1">
      <alignment horizontal="center" vertical="center" wrapText="1" shrinkToFit="1"/>
    </xf>
    <xf numFmtId="38" fontId="12" fillId="3" borderId="9" xfId="4" applyFont="1" applyFill="1" applyBorder="1" applyAlignment="1">
      <alignment horizontal="center" vertical="center" wrapText="1" shrinkToFit="1"/>
    </xf>
    <xf numFmtId="38" fontId="10" fillId="4" borderId="3" xfId="4" applyFont="1" applyFill="1" applyBorder="1" applyAlignment="1">
      <alignment horizontal="center" vertical="center" wrapText="1" shrinkToFit="1"/>
    </xf>
    <xf numFmtId="38" fontId="10" fillId="0" borderId="0" xfId="4" applyFont="1" applyFill="1" applyBorder="1" applyAlignment="1">
      <alignment vertical="center" wrapText="1" shrinkToFit="1"/>
    </xf>
    <xf numFmtId="38" fontId="10" fillId="0" borderId="10" xfId="4" applyFont="1" applyFill="1" applyBorder="1" applyAlignment="1">
      <alignment horizontal="center" vertical="center" wrapText="1" shrinkToFit="1"/>
    </xf>
    <xf numFmtId="38" fontId="10" fillId="0" borderId="2" xfId="4" applyFont="1" applyFill="1" applyBorder="1" applyAlignment="1">
      <alignment horizontal="center" vertical="center" wrapText="1" shrinkToFit="1"/>
    </xf>
    <xf numFmtId="38" fontId="10" fillId="0" borderId="10" xfId="4" applyFont="1" applyFill="1" applyBorder="1" applyAlignment="1">
      <alignment vertical="center" wrapText="1" shrinkToFit="1"/>
    </xf>
    <xf numFmtId="0" fontId="10" fillId="3" borderId="0" xfId="0" applyFont="1" applyFill="1" applyAlignment="1">
      <alignment vertical="center"/>
    </xf>
    <xf numFmtId="38" fontId="10" fillId="0" borderId="3" xfId="4" applyFont="1" applyFill="1" applyBorder="1" applyAlignment="1">
      <alignment horizontal="center" vertical="center" wrapText="1" shrinkToFit="1"/>
    </xf>
    <xf numFmtId="0" fontId="12" fillId="3" borderId="0" xfId="0" applyFont="1" applyFill="1" applyAlignment="1">
      <alignment horizontal="center" vertical="center"/>
    </xf>
    <xf numFmtId="38" fontId="13" fillId="4" borderId="8" xfId="4" applyFont="1" applyFill="1" applyBorder="1" applyAlignment="1">
      <alignment horizontal="center" vertical="center" wrapText="1" shrinkToFit="1"/>
    </xf>
    <xf numFmtId="38" fontId="10" fillId="4" borderId="1" xfId="4" applyFont="1" applyFill="1" applyBorder="1" applyAlignment="1">
      <alignment horizontal="center" vertical="center" wrapText="1" shrinkToFit="1"/>
    </xf>
    <xf numFmtId="38" fontId="13" fillId="4" borderId="11" xfId="4" applyFont="1" applyFill="1" applyBorder="1" applyAlignment="1">
      <alignment horizontal="center" vertical="center" wrapText="1" shrinkToFit="1"/>
    </xf>
    <xf numFmtId="38" fontId="13" fillId="4" borderId="9" xfId="4" applyFont="1" applyFill="1" applyBorder="1" applyAlignment="1">
      <alignment horizontal="center" vertical="center" wrapText="1" shrinkToFit="1"/>
    </xf>
    <xf numFmtId="0" fontId="10" fillId="3" borderId="0" xfId="0" applyFont="1" applyFill="1" applyAlignment="1">
      <alignment horizontal="center" vertical="center"/>
    </xf>
    <xf numFmtId="38" fontId="13" fillId="4" borderId="12" xfId="4" applyFont="1" applyFill="1" applyBorder="1" applyAlignment="1">
      <alignment horizontal="center" vertical="center" wrapText="1" shrinkToFit="1"/>
    </xf>
    <xf numFmtId="38" fontId="13" fillId="4" borderId="13" xfId="4" applyFont="1" applyFill="1" applyBorder="1" applyAlignment="1">
      <alignment horizontal="center" vertical="center" wrapText="1" shrinkToFit="1"/>
    </xf>
    <xf numFmtId="0" fontId="7" fillId="0" borderId="0" xfId="0" applyFont="1" applyAlignment="1">
      <alignment horizontal="center" vertical="center" wrapText="1" shrinkToFit="1"/>
    </xf>
    <xf numFmtId="0" fontId="7" fillId="0" borderId="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6" xfId="0" applyFont="1" applyBorder="1" applyAlignment="1">
      <alignment horizontal="center" vertical="center" wrapText="1" shrinkToFit="1"/>
    </xf>
    <xf numFmtId="35" fontId="10" fillId="3" borderId="0" xfId="0" applyNumberFormat="1" applyFont="1" applyFill="1" applyAlignment="1">
      <alignment horizontal="center" vertical="center"/>
    </xf>
    <xf numFmtId="38" fontId="10" fillId="3" borderId="0" xfId="4" applyFont="1" applyFill="1" applyBorder="1" applyAlignment="1">
      <alignment horizontal="right" vertical="center" shrinkToFit="1"/>
    </xf>
    <xf numFmtId="0" fontId="15" fillId="0" borderId="0" xfId="0" applyFont="1" applyAlignment="1">
      <alignment vertical="center"/>
    </xf>
    <xf numFmtId="38" fontId="10" fillId="3" borderId="3" xfId="4" applyFont="1" applyFill="1" applyBorder="1" applyAlignment="1">
      <alignment horizontal="center" vertical="center" wrapText="1" shrinkToFit="1"/>
    </xf>
    <xf numFmtId="38" fontId="12" fillId="3" borderId="13" xfId="4" applyFont="1" applyFill="1" applyBorder="1" applyAlignment="1">
      <alignment horizontal="center" vertical="center" wrapText="1" shrinkToFit="1"/>
    </xf>
    <xf numFmtId="177" fontId="12" fillId="0" borderId="2" xfId="5" applyNumberFormat="1" applyFont="1" applyFill="1" applyBorder="1" applyAlignment="1">
      <alignment vertical="center" wrapText="1" shrinkToFit="1"/>
    </xf>
    <xf numFmtId="0" fontId="7" fillId="0" borderId="14" xfId="0" applyFont="1" applyBorder="1" applyAlignment="1">
      <alignment horizontal="center" vertical="center" wrapText="1"/>
    </xf>
    <xf numFmtId="0" fontId="10" fillId="5" borderId="1" xfId="0" applyFont="1" applyFill="1" applyBorder="1" applyAlignment="1">
      <alignment horizontal="center" vertical="center" shrinkToFit="1"/>
    </xf>
    <xf numFmtId="177" fontId="12" fillId="0" borderId="5" xfId="5" applyNumberFormat="1" applyFont="1" applyFill="1" applyBorder="1" applyAlignment="1">
      <alignment vertical="center" wrapText="1" shrinkToFit="1"/>
    </xf>
    <xf numFmtId="0" fontId="7" fillId="0" borderId="0" xfId="0" applyFont="1" applyBorder="1" applyAlignment="1">
      <alignment horizontal="center" vertical="center" wrapText="1"/>
    </xf>
    <xf numFmtId="177" fontId="12" fillId="0" borderId="3" xfId="5" applyNumberFormat="1" applyFont="1" applyFill="1" applyBorder="1" applyAlignment="1">
      <alignment vertical="center" wrapText="1" shrinkToFit="1"/>
    </xf>
    <xf numFmtId="0" fontId="10" fillId="6" borderId="1" xfId="0" applyFont="1" applyFill="1" applyBorder="1" applyAlignment="1">
      <alignment horizontal="center" vertical="center" shrinkToFit="1"/>
    </xf>
    <xf numFmtId="38" fontId="13" fillId="0" borderId="15" xfId="4" applyFont="1" applyFill="1" applyBorder="1" applyAlignment="1">
      <alignment horizontal="center" vertical="center" wrapText="1" shrinkToFit="1"/>
    </xf>
    <xf numFmtId="38" fontId="13" fillId="0" borderId="14" xfId="4" applyFont="1" applyFill="1" applyBorder="1" applyAlignment="1">
      <alignment horizontal="center" vertical="center" wrapText="1" shrinkToFit="1"/>
    </xf>
    <xf numFmtId="177" fontId="12" fillId="0" borderId="14" xfId="5" applyNumberFormat="1" applyFont="1" applyFill="1" applyBorder="1" applyAlignment="1">
      <alignment horizontal="center" vertical="center" wrapText="1" shrinkToFit="1"/>
    </xf>
    <xf numFmtId="38" fontId="13" fillId="0" borderId="0" xfId="4" applyFont="1" applyFill="1" applyBorder="1" applyAlignment="1">
      <alignment horizontal="center" vertical="center" wrapText="1" shrinkToFit="1"/>
    </xf>
    <xf numFmtId="177" fontId="12" fillId="0" borderId="0" xfId="5" applyNumberFormat="1" applyFont="1" applyFill="1" applyBorder="1" applyAlignment="1">
      <alignment horizontal="center" vertical="center" wrapText="1" shrinkToFit="1"/>
    </xf>
    <xf numFmtId="38" fontId="16" fillId="3" borderId="0" xfId="4" applyFont="1" applyFill="1" applyBorder="1" applyAlignment="1">
      <alignment horizontal="center" vertical="center" wrapText="1" shrinkToFit="1"/>
    </xf>
    <xf numFmtId="38" fontId="10" fillId="3" borderId="0" xfId="4" applyFont="1" applyFill="1" applyBorder="1" applyAlignment="1">
      <alignment vertical="center" wrapText="1" shrinkToFit="1"/>
    </xf>
    <xf numFmtId="178" fontId="10" fillId="3" borderId="0" xfId="0" applyNumberFormat="1" applyFont="1" applyFill="1" applyAlignment="1">
      <alignment horizontal="center" vertical="center"/>
    </xf>
    <xf numFmtId="0" fontId="17" fillId="0" borderId="0" xfId="0" applyFont="1"/>
    <xf numFmtId="0" fontId="8" fillId="3" borderId="0" xfId="0" applyFont="1" applyFill="1" applyBorder="1" applyAlignment="1">
      <alignment vertical="center"/>
    </xf>
    <xf numFmtId="0" fontId="7" fillId="0" borderId="0" xfId="0" applyFont="1" applyBorder="1" applyAlignment="1">
      <alignment vertical="center"/>
    </xf>
    <xf numFmtId="177" fontId="10" fillId="0" borderId="0" xfId="5" applyNumberFormat="1" applyFont="1" applyFill="1" applyBorder="1" applyAlignment="1">
      <alignment vertical="center" wrapText="1" shrinkToFit="1"/>
    </xf>
    <xf numFmtId="35" fontId="10" fillId="3" borderId="0" xfId="0" applyNumberFormat="1" applyFont="1" applyFill="1" applyAlignment="1">
      <alignment vertical="center"/>
    </xf>
    <xf numFmtId="0" fontId="12" fillId="3" borderId="0" xfId="0" applyFont="1" applyFill="1" applyAlignment="1">
      <alignment vertical="center"/>
    </xf>
    <xf numFmtId="177" fontId="10" fillId="0" borderId="0" xfId="5" applyNumberFormat="1" applyFont="1" applyFill="1" applyBorder="1" applyAlignment="1">
      <alignment horizontal="center" vertical="center" wrapText="1" shrinkToFit="1"/>
    </xf>
    <xf numFmtId="0" fontId="10" fillId="3" borderId="0" xfId="0" applyFont="1" applyFill="1" applyAlignment="1">
      <alignment horizontal="center" vertical="center" shrinkToFit="1"/>
    </xf>
    <xf numFmtId="0" fontId="7" fillId="0" borderId="0" xfId="0" applyFont="1" applyAlignment="1">
      <alignment vertical="center" shrinkToFit="1"/>
    </xf>
    <xf numFmtId="0" fontId="18" fillId="0" borderId="0" xfId="0" applyFont="1" applyAlignment="1">
      <alignment vertical="top"/>
    </xf>
    <xf numFmtId="0" fontId="19" fillId="0" borderId="16" xfId="0" applyFont="1" applyBorder="1" applyAlignment="1">
      <alignment horizontal="center" vertical="center" shrinkToFit="1"/>
    </xf>
    <xf numFmtId="0" fontId="19" fillId="0" borderId="17" xfId="0" applyFont="1" applyBorder="1" applyAlignment="1">
      <alignment horizontal="center" vertical="center" shrinkToFit="1"/>
    </xf>
    <xf numFmtId="0" fontId="10" fillId="7" borderId="18" xfId="0" applyFont="1" applyFill="1" applyBorder="1" applyAlignment="1">
      <alignment horizontal="center" vertical="center"/>
    </xf>
    <xf numFmtId="0" fontId="10" fillId="7" borderId="19" xfId="0" applyFont="1" applyFill="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12" fillId="0" borderId="21" xfId="0" applyFont="1" applyBorder="1" applyAlignment="1">
      <alignment vertical="center"/>
    </xf>
    <xf numFmtId="0" fontId="10" fillId="0" borderId="22" xfId="0" applyFont="1" applyBorder="1" applyAlignment="1">
      <alignment vertical="center"/>
    </xf>
    <xf numFmtId="0" fontId="10" fillId="5" borderId="23" xfId="0" applyFont="1" applyFill="1" applyBorder="1" applyAlignment="1">
      <alignment horizontal="center" vertical="center" shrinkToFit="1"/>
    </xf>
    <xf numFmtId="0" fontId="19" fillId="6" borderId="24" xfId="0" applyFont="1" applyFill="1" applyBorder="1" applyAlignment="1">
      <alignment horizontal="center" vertical="center" shrinkToFit="1"/>
    </xf>
    <xf numFmtId="0" fontId="19" fillId="6" borderId="25" xfId="0" applyFont="1" applyFill="1" applyBorder="1" applyAlignment="1">
      <alignment horizontal="center" vertical="center" shrinkToFit="1"/>
    </xf>
    <xf numFmtId="0" fontId="10" fillId="7" borderId="26" xfId="0" applyFont="1" applyFill="1" applyBorder="1" applyAlignment="1">
      <alignment horizontal="left" vertical="center"/>
    </xf>
    <xf numFmtId="0" fontId="10" fillId="7" borderId="27" xfId="0" applyFont="1" applyFill="1" applyBorder="1" applyAlignment="1">
      <alignment horizontal="left" vertical="center"/>
    </xf>
    <xf numFmtId="0" fontId="10" fillId="7" borderId="2" xfId="0" applyFont="1" applyFill="1" applyBorder="1" applyAlignment="1">
      <alignment horizontal="left" vertical="center"/>
    </xf>
    <xf numFmtId="0" fontId="10" fillId="7" borderId="28" xfId="0" applyFont="1" applyFill="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10" fillId="0" borderId="9" xfId="0" applyFont="1" applyFill="1" applyBorder="1" applyAlignment="1">
      <alignment horizontal="center" vertical="center"/>
    </xf>
    <xf numFmtId="0" fontId="10" fillId="8" borderId="1" xfId="0" applyFont="1" applyFill="1" applyBorder="1" applyAlignment="1">
      <alignment horizontal="center" vertical="center"/>
    </xf>
    <xf numFmtId="0" fontId="10" fillId="5" borderId="31" xfId="0" applyFont="1" applyFill="1" applyBorder="1" applyAlignment="1">
      <alignment horizontal="center" vertical="center" shrinkToFit="1"/>
    </xf>
    <xf numFmtId="0" fontId="19" fillId="6" borderId="32" xfId="0" applyFont="1" applyFill="1" applyBorder="1" applyAlignment="1">
      <alignment horizontal="center" vertical="center" shrinkToFit="1"/>
    </xf>
    <xf numFmtId="0" fontId="19" fillId="6" borderId="33" xfId="0" applyFont="1" applyFill="1" applyBorder="1" applyAlignment="1">
      <alignment horizontal="center" vertical="center" shrinkToFit="1"/>
    </xf>
    <xf numFmtId="0" fontId="10" fillId="7" borderId="34" xfId="0" applyFont="1" applyFill="1" applyBorder="1" applyAlignment="1">
      <alignment horizontal="left" vertical="center"/>
    </xf>
    <xf numFmtId="0" fontId="10" fillId="7" borderId="35" xfId="0" applyFont="1" applyFill="1" applyBorder="1" applyAlignment="1">
      <alignment horizontal="left" vertical="center"/>
    </xf>
    <xf numFmtId="0" fontId="10" fillId="7"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5" borderId="36" xfId="0" applyFont="1" applyFill="1" applyBorder="1" applyAlignment="1">
      <alignment horizontal="center" vertical="center" shrinkToFit="1"/>
    </xf>
    <xf numFmtId="0" fontId="19" fillId="6" borderId="37" xfId="0" applyFont="1" applyFill="1" applyBorder="1" applyAlignment="1">
      <alignment horizontal="center" vertical="center" shrinkToFit="1"/>
    </xf>
    <xf numFmtId="38" fontId="10" fillId="6" borderId="1" xfId="4" applyFont="1" applyFill="1" applyBorder="1" applyAlignment="1">
      <alignment vertical="center" wrapText="1" shrinkToFit="1"/>
    </xf>
    <xf numFmtId="0" fontId="10" fillId="0" borderId="1" xfId="0" applyFont="1" applyFill="1" applyBorder="1" applyAlignment="1">
      <alignment vertical="center"/>
    </xf>
    <xf numFmtId="0" fontId="10" fillId="5" borderId="38" xfId="0" applyFont="1" applyFill="1" applyBorder="1" applyAlignment="1">
      <alignment horizontal="center" vertical="center" shrinkToFit="1"/>
    </xf>
    <xf numFmtId="0" fontId="19" fillId="3" borderId="39" xfId="0" applyFont="1" applyFill="1" applyBorder="1" applyAlignment="1">
      <alignment horizontal="center" vertical="center" shrinkToFit="1"/>
    </xf>
    <xf numFmtId="0" fontId="19" fillId="3" borderId="40" xfId="0" applyFont="1" applyFill="1" applyBorder="1" applyAlignment="1">
      <alignment horizontal="center" vertical="center" shrinkToFit="1"/>
    </xf>
    <xf numFmtId="0" fontId="10" fillId="7" borderId="41" xfId="0" applyFont="1" applyFill="1" applyBorder="1" applyAlignment="1">
      <alignment horizontal="left" vertical="center"/>
    </xf>
    <xf numFmtId="0" fontId="10" fillId="7" borderId="42" xfId="0" applyFont="1" applyFill="1" applyBorder="1" applyAlignment="1">
      <alignment horizontal="left" vertical="center"/>
    </xf>
    <xf numFmtId="0" fontId="10" fillId="7" borderId="3" xfId="0" applyFont="1" applyFill="1" applyBorder="1" applyAlignment="1">
      <alignment horizontal="left" vertical="center"/>
    </xf>
    <xf numFmtId="0" fontId="10" fillId="7" borderId="43" xfId="0" applyFont="1" applyFill="1" applyBorder="1" applyAlignment="1">
      <alignment vertical="center"/>
    </xf>
    <xf numFmtId="179" fontId="10" fillId="9" borderId="23" xfId="0" applyNumberFormat="1" applyFont="1" applyFill="1" applyBorder="1" applyAlignment="1">
      <alignment horizontal="center" vertical="center" shrinkToFit="1"/>
    </xf>
    <xf numFmtId="38" fontId="10" fillId="0" borderId="44" xfId="4" applyFont="1" applyBorder="1" applyAlignment="1">
      <alignment horizontal="right" vertical="center" shrinkToFit="1"/>
    </xf>
    <xf numFmtId="38" fontId="10" fillId="0" borderId="45" xfId="4" applyFont="1" applyBorder="1" applyAlignment="1">
      <alignment horizontal="right" vertical="center" shrinkToFit="1"/>
    </xf>
    <xf numFmtId="38" fontId="10" fillId="0" borderId="23" xfId="4" applyFont="1" applyBorder="1" applyAlignment="1">
      <alignment horizontal="right" vertical="center" shrinkToFit="1"/>
    </xf>
    <xf numFmtId="38" fontId="10" fillId="0" borderId="46" xfId="4" applyFont="1" applyBorder="1" applyAlignment="1">
      <alignment horizontal="right" vertical="center" shrinkToFit="1"/>
    </xf>
    <xf numFmtId="38" fontId="10" fillId="0" borderId="47" xfId="4" applyFont="1" applyBorder="1" applyAlignment="1">
      <alignment horizontal="right" vertical="center" shrinkToFit="1"/>
    </xf>
    <xf numFmtId="0" fontId="20" fillId="0" borderId="0" xfId="0" applyFont="1" applyAlignment="1">
      <alignment vertical="center"/>
    </xf>
    <xf numFmtId="179" fontId="10" fillId="5" borderId="36" xfId="0" applyNumberFormat="1" applyFont="1" applyFill="1" applyBorder="1" applyAlignment="1">
      <alignment horizontal="center" vertical="center" shrinkToFit="1"/>
    </xf>
    <xf numFmtId="38" fontId="10" fillId="0" borderId="48" xfId="4" applyFont="1" applyFill="1" applyBorder="1" applyAlignment="1">
      <alignment horizontal="right" vertical="center" shrinkToFit="1"/>
    </xf>
    <xf numFmtId="38" fontId="10" fillId="0" borderId="36" xfId="4" applyFont="1" applyFill="1" applyBorder="1" applyAlignment="1">
      <alignment horizontal="right" vertical="center" shrinkToFit="1"/>
    </xf>
    <xf numFmtId="38" fontId="10" fillId="0" borderId="49" xfId="4" applyFont="1" applyBorder="1" applyAlignment="1">
      <alignment horizontal="right" vertical="center" shrinkToFit="1"/>
    </xf>
    <xf numFmtId="38" fontId="10" fillId="0" borderId="50" xfId="4" applyFont="1" applyBorder="1" applyAlignment="1">
      <alignment horizontal="right" vertical="center" shrinkToFit="1"/>
    </xf>
    <xf numFmtId="0" fontId="12" fillId="4" borderId="51" xfId="0" applyFont="1" applyFill="1" applyBorder="1" applyAlignment="1">
      <alignment horizontal="center" vertical="center"/>
    </xf>
    <xf numFmtId="38" fontId="10" fillId="0" borderId="2" xfId="4" applyFont="1" applyFill="1" applyBorder="1" applyAlignment="1">
      <alignment vertical="center" wrapText="1" shrinkToFit="1"/>
    </xf>
    <xf numFmtId="0" fontId="12" fillId="4" borderId="52" xfId="0" applyFont="1" applyFill="1" applyBorder="1" applyAlignment="1">
      <alignment horizontal="center" vertical="center"/>
    </xf>
    <xf numFmtId="38" fontId="10" fillId="0" borderId="5" xfId="4" applyFont="1" applyFill="1" applyBorder="1" applyAlignment="1">
      <alignment vertical="center" wrapText="1" shrinkToFit="1"/>
    </xf>
    <xf numFmtId="0" fontId="10" fillId="10" borderId="53" xfId="0" applyFont="1" applyFill="1" applyBorder="1" applyAlignment="1">
      <alignment horizontal="center" vertical="center"/>
    </xf>
    <xf numFmtId="38" fontId="10" fillId="0" borderId="3" xfId="4" applyFont="1" applyFill="1" applyBorder="1" applyAlignment="1">
      <alignment vertical="center" wrapText="1" shrinkToFit="1"/>
    </xf>
    <xf numFmtId="35" fontId="10" fillId="7" borderId="54" xfId="0" applyNumberFormat="1" applyFont="1" applyFill="1" applyBorder="1" applyAlignment="1">
      <alignment horizontal="center" vertical="center"/>
    </xf>
    <xf numFmtId="35" fontId="10" fillId="7" borderId="55" xfId="0" applyNumberFormat="1" applyFont="1" applyFill="1" applyBorder="1" applyAlignment="1">
      <alignment horizontal="center" vertical="center"/>
    </xf>
    <xf numFmtId="177" fontId="10" fillId="0" borderId="2" xfId="5" applyNumberFormat="1" applyFont="1" applyFill="1" applyBorder="1" applyAlignment="1">
      <alignment vertical="center" wrapText="1" shrinkToFit="1"/>
    </xf>
    <xf numFmtId="35" fontId="10" fillId="6" borderId="53" xfId="0" applyNumberFormat="1" applyFont="1" applyFill="1" applyBorder="1" applyAlignment="1">
      <alignment horizontal="center" vertical="center"/>
    </xf>
    <xf numFmtId="177" fontId="10" fillId="0" borderId="5" xfId="5" applyNumberFormat="1" applyFont="1" applyFill="1" applyBorder="1" applyAlignment="1">
      <alignment vertical="center" wrapText="1" shrinkToFit="1"/>
    </xf>
    <xf numFmtId="35" fontId="10" fillId="6" borderId="56" xfId="0" applyNumberFormat="1" applyFont="1" applyFill="1" applyBorder="1" applyAlignment="1">
      <alignment horizontal="center" vertical="center"/>
    </xf>
    <xf numFmtId="177" fontId="10" fillId="0" borderId="3" xfId="5" applyNumberFormat="1" applyFont="1" applyFill="1" applyBorder="1" applyAlignment="1">
      <alignment vertical="center" wrapText="1" shrinkToFit="1"/>
    </xf>
    <xf numFmtId="35" fontId="10" fillId="3" borderId="57" xfId="0" applyNumberFormat="1" applyFont="1" applyFill="1" applyBorder="1" applyAlignment="1">
      <alignment horizontal="center" vertical="center"/>
    </xf>
    <xf numFmtId="177" fontId="10" fillId="0" borderId="2" xfId="5" applyNumberFormat="1" applyFont="1" applyFill="1" applyBorder="1" applyAlignment="1">
      <alignment horizontal="center" vertical="center" wrapText="1" shrinkToFit="1"/>
    </xf>
    <xf numFmtId="35" fontId="10" fillId="6" borderId="58" xfId="0" applyNumberFormat="1" applyFont="1" applyFill="1" applyBorder="1" applyAlignment="1">
      <alignment horizontal="center" vertical="center"/>
    </xf>
    <xf numFmtId="177" fontId="10" fillId="0" borderId="5" xfId="5" applyNumberFormat="1" applyFont="1" applyFill="1" applyBorder="1" applyAlignment="1">
      <alignment horizontal="center" vertical="center" wrapText="1" shrinkToFit="1"/>
    </xf>
    <xf numFmtId="177" fontId="10" fillId="0" borderId="3" xfId="5" applyNumberFormat="1" applyFont="1" applyFill="1" applyBorder="1" applyAlignment="1">
      <alignment horizontal="center" vertical="center" wrapText="1" shrinkToFit="1"/>
    </xf>
    <xf numFmtId="35" fontId="10" fillId="7" borderId="52" xfId="0" applyNumberFormat="1" applyFont="1" applyFill="1" applyBorder="1" applyAlignment="1">
      <alignment horizontal="center" vertical="center"/>
    </xf>
    <xf numFmtId="38" fontId="16" fillId="3" borderId="14" xfId="4" applyFont="1" applyFill="1" applyBorder="1" applyAlignment="1">
      <alignment horizontal="center" vertical="center" wrapText="1" shrinkToFit="1"/>
    </xf>
    <xf numFmtId="38" fontId="10" fillId="3" borderId="14" xfId="4" applyFont="1" applyFill="1" applyBorder="1" applyAlignment="1">
      <alignment vertical="center" wrapText="1" shrinkToFit="1"/>
    </xf>
    <xf numFmtId="35" fontId="10" fillId="7" borderId="56" xfId="0" applyNumberFormat="1" applyFont="1" applyFill="1" applyBorder="1" applyAlignment="1">
      <alignment horizontal="center" vertical="center"/>
    </xf>
    <xf numFmtId="178" fontId="10" fillId="3" borderId="58" xfId="0" applyNumberFormat="1" applyFont="1" applyFill="1" applyBorder="1" applyAlignment="1">
      <alignment horizontal="center" vertical="center"/>
    </xf>
    <xf numFmtId="35" fontId="10" fillId="7" borderId="58" xfId="0" applyNumberFormat="1" applyFont="1" applyFill="1" applyBorder="1" applyAlignment="1">
      <alignment horizontal="center" vertical="center"/>
    </xf>
    <xf numFmtId="178" fontId="10" fillId="3" borderId="53" xfId="0" applyNumberFormat="1" applyFont="1" applyFill="1" applyBorder="1" applyAlignment="1">
      <alignment horizontal="center" vertical="center"/>
    </xf>
    <xf numFmtId="178" fontId="10" fillId="3" borderId="59" xfId="0" applyNumberFormat="1" applyFont="1" applyFill="1" applyBorder="1" applyAlignment="1">
      <alignment horizontal="center" vertical="center"/>
    </xf>
    <xf numFmtId="35" fontId="10" fillId="3" borderId="0" xfId="0" applyNumberFormat="1" applyFont="1" applyFill="1" applyBorder="1" applyAlignment="1">
      <alignment vertical="center"/>
    </xf>
    <xf numFmtId="179" fontId="10" fillId="5" borderId="60" xfId="0" applyNumberFormat="1" applyFont="1" applyFill="1" applyBorder="1" applyAlignment="1">
      <alignment horizontal="center" vertical="center" shrinkToFit="1"/>
    </xf>
    <xf numFmtId="0" fontId="12" fillId="10" borderId="61" xfId="0" applyFont="1" applyFill="1" applyBorder="1" applyAlignment="1">
      <alignment vertical="center"/>
    </xf>
    <xf numFmtId="179" fontId="10" fillId="5" borderId="62" xfId="0" applyNumberFormat="1" applyFont="1" applyFill="1" applyBorder="1" applyAlignment="1">
      <alignment horizontal="center" vertical="center" shrinkToFit="1"/>
    </xf>
    <xf numFmtId="0" fontId="19" fillId="0" borderId="63"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19" fillId="0" borderId="65" xfId="0" applyFont="1" applyFill="1" applyBorder="1" applyAlignment="1">
      <alignment horizontal="center" vertical="center" shrinkToFit="1"/>
    </xf>
    <xf numFmtId="0" fontId="19" fillId="0" borderId="66" xfId="0" applyFont="1" applyFill="1" applyBorder="1" applyAlignment="1">
      <alignment horizontal="center" vertical="center" shrinkToFit="1"/>
    </xf>
    <xf numFmtId="38" fontId="10" fillId="0" borderId="67" xfId="4" applyFont="1" applyFill="1" applyBorder="1" applyAlignment="1">
      <alignment horizontal="right" vertical="center" shrinkToFit="1"/>
    </xf>
    <xf numFmtId="38" fontId="10" fillId="0" borderId="68" xfId="4" applyFont="1" applyFill="1" applyBorder="1" applyAlignment="1">
      <alignment horizontal="right" vertical="center" shrinkToFit="1"/>
    </xf>
    <xf numFmtId="38" fontId="10" fillId="0" borderId="69" xfId="4" applyFont="1" applyFill="1" applyBorder="1" applyAlignment="1">
      <alignment horizontal="right" vertical="center" shrinkToFit="1"/>
    </xf>
    <xf numFmtId="38" fontId="10" fillId="0" borderId="70" xfId="4" applyFont="1" applyFill="1" applyBorder="1" applyAlignment="1">
      <alignment horizontal="right" vertical="center" shrinkToFit="1"/>
    </xf>
    <xf numFmtId="38" fontId="10" fillId="0" borderId="71" xfId="4" applyFont="1" applyFill="1" applyBorder="1" applyAlignment="1">
      <alignment horizontal="right" vertical="center" shrinkToFit="1"/>
    </xf>
    <xf numFmtId="0" fontId="12" fillId="3" borderId="0" xfId="0" applyFont="1" applyFill="1" applyBorder="1" applyAlignment="1">
      <alignment vertical="center"/>
    </xf>
    <xf numFmtId="0" fontId="19" fillId="0" borderId="72" xfId="0" applyFont="1" applyFill="1" applyBorder="1" applyAlignment="1">
      <alignment horizontal="center" vertical="center" shrinkToFit="1"/>
    </xf>
    <xf numFmtId="0" fontId="19" fillId="0" borderId="62" xfId="0" applyFont="1" applyFill="1" applyBorder="1" applyAlignment="1">
      <alignment horizontal="center" vertical="center" shrinkToFit="1"/>
    </xf>
    <xf numFmtId="0" fontId="19" fillId="0" borderId="73" xfId="0" applyFont="1" applyFill="1" applyBorder="1" applyAlignment="1">
      <alignment horizontal="center" vertical="center" shrinkToFit="1"/>
    </xf>
    <xf numFmtId="0" fontId="10" fillId="0" borderId="74"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vertical="center"/>
    </xf>
    <xf numFmtId="0" fontId="7" fillId="0" borderId="21" xfId="0" applyFont="1" applyBorder="1" applyAlignment="1">
      <alignment vertical="center"/>
    </xf>
    <xf numFmtId="0" fontId="14" fillId="0" borderId="0" xfId="0" applyFont="1" applyAlignment="1">
      <alignment vertical="center"/>
    </xf>
    <xf numFmtId="0" fontId="19" fillId="6" borderId="77" xfId="0" applyFont="1" applyFill="1" applyBorder="1" applyAlignment="1">
      <alignment horizontal="center" vertical="center" shrinkToFit="1"/>
    </xf>
    <xf numFmtId="38" fontId="10" fillId="0" borderId="78" xfId="4" applyFont="1" applyBorder="1" applyAlignment="1">
      <alignment horizontal="right" vertical="center" shrinkToFit="1"/>
    </xf>
    <xf numFmtId="177" fontId="10" fillId="0" borderId="14" xfId="5" applyNumberFormat="1" applyFont="1" applyFill="1" applyBorder="1" applyAlignment="1">
      <alignment horizontal="center" vertical="center" wrapText="1" shrinkToFit="1"/>
    </xf>
    <xf numFmtId="0" fontId="10" fillId="0" borderId="79" xfId="0" applyFont="1" applyBorder="1" applyAlignment="1">
      <alignment vertical="center"/>
    </xf>
    <xf numFmtId="0" fontId="20" fillId="0" borderId="79" xfId="0" applyFont="1" applyBorder="1" applyAlignment="1">
      <alignment vertical="center"/>
    </xf>
    <xf numFmtId="0" fontId="20" fillId="0" borderId="75" xfId="0" applyFont="1" applyBorder="1" applyAlignment="1">
      <alignment vertical="center"/>
    </xf>
    <xf numFmtId="0" fontId="19" fillId="6" borderId="80" xfId="0" applyFont="1" applyFill="1" applyBorder="1" applyAlignment="1">
      <alignment horizontal="center" vertical="center" shrinkToFit="1"/>
    </xf>
    <xf numFmtId="0" fontId="19" fillId="6" borderId="81" xfId="0" applyFont="1" applyFill="1" applyBorder="1" applyAlignment="1">
      <alignment horizontal="center" vertical="center" shrinkToFit="1"/>
    </xf>
    <xf numFmtId="38" fontId="10" fillId="0" borderId="82" xfId="4" applyFont="1" applyBorder="1" applyAlignment="1">
      <alignment horizontal="right" vertical="center" shrinkToFit="1"/>
    </xf>
    <xf numFmtId="38" fontId="10" fillId="0" borderId="83" xfId="4" applyFont="1" applyBorder="1" applyAlignment="1">
      <alignment horizontal="right" vertical="center" shrinkToFit="1"/>
    </xf>
    <xf numFmtId="38" fontId="10" fillId="0" borderId="60" xfId="4" applyFont="1" applyBorder="1" applyAlignment="1">
      <alignment horizontal="right" vertical="center" shrinkToFit="1"/>
    </xf>
    <xf numFmtId="38" fontId="10" fillId="0" borderId="84" xfId="4" applyFont="1" applyBorder="1" applyAlignment="1">
      <alignment horizontal="right" vertical="center" shrinkToFit="1"/>
    </xf>
    <xf numFmtId="38" fontId="10" fillId="0" borderId="85" xfId="4" applyFont="1" applyBorder="1" applyAlignment="1">
      <alignment horizontal="right" vertical="center" shrinkToFit="1"/>
    </xf>
    <xf numFmtId="0" fontId="21" fillId="0" borderId="0" xfId="0" applyFont="1" applyAlignment="1">
      <alignment vertical="center"/>
    </xf>
    <xf numFmtId="0" fontId="10" fillId="0" borderId="18" xfId="0" applyFont="1" applyBorder="1" applyAlignment="1">
      <alignment horizontal="center" vertical="center"/>
    </xf>
    <xf numFmtId="0" fontId="10" fillId="0" borderId="19"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90" xfId="0" applyFont="1" applyBorder="1" applyAlignment="1">
      <alignment vertical="center"/>
    </xf>
    <xf numFmtId="0" fontId="10" fillId="8" borderId="91" xfId="0" applyFont="1" applyFill="1" applyBorder="1" applyAlignment="1">
      <alignment horizontal="left" vertical="center"/>
    </xf>
    <xf numFmtId="0" fontId="10" fillId="8" borderId="88" xfId="0" applyFont="1" applyFill="1" applyBorder="1" applyAlignment="1">
      <alignment horizontal="left" vertical="center"/>
    </xf>
    <xf numFmtId="0" fontId="10" fillId="0" borderId="92" xfId="0" applyFont="1" applyBorder="1" applyAlignment="1">
      <alignment horizontal="left" vertical="center"/>
    </xf>
    <xf numFmtId="0" fontId="10" fillId="0" borderId="93" xfId="0" applyFont="1" applyBorder="1" applyAlignment="1">
      <alignment horizontal="center" vertical="center"/>
    </xf>
    <xf numFmtId="0" fontId="10" fillId="0" borderId="2" xfId="0" applyFont="1" applyBorder="1" applyAlignment="1">
      <alignment vertical="center"/>
    </xf>
    <xf numFmtId="0" fontId="10" fillId="0" borderId="2" xfId="0" applyFont="1" applyFill="1" applyBorder="1" applyAlignment="1">
      <alignment horizontal="left" vertical="center"/>
    </xf>
    <xf numFmtId="0" fontId="10" fillId="0" borderId="7" xfId="0" applyFont="1" applyFill="1" applyBorder="1" applyAlignment="1">
      <alignment vertical="center"/>
    </xf>
    <xf numFmtId="0" fontId="10" fillId="0" borderId="6" xfId="0" applyFont="1" applyFill="1" applyBorder="1" applyAlignment="1">
      <alignment vertical="center"/>
    </xf>
    <xf numFmtId="0" fontId="16" fillId="0" borderId="94" xfId="0" applyFont="1" applyFill="1" applyBorder="1" applyAlignment="1">
      <alignment horizontal="left" vertical="center"/>
    </xf>
    <xf numFmtId="0" fontId="22" fillId="0" borderId="27" xfId="0" applyFont="1" applyFill="1" applyBorder="1" applyAlignment="1">
      <alignment horizontal="left" vertical="center"/>
    </xf>
    <xf numFmtId="0" fontId="22" fillId="0" borderId="0" xfId="0" applyFont="1" applyFill="1" applyBorder="1" applyAlignment="1">
      <alignment horizontal="left" vertical="center"/>
    </xf>
    <xf numFmtId="0" fontId="10" fillId="0" borderId="94" xfId="0" applyFont="1" applyBorder="1" applyAlignment="1">
      <alignment vertical="center"/>
    </xf>
    <xf numFmtId="0" fontId="10" fillId="0" borderId="95" xfId="0" applyFont="1" applyBorder="1" applyAlignment="1">
      <alignment vertical="center"/>
    </xf>
    <xf numFmtId="0" fontId="7" fillId="0" borderId="8" xfId="0" applyFont="1" applyBorder="1" applyAlignment="1">
      <alignment vertical="center"/>
    </xf>
    <xf numFmtId="0" fontId="10" fillId="0" borderId="27" xfId="0" applyFont="1" applyBorder="1" applyAlignment="1">
      <alignment vertical="center"/>
    </xf>
    <xf numFmtId="0" fontId="10" fillId="0" borderId="14" xfId="0" applyFont="1" applyBorder="1" applyAlignment="1">
      <alignment horizontal="left" vertical="center"/>
    </xf>
    <xf numFmtId="0" fontId="10" fillId="0" borderId="27" xfId="0" applyFont="1" applyBorder="1" applyAlignment="1">
      <alignment horizontal="left" vertical="center"/>
    </xf>
    <xf numFmtId="0" fontId="10" fillId="0" borderId="96" xfId="0" applyFont="1" applyBorder="1" applyAlignment="1">
      <alignment horizontal="left" vertical="center"/>
    </xf>
    <xf numFmtId="0" fontId="10" fillId="0" borderId="28" xfId="0" applyFont="1" applyBorder="1" applyAlignment="1">
      <alignment vertical="center"/>
    </xf>
    <xf numFmtId="0" fontId="10" fillId="0" borderId="52" xfId="0" applyFont="1" applyBorder="1" applyAlignment="1">
      <alignment horizontal="left" vertical="center"/>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horizontal="left" vertical="center"/>
    </xf>
    <xf numFmtId="0" fontId="10" fillId="8" borderId="9" xfId="0" applyFont="1" applyFill="1" applyBorder="1" applyAlignment="1">
      <alignment horizontal="left" vertical="center"/>
    </xf>
    <xf numFmtId="0" fontId="10" fillId="8" borderId="98" xfId="0" applyFont="1" applyFill="1" applyBorder="1" applyAlignment="1">
      <alignment horizontal="left" vertical="center"/>
    </xf>
    <xf numFmtId="0" fontId="10" fillId="0" borderId="101" xfId="0" applyFont="1" applyBorder="1" applyAlignment="1">
      <alignment horizontal="left" vertical="center"/>
    </xf>
    <xf numFmtId="0" fontId="10" fillId="0" borderId="94" xfId="0" applyFont="1" applyBorder="1" applyAlignment="1">
      <alignment horizontal="left" vertical="center"/>
    </xf>
    <xf numFmtId="0" fontId="10" fillId="0" borderId="26" xfId="0" applyFont="1" applyBorder="1" applyAlignment="1">
      <alignment horizontal="left" vertical="center"/>
    </xf>
    <xf numFmtId="0" fontId="10" fillId="0" borderId="5" xfId="0" applyFont="1" applyBorder="1" applyAlignment="1">
      <alignment vertical="center"/>
    </xf>
    <xf numFmtId="0" fontId="7" fillId="0" borderId="1" xfId="0" applyFont="1" applyBorder="1" applyAlignment="1">
      <alignment vertical="center"/>
    </xf>
    <xf numFmtId="0" fontId="10" fillId="0" borderId="5" xfId="0" applyFont="1" applyFill="1" applyBorder="1" applyAlignment="1">
      <alignment horizontal="left" vertical="center"/>
    </xf>
    <xf numFmtId="0" fontId="7" fillId="0" borderId="7" xfId="0" applyFont="1" applyBorder="1" applyAlignment="1">
      <alignment vertical="center"/>
    </xf>
    <xf numFmtId="0" fontId="7" fillId="0" borderId="6" xfId="0" applyFont="1" applyBorder="1" applyAlignment="1">
      <alignment vertical="center"/>
    </xf>
    <xf numFmtId="0" fontId="10" fillId="0" borderId="11"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11" xfId="0" applyFont="1" applyBorder="1" applyAlignment="1">
      <alignment vertical="center"/>
    </xf>
    <xf numFmtId="0" fontId="10" fillId="0" borderId="102" xfId="0" applyFont="1" applyBorder="1" applyAlignment="1">
      <alignment vertical="center"/>
    </xf>
    <xf numFmtId="0" fontId="7" fillId="0" borderId="9" xfId="0" applyFont="1" applyBorder="1" applyAlignment="1">
      <alignment vertical="center"/>
    </xf>
    <xf numFmtId="0" fontId="10" fillId="0" borderId="35" xfId="0" applyFont="1" applyBorder="1" applyAlignment="1">
      <alignment vertical="center"/>
    </xf>
    <xf numFmtId="0" fontId="10" fillId="0" borderId="103" xfId="0" applyFont="1" applyFill="1" applyBorder="1" applyAlignment="1">
      <alignment horizontal="center" vertical="center"/>
    </xf>
    <xf numFmtId="0" fontId="10" fillId="0" borderId="104" xfId="0" applyFont="1" applyBorder="1" applyAlignment="1">
      <alignment horizontal="left" vertical="center"/>
    </xf>
    <xf numFmtId="0" fontId="10" fillId="0" borderId="58" xfId="0" applyFont="1" applyBorder="1" applyAlignment="1">
      <alignment horizontal="left" vertical="center"/>
    </xf>
    <xf numFmtId="0" fontId="10" fillId="0" borderId="98" xfId="0" applyFont="1" applyFill="1" applyBorder="1" applyAlignment="1">
      <alignment horizontal="left" vertical="center"/>
    </xf>
    <xf numFmtId="0" fontId="10" fillId="0" borderId="105" xfId="0" applyFont="1" applyBorder="1" applyAlignment="1">
      <alignment horizontal="left" vertical="center"/>
    </xf>
    <xf numFmtId="0" fontId="10" fillId="0" borderId="34" xfId="0" applyFont="1" applyBorder="1" applyAlignment="1">
      <alignment horizontal="left" vertical="center"/>
    </xf>
    <xf numFmtId="0" fontId="10" fillId="0" borderId="5" xfId="0" applyFont="1" applyBorder="1" applyAlignment="1">
      <alignment vertical="center" shrinkToFit="1"/>
    </xf>
    <xf numFmtId="0" fontId="19" fillId="0" borderId="39" xfId="0" applyFont="1" applyBorder="1" applyAlignment="1">
      <alignment horizontal="center" vertical="center" shrinkToFit="1"/>
    </xf>
    <xf numFmtId="0" fontId="19" fillId="0" borderId="40" xfId="0" applyFont="1" applyBorder="1" applyAlignment="1">
      <alignment horizontal="center" vertical="center" shrinkToFit="1"/>
    </xf>
    <xf numFmtId="0" fontId="10" fillId="0" borderId="106" xfId="0" applyFont="1" applyBorder="1" applyAlignment="1">
      <alignment horizontal="left" vertical="center"/>
    </xf>
    <xf numFmtId="0" fontId="10" fillId="0" borderId="42" xfId="0" applyFont="1" applyBorder="1" applyAlignment="1">
      <alignment horizontal="left" vertical="center"/>
    </xf>
    <xf numFmtId="0" fontId="10" fillId="0" borderId="3" xfId="0" applyFont="1" applyBorder="1" applyAlignment="1">
      <alignment horizontal="left" vertical="center"/>
    </xf>
    <xf numFmtId="0" fontId="10" fillId="0" borderId="107" xfId="0" applyFont="1" applyBorder="1" applyAlignment="1">
      <alignment horizontal="left" vertical="center"/>
    </xf>
    <xf numFmtId="0" fontId="10" fillId="0" borderId="43" xfId="0" applyFont="1" applyBorder="1" applyAlignment="1">
      <alignment vertical="center"/>
    </xf>
    <xf numFmtId="0" fontId="10" fillId="0" borderId="108" xfId="0" applyFont="1" applyBorder="1" applyAlignment="1">
      <alignment horizontal="left" vertical="center"/>
    </xf>
    <xf numFmtId="0" fontId="10" fillId="0" borderId="109" xfId="0" applyFont="1" applyBorder="1" applyAlignment="1">
      <alignment vertical="center"/>
    </xf>
    <xf numFmtId="0" fontId="10" fillId="0" borderId="110" xfId="0" applyFont="1" applyBorder="1" applyAlignment="1">
      <alignment vertical="center"/>
    </xf>
    <xf numFmtId="0" fontId="10" fillId="0" borderId="111" xfId="0" applyFont="1" applyBorder="1" applyAlignment="1">
      <alignment vertical="center"/>
    </xf>
    <xf numFmtId="0" fontId="10" fillId="0" borderId="110" xfId="0" applyFont="1" applyBorder="1" applyAlignment="1">
      <alignment horizontal="left" vertical="center"/>
    </xf>
    <xf numFmtId="0" fontId="10" fillId="8" borderId="13" xfId="0" applyFont="1" applyFill="1" applyBorder="1" applyAlignment="1">
      <alignment horizontal="left" vertical="center"/>
    </xf>
    <xf numFmtId="0" fontId="10" fillId="8" borderId="110" xfId="0" applyFont="1" applyFill="1" applyBorder="1" applyAlignment="1">
      <alignment horizontal="left" vertical="center"/>
    </xf>
    <xf numFmtId="0" fontId="10" fillId="0" borderId="112" xfId="0" applyFont="1" applyBorder="1" applyAlignment="1">
      <alignment horizontal="left" vertical="center"/>
    </xf>
    <xf numFmtId="0" fontId="10" fillId="0" borderId="12" xfId="0" applyFont="1" applyBorder="1" applyAlignment="1">
      <alignment horizontal="left" vertical="center"/>
    </xf>
    <xf numFmtId="0" fontId="10" fillId="0" borderId="41" xfId="0" applyFont="1" applyBorder="1" applyAlignment="1">
      <alignment horizontal="left" vertical="center"/>
    </xf>
    <xf numFmtId="0" fontId="10" fillId="0" borderId="3" xfId="0" applyFont="1" applyBorder="1" applyAlignment="1">
      <alignment vertical="center" shrinkToFit="1"/>
    </xf>
    <xf numFmtId="179" fontId="10" fillId="6" borderId="23" xfId="0" applyNumberFormat="1" applyFont="1" applyFill="1" applyBorder="1" applyAlignment="1">
      <alignment horizontal="center" vertical="center" shrinkToFit="1"/>
    </xf>
    <xf numFmtId="38" fontId="10" fillId="0" borderId="113" xfId="4" applyFont="1" applyBorder="1" applyAlignment="1">
      <alignment horizontal="right" vertical="center" shrinkToFit="1"/>
    </xf>
    <xf numFmtId="38" fontId="10" fillId="0" borderId="114" xfId="4" applyFont="1" applyBorder="1" applyAlignment="1">
      <alignment horizontal="right" vertical="center" shrinkToFit="1"/>
    </xf>
    <xf numFmtId="38" fontId="10" fillId="0" borderId="55" xfId="4" applyFont="1" applyBorder="1" applyAlignment="1">
      <alignment horizontal="right" vertical="center" shrinkToFit="1"/>
    </xf>
    <xf numFmtId="38" fontId="10" fillId="6" borderId="115" xfId="4" applyFont="1" applyFill="1" applyBorder="1" applyAlignment="1">
      <alignment horizontal="right" vertical="center" shrinkToFit="1"/>
    </xf>
    <xf numFmtId="38" fontId="10" fillId="6" borderId="100" xfId="4" applyFont="1" applyFill="1" applyBorder="1" applyAlignment="1">
      <alignment horizontal="right" vertical="center" shrinkToFit="1"/>
    </xf>
    <xf numFmtId="38" fontId="10" fillId="0" borderId="116" xfId="4" applyFont="1" applyFill="1" applyBorder="1" applyAlignment="1">
      <alignment horizontal="right" vertical="center" shrinkToFit="1"/>
    </xf>
    <xf numFmtId="38" fontId="10" fillId="0" borderId="96" xfId="4" applyFont="1" applyFill="1" applyBorder="1" applyAlignment="1">
      <alignment horizontal="right" vertical="center" shrinkToFit="1"/>
    </xf>
    <xf numFmtId="38" fontId="10" fillId="0" borderId="100" xfId="4" applyFont="1" applyFill="1" applyBorder="1" applyAlignment="1">
      <alignment horizontal="right" vertical="center" shrinkToFit="1"/>
    </xf>
    <xf numFmtId="38" fontId="10" fillId="8" borderId="46" xfId="4" applyFont="1" applyFill="1" applyBorder="1" applyAlignment="1">
      <alignment horizontal="right" vertical="center" shrinkToFit="1"/>
    </xf>
    <xf numFmtId="38" fontId="10" fillId="8" borderId="117" xfId="4" applyFont="1" applyFill="1" applyBorder="1" applyAlignment="1">
      <alignment horizontal="right" vertical="center" shrinkToFit="1"/>
    </xf>
    <xf numFmtId="38" fontId="10" fillId="0" borderId="118" xfId="4" applyFont="1" applyBorder="1" applyAlignment="1">
      <alignment horizontal="right" vertical="center" shrinkToFit="1"/>
    </xf>
    <xf numFmtId="38" fontId="10" fillId="0" borderId="119" xfId="4" applyFont="1" applyBorder="1" applyAlignment="1">
      <alignment horizontal="right" vertical="center" shrinkToFit="1"/>
    </xf>
    <xf numFmtId="38" fontId="10" fillId="0" borderId="78" xfId="4" applyFont="1" applyBorder="1" applyAlignment="1">
      <alignment horizontal="right" vertical="center" wrapText="1" shrinkToFit="1"/>
    </xf>
    <xf numFmtId="38" fontId="10" fillId="0" borderId="117" xfId="4" applyFont="1" applyBorder="1" applyAlignment="1">
      <alignment horizontal="right" vertical="center" wrapText="1" shrinkToFit="1"/>
    </xf>
    <xf numFmtId="38" fontId="10" fillId="6" borderId="1" xfId="4" applyFont="1" applyFill="1" applyBorder="1" applyAlignment="1">
      <alignment horizontal="left" vertical="center" wrapText="1" shrinkToFit="1"/>
    </xf>
    <xf numFmtId="38" fontId="10" fillId="0" borderId="45" xfId="4" applyFont="1" applyBorder="1" applyAlignment="1">
      <alignment horizontal="right" vertical="center" wrapText="1" shrinkToFit="1"/>
    </xf>
    <xf numFmtId="38" fontId="10" fillId="0" borderId="0" xfId="4" applyFont="1" applyBorder="1" applyAlignment="1">
      <alignment horizontal="right" vertical="center" wrapText="1" shrinkToFit="1"/>
    </xf>
    <xf numFmtId="38" fontId="10" fillId="0" borderId="25" xfId="4" applyFont="1" applyBorder="1" applyAlignment="1">
      <alignment horizontal="right" vertical="center" shrinkToFit="1"/>
    </xf>
    <xf numFmtId="38" fontId="7" fillId="0" borderId="46" xfId="4" applyFont="1" applyBorder="1" applyAlignment="1">
      <alignment horizontal="right" vertical="center" shrinkToFit="1"/>
    </xf>
    <xf numFmtId="180" fontId="10" fillId="0" borderId="45" xfId="4" applyNumberFormat="1" applyFont="1" applyBorder="1" applyAlignment="1">
      <alignment horizontal="right" vertical="center" shrinkToFit="1"/>
    </xf>
    <xf numFmtId="38" fontId="10" fillId="0" borderId="120" xfId="4" applyFont="1" applyBorder="1" applyAlignment="1">
      <alignment horizontal="right" vertical="center" shrinkToFit="1"/>
    </xf>
    <xf numFmtId="38" fontId="10" fillId="0" borderId="121" xfId="4" applyFont="1" applyBorder="1" applyAlignment="1">
      <alignment horizontal="right" vertical="center" shrinkToFit="1"/>
    </xf>
    <xf numFmtId="38" fontId="10" fillId="0" borderId="57" xfId="4" applyFont="1" applyBorder="1" applyAlignment="1">
      <alignment horizontal="right" vertical="center" shrinkToFit="1"/>
    </xf>
    <xf numFmtId="38" fontId="10" fillId="6" borderId="122" xfId="4" applyFont="1" applyFill="1" applyBorder="1" applyAlignment="1">
      <alignment horizontal="right" vertical="center" shrinkToFit="1"/>
    </xf>
    <xf numFmtId="38" fontId="10" fillId="6" borderId="123" xfId="4" applyFont="1" applyFill="1" applyBorder="1" applyAlignment="1">
      <alignment horizontal="right" vertical="center" shrinkToFit="1"/>
    </xf>
    <xf numFmtId="38" fontId="10" fillId="0" borderId="124" xfId="4" applyFont="1" applyFill="1" applyBorder="1" applyAlignment="1">
      <alignment horizontal="right" vertical="center" shrinkToFit="1"/>
    </xf>
    <xf numFmtId="38" fontId="10" fillId="0" borderId="123" xfId="4" applyFont="1" applyFill="1" applyBorder="1" applyAlignment="1">
      <alignment horizontal="right" vertical="center" shrinkToFit="1"/>
    </xf>
    <xf numFmtId="38" fontId="10" fillId="8" borderId="49" xfId="4" applyFont="1" applyFill="1" applyBorder="1" applyAlignment="1">
      <alignment horizontal="right" vertical="center" shrinkToFit="1"/>
    </xf>
    <xf numFmtId="38" fontId="10" fillId="8" borderId="123" xfId="4" applyFont="1" applyFill="1" applyBorder="1" applyAlignment="1">
      <alignment horizontal="right" vertical="center" shrinkToFit="1"/>
    </xf>
    <xf numFmtId="38" fontId="10" fillId="0" borderId="125" xfId="4" applyFont="1" applyFill="1" applyBorder="1" applyAlignment="1">
      <alignment horizontal="right" vertical="center" shrinkToFit="1"/>
    </xf>
    <xf numFmtId="180" fontId="10" fillId="0" borderId="125" xfId="4" applyNumberFormat="1" applyFont="1" applyBorder="1" applyAlignment="1">
      <alignment horizontal="right" vertical="center" shrinkToFit="1"/>
    </xf>
    <xf numFmtId="180" fontId="10" fillId="0" borderId="33" xfId="4" applyNumberFormat="1" applyFont="1" applyFill="1" applyBorder="1" applyAlignment="1">
      <alignment horizontal="right" vertical="center" shrinkToFit="1"/>
    </xf>
    <xf numFmtId="180" fontId="7" fillId="0" borderId="49" xfId="4" applyNumberFormat="1" applyFont="1" applyFill="1" applyBorder="1" applyAlignment="1">
      <alignment horizontal="right" vertical="center" shrinkToFit="1"/>
    </xf>
    <xf numFmtId="180" fontId="10" fillId="0" borderId="48" xfId="4" applyNumberFormat="1" applyFont="1" applyFill="1" applyBorder="1" applyAlignment="1">
      <alignment horizontal="right" vertical="center" shrinkToFit="1"/>
    </xf>
    <xf numFmtId="38" fontId="10" fillId="0" borderId="2" xfId="4" applyFont="1" applyFill="1" applyBorder="1" applyAlignment="1">
      <alignment horizontal="right" vertical="center" wrapText="1" shrinkToFit="1"/>
    </xf>
    <xf numFmtId="38" fontId="10" fillId="0" borderId="7" xfId="4" applyFont="1" applyFill="1" applyBorder="1" applyAlignment="1">
      <alignment vertical="center" wrapText="1" shrinkToFit="1"/>
    </xf>
    <xf numFmtId="38" fontId="10" fillId="0" borderId="3" xfId="4" applyFont="1" applyFill="1" applyBorder="1" applyAlignment="1">
      <alignment horizontal="right" vertical="center" wrapText="1" shrinkToFit="1"/>
    </xf>
    <xf numFmtId="38" fontId="10" fillId="0" borderId="6" xfId="4" applyFont="1" applyFill="1" applyBorder="1" applyAlignment="1">
      <alignment vertical="center" wrapText="1" shrinkToFit="1"/>
    </xf>
    <xf numFmtId="35" fontId="10" fillId="3" borderId="0" xfId="0" applyNumberFormat="1" applyFont="1" applyFill="1" applyBorder="1" applyAlignment="1">
      <alignment horizontal="center" vertical="center"/>
    </xf>
    <xf numFmtId="0" fontId="7" fillId="0" borderId="1" xfId="0" applyFont="1" applyBorder="1" applyAlignment="1">
      <alignment vertical="center" wrapText="1" shrinkToFit="1"/>
    </xf>
    <xf numFmtId="0" fontId="7" fillId="0" borderId="7" xfId="0" applyFont="1" applyBorder="1" applyAlignment="1">
      <alignment vertical="center" wrapText="1" shrinkToFit="1"/>
    </xf>
    <xf numFmtId="0" fontId="7" fillId="0" borderId="6" xfId="0" applyFont="1" applyBorder="1" applyAlignment="1">
      <alignment vertical="center" wrapText="1" shrinkToFit="1"/>
    </xf>
    <xf numFmtId="35" fontId="10" fillId="3" borderId="126" xfId="0" applyNumberFormat="1" applyFont="1" applyFill="1" applyBorder="1" applyAlignment="1">
      <alignment horizontal="center" vertical="center"/>
    </xf>
    <xf numFmtId="35" fontId="10" fillId="7" borderId="86" xfId="0" applyNumberFormat="1" applyFont="1" applyFill="1" applyBorder="1" applyAlignment="1">
      <alignment horizontal="center" vertical="center"/>
    </xf>
    <xf numFmtId="35" fontId="10" fillId="6" borderId="108" xfId="0" applyNumberFormat="1" applyFont="1" applyFill="1" applyBorder="1" applyAlignment="1">
      <alignment horizontal="center" vertical="center"/>
    </xf>
    <xf numFmtId="0" fontId="8" fillId="0" borderId="0" xfId="0" applyFont="1"/>
    <xf numFmtId="178" fontId="10" fillId="3" borderId="0" xfId="0" applyNumberFormat="1" applyFont="1" applyFill="1" applyBorder="1" applyAlignment="1">
      <alignment horizontal="center" vertical="center"/>
    </xf>
    <xf numFmtId="35" fontId="10" fillId="6" borderId="86" xfId="0" applyNumberFormat="1" applyFont="1" applyFill="1" applyBorder="1" applyAlignment="1">
      <alignment horizontal="center" vertical="center"/>
    </xf>
    <xf numFmtId="35" fontId="10" fillId="6" borderId="59" xfId="0" applyNumberFormat="1" applyFont="1" applyFill="1" applyBorder="1" applyAlignment="1">
      <alignment horizontal="center" vertical="center"/>
    </xf>
    <xf numFmtId="0" fontId="10" fillId="0" borderId="0" xfId="0" applyFont="1" applyAlignment="1">
      <alignment vertical="center" shrinkToFit="1"/>
    </xf>
    <xf numFmtId="38" fontId="10" fillId="0" borderId="127" xfId="4" applyFont="1" applyBorder="1" applyAlignment="1">
      <alignment horizontal="right" vertical="center" shrinkToFit="1"/>
    </xf>
    <xf numFmtId="38" fontId="10" fillId="0" borderId="128" xfId="4" applyFont="1" applyBorder="1" applyAlignment="1">
      <alignment horizontal="right" vertical="center" shrinkToFit="1"/>
    </xf>
    <xf numFmtId="38" fontId="10" fillId="0" borderId="129" xfId="4" applyFont="1" applyBorder="1" applyAlignment="1">
      <alignment horizontal="right" vertical="center" shrinkToFit="1"/>
    </xf>
    <xf numFmtId="38" fontId="10" fillId="0" borderId="53" xfId="4" applyFont="1" applyBorder="1" applyAlignment="1">
      <alignment horizontal="right" vertical="center" shrinkToFit="1"/>
    </xf>
    <xf numFmtId="38" fontId="10" fillId="6" borderId="130" xfId="4" applyFont="1" applyFill="1" applyBorder="1" applyAlignment="1">
      <alignment horizontal="right" vertical="center" shrinkToFit="1"/>
    </xf>
    <xf numFmtId="38" fontId="10" fillId="6" borderId="131" xfId="4" applyFont="1" applyFill="1" applyBorder="1" applyAlignment="1">
      <alignment horizontal="right" vertical="center" shrinkToFit="1"/>
    </xf>
    <xf numFmtId="38" fontId="10" fillId="0" borderId="132" xfId="4" applyFont="1" applyFill="1" applyBorder="1" applyAlignment="1">
      <alignment horizontal="right" vertical="center" shrinkToFit="1"/>
    </xf>
    <xf numFmtId="38" fontId="10" fillId="0" borderId="131" xfId="4" applyFont="1" applyFill="1" applyBorder="1" applyAlignment="1">
      <alignment horizontal="right" vertical="center" shrinkToFit="1"/>
    </xf>
    <xf numFmtId="38" fontId="10" fillId="8" borderId="84" xfId="4" applyFont="1" applyFill="1" applyBorder="1" applyAlignment="1">
      <alignment horizontal="right" vertical="center" shrinkToFit="1"/>
    </xf>
    <xf numFmtId="38" fontId="10" fillId="8" borderId="131" xfId="4" applyFont="1" applyFill="1" applyBorder="1" applyAlignment="1">
      <alignment horizontal="right" vertical="center" shrinkToFit="1"/>
    </xf>
    <xf numFmtId="38" fontId="10" fillId="0" borderId="133" xfId="4" applyFont="1" applyBorder="1" applyAlignment="1">
      <alignment horizontal="right" vertical="center" shrinkToFit="1"/>
    </xf>
    <xf numFmtId="180" fontId="10" fillId="0" borderId="134" xfId="4" applyNumberFormat="1" applyFont="1" applyFill="1" applyBorder="1" applyAlignment="1">
      <alignment horizontal="right" vertical="center" shrinkToFit="1"/>
    </xf>
    <xf numFmtId="180" fontId="10" fillId="0" borderId="40" xfId="4" applyNumberFormat="1" applyFont="1" applyFill="1" applyBorder="1" applyAlignment="1">
      <alignment horizontal="right" vertical="center" shrinkToFit="1"/>
    </xf>
    <xf numFmtId="180" fontId="7" fillId="0" borderId="135" xfId="4" applyNumberFormat="1" applyFont="1" applyFill="1" applyBorder="1" applyAlignment="1">
      <alignment horizontal="right" vertical="center" shrinkToFit="1"/>
    </xf>
    <xf numFmtId="180" fontId="10" fillId="0" borderId="136" xfId="4" applyNumberFormat="1" applyFont="1" applyFill="1" applyBorder="1" applyAlignment="1">
      <alignment horizontal="right" vertical="center" shrinkToFit="1"/>
    </xf>
    <xf numFmtId="179" fontId="10" fillId="5" borderId="137" xfId="0" applyNumberFormat="1" applyFont="1" applyFill="1" applyBorder="1" applyAlignment="1">
      <alignment horizontal="center" vertical="center" shrinkToFit="1"/>
    </xf>
    <xf numFmtId="0" fontId="19" fillId="0" borderId="138" xfId="0" applyFont="1" applyFill="1" applyBorder="1" applyAlignment="1">
      <alignment horizontal="center" vertical="center" shrinkToFit="1"/>
    </xf>
    <xf numFmtId="0" fontId="19" fillId="0" borderId="139" xfId="0" applyFont="1" applyFill="1" applyBorder="1" applyAlignment="1">
      <alignment horizontal="center" vertical="center" shrinkToFit="1"/>
    </xf>
    <xf numFmtId="38" fontId="10" fillId="0" borderId="140" xfId="4" applyFont="1" applyFill="1" applyBorder="1" applyAlignment="1">
      <alignment horizontal="right" vertical="center" shrinkToFit="1"/>
    </xf>
    <xf numFmtId="38" fontId="10" fillId="0" borderId="141" xfId="4" applyFont="1" applyFill="1" applyBorder="1" applyAlignment="1">
      <alignment horizontal="right" vertical="center" shrinkToFit="1"/>
    </xf>
    <xf numFmtId="38" fontId="10" fillId="0" borderId="142" xfId="4" applyFont="1" applyFill="1" applyBorder="1" applyAlignment="1">
      <alignment horizontal="right" vertical="center" shrinkToFit="1"/>
    </xf>
    <xf numFmtId="38" fontId="10" fillId="0" borderId="143" xfId="4" applyFont="1" applyFill="1" applyBorder="1" applyAlignment="1">
      <alignment horizontal="right" vertical="center" shrinkToFit="1"/>
    </xf>
    <xf numFmtId="38" fontId="10" fillId="0" borderId="144" xfId="4" applyFont="1" applyFill="1" applyBorder="1" applyAlignment="1">
      <alignment horizontal="right" vertical="center" shrinkToFit="1"/>
    </xf>
    <xf numFmtId="38" fontId="10" fillId="0" borderId="145" xfId="4" applyFont="1" applyFill="1" applyBorder="1" applyAlignment="1">
      <alignment horizontal="right" vertical="center" shrinkToFit="1"/>
    </xf>
    <xf numFmtId="38" fontId="10" fillId="8" borderId="70" xfId="4" applyFont="1" applyFill="1" applyBorder="1" applyAlignment="1">
      <alignment horizontal="right" vertical="center" shrinkToFit="1"/>
    </xf>
    <xf numFmtId="38" fontId="10" fillId="8" borderId="146" xfId="4" applyFont="1" applyFill="1" applyBorder="1" applyAlignment="1">
      <alignment horizontal="right" vertical="center" shrinkToFit="1"/>
    </xf>
    <xf numFmtId="38" fontId="10" fillId="0" borderId="147" xfId="4" applyFont="1" applyFill="1" applyBorder="1" applyAlignment="1">
      <alignment horizontal="right" vertical="center" shrinkToFit="1"/>
    </xf>
    <xf numFmtId="38" fontId="10" fillId="0" borderId="148"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149" xfId="4" applyFont="1" applyFill="1" applyBorder="1" applyAlignment="1">
      <alignment horizontal="right" vertical="center" shrinkToFit="1"/>
    </xf>
    <xf numFmtId="179" fontId="23" fillId="5" borderId="1" xfId="0" applyNumberFormat="1" applyFont="1" applyFill="1" applyBorder="1" applyAlignment="1">
      <alignment horizontal="center" vertical="center" wrapText="1" shrinkToFit="1"/>
    </xf>
    <xf numFmtId="0" fontId="19" fillId="0" borderId="150" xfId="0" applyFont="1" applyFill="1" applyBorder="1" applyAlignment="1">
      <alignment vertical="center" shrinkToFit="1"/>
    </xf>
    <xf numFmtId="0" fontId="19" fillId="0" borderId="16" xfId="0" applyFont="1" applyFill="1" applyBorder="1" applyAlignment="1">
      <alignment vertical="center" shrinkToFit="1"/>
    </xf>
    <xf numFmtId="0" fontId="19" fillId="0" borderId="17" xfId="0" applyFont="1" applyFill="1" applyBorder="1" applyAlignment="1">
      <alignment vertical="center" shrinkToFit="1"/>
    </xf>
    <xf numFmtId="0" fontId="17" fillId="0" borderId="151" xfId="0" applyFont="1" applyBorder="1"/>
    <xf numFmtId="38" fontId="10" fillId="0" borderId="13" xfId="4" applyFont="1" applyFill="1" applyBorder="1" applyAlignment="1">
      <alignment horizontal="right" vertical="center" shrinkToFit="1"/>
    </xf>
    <xf numFmtId="38" fontId="7" fillId="0" borderId="0" xfId="4" applyFont="1" applyAlignment="1">
      <alignment vertical="center"/>
    </xf>
    <xf numFmtId="0" fontId="24" fillId="0" borderId="0" xfId="0" applyFont="1" applyAlignment="1">
      <alignment vertical="center" wrapText="1" shrinkToFit="1"/>
    </xf>
    <xf numFmtId="38" fontId="7" fillId="0" borderId="0" xfId="0" applyNumberFormat="1" applyFont="1" applyAlignment="1">
      <alignment horizontal="center" vertical="center"/>
    </xf>
    <xf numFmtId="179" fontId="10" fillId="0" borderId="23" xfId="0" applyNumberFormat="1" applyFont="1" applyFill="1" applyBorder="1" applyAlignment="1">
      <alignment horizontal="center" vertical="center" shrinkToFit="1"/>
    </xf>
    <xf numFmtId="0" fontId="19" fillId="0" borderId="114"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0" fontId="19" fillId="0" borderId="25" xfId="0" applyFont="1" applyFill="1" applyBorder="1" applyAlignment="1">
      <alignment horizontal="center" vertical="center" shrinkToFit="1"/>
    </xf>
    <xf numFmtId="0" fontId="19" fillId="0" borderId="46" xfId="0" applyFont="1" applyFill="1" applyBorder="1" applyAlignment="1">
      <alignment horizontal="center" vertical="center" shrinkToFit="1"/>
    </xf>
    <xf numFmtId="179" fontId="10" fillId="0" borderId="36" xfId="0" applyNumberFormat="1" applyFont="1" applyFill="1" applyBorder="1" applyAlignment="1">
      <alignment horizontal="center" vertical="center" shrinkToFit="1"/>
    </xf>
    <xf numFmtId="0" fontId="19" fillId="0" borderId="121" xfId="0" applyFont="1" applyFill="1" applyBorder="1" applyAlignment="1">
      <alignment horizontal="center" vertical="center" shrinkToFit="1"/>
    </xf>
    <xf numFmtId="0" fontId="19" fillId="0" borderId="37"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49" xfId="0" applyFont="1" applyFill="1" applyBorder="1" applyAlignment="1">
      <alignment horizontal="center" vertical="center" shrinkToFit="1"/>
    </xf>
    <xf numFmtId="38" fontId="10" fillId="0" borderId="0" xfId="4" applyFont="1" applyFill="1" applyAlignment="1">
      <alignment horizontal="left" vertical="center"/>
    </xf>
    <xf numFmtId="38" fontId="10" fillId="0" borderId="0" xfId="4" applyFont="1" applyFill="1" applyAlignment="1">
      <alignment horizontal="left" vertical="center" wrapText="1" shrinkToFit="1"/>
    </xf>
    <xf numFmtId="179" fontId="10" fillId="0" borderId="38" xfId="0" applyNumberFormat="1" applyFont="1" applyFill="1" applyBorder="1" applyAlignment="1">
      <alignment horizontal="center" vertical="center" shrinkToFit="1"/>
    </xf>
    <xf numFmtId="0" fontId="19" fillId="0" borderId="152" xfId="0" applyFont="1" applyFill="1" applyBorder="1" applyAlignment="1">
      <alignment horizontal="center" vertical="center" shrinkToFit="1"/>
    </xf>
    <xf numFmtId="0" fontId="19" fillId="0" borderId="135" xfId="0" applyFont="1" applyFill="1" applyBorder="1" applyAlignment="1">
      <alignment horizontal="center" vertical="center" shrinkToFit="1"/>
    </xf>
    <xf numFmtId="35" fontId="10" fillId="3" borderId="126" xfId="0" applyNumberFormat="1" applyFont="1" applyFill="1" applyBorder="1" applyAlignment="1">
      <alignment vertical="center"/>
    </xf>
    <xf numFmtId="0" fontId="10" fillId="6"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cellXfs>
  <cellStyles count="6">
    <cellStyle name="桁区切り_様式例（未定稿）ver2" xfId="1"/>
    <cellStyle name="桁区切り_様式例（未定稿）ver2_2" xfId="2"/>
    <cellStyle name="標準" xfId="0" builtinId="0"/>
    <cellStyle name="標準_様式例（未定稿）ver2_2" xfId="3"/>
    <cellStyle name="桁区切り" xfId="4" builtinId="6"/>
    <cellStyle name="パーセント" xfId="5" builtinId="5"/>
  </cellStyles>
  <dxfs count="437">
    <dxf>
      <fill>
        <patternFill patternType="solid">
          <bgColor rgb="FFE9FFFF"/>
        </patternFill>
      </fill>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patternType="solid">
          <bgColor rgb="FFE9FFFF"/>
        </patternFill>
      </fill>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patternType="solid">
          <bgColor rgb="FFE9FFFF"/>
        </patternFill>
      </fill>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patternType="solid">
          <bgColor rgb="FFE9FFFF"/>
        </patternFill>
      </fill>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patternType="solid">
          <bgColor rgb="FFE9FFFF"/>
        </patternFill>
      </fill>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patternType="solid">
          <bgColor rgb="FFE9FFFF"/>
        </patternFill>
      </fill>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patternType="solid">
          <bgColor rgb="FFE9FFFF"/>
        </patternFill>
      </fill>
    </dxf>
    <dxf>
      <border>
        <bottom style="thin">
          <color auto="1"/>
        </bottom>
      </border>
    </dxf>
    <dxf>
      <fill>
        <patternFill patternType="solid">
          <bgColor rgb="FFE9FFFF"/>
        </patternFill>
      </fill>
    </dxf>
    <dxf>
      <border>
        <bottom style="thin">
          <color auto="1"/>
        </bottom>
      </border>
    </dxf>
    <dxf>
      <fill>
        <patternFill>
          <bgColor theme="0" tint="-5.e-002"/>
        </patternFill>
      </fill>
    </dxf>
    <dxf>
      <fill>
        <patternFill>
          <bgColor rgb="FFFFE5FF"/>
        </patternFill>
      </fill>
    </dxf>
    <dxf>
      <fill>
        <patternFill>
          <bgColor theme="2" tint="-0.1"/>
        </patternFill>
      </fill>
    </dxf>
    <dxf>
      <fill>
        <patternFill>
          <bgColor rgb="FFCCFFFF"/>
        </patternFill>
      </fill>
    </dxf>
    <dxf>
      <fill>
        <patternFill>
          <bgColor theme="9" tint="0.6"/>
        </patternFill>
      </fill>
    </dxf>
    <dxf>
      <fill>
        <patternFill>
          <bgColor theme="9" tint="0.6"/>
        </patternFill>
      </fill>
    </dxf>
    <dxf>
      <font>
        <b/>
        <i val="0"/>
        <color rgb="FF0000FF"/>
        <u val="none"/>
      </font>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rgb="FFFFA6A6"/>
        </patternFill>
      </fill>
    </dxf>
    <dxf>
      <fill>
        <patternFill patternType="solid">
          <bgColor rgb="FFFFA6A6"/>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rgb="FFFFA6A6"/>
        </patternFill>
      </fill>
    </dxf>
    <dxf>
      <fill>
        <patternFill patternType="solid">
          <bgColor rgb="FFFFA6A6"/>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rgb="FFFFA6A6"/>
        </patternFill>
      </fill>
    </dxf>
    <dxf>
      <fill>
        <patternFill patternType="solid">
          <bgColor rgb="FFFFA6A6"/>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rgb="FFFFA6A6"/>
        </patternFill>
      </fill>
    </dxf>
    <dxf>
      <fill>
        <patternFill patternType="solid">
          <bgColor rgb="FFFFA6A6"/>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rgb="FFFFA6A6"/>
        </patternFill>
      </fill>
    </dxf>
    <dxf>
      <fill>
        <patternFill patternType="solid">
          <bgColor rgb="FFFFA6A6"/>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rgb="FFFFA6A6"/>
        </patternFill>
      </fill>
    </dxf>
    <dxf>
      <fill>
        <patternFill patternType="solid">
          <bgColor rgb="FFFFA6A6"/>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7" tint="0.4"/>
        </patternFill>
      </fill>
    </dxf>
    <dxf>
      <fill>
        <patternFill patternType="solid">
          <bgColor theme="7" tint="0.4"/>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theme="4" tint="0.8"/>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5" tint="0.6"/>
        </patternFill>
      </fill>
    </dxf>
    <dxf>
      <fill>
        <patternFill patternType="solid">
          <bgColor rgb="FFFFFF00"/>
        </patternFill>
      </fill>
    </dxf>
    <dxf>
      <fill>
        <patternFill patternType="solid">
          <bgColor rgb="FFFFA6A6"/>
        </patternFill>
      </fill>
    </dxf>
    <dxf>
      <fill>
        <patternFill patternType="solid">
          <bgColor theme="4" tint="0.8"/>
        </patternFill>
      </fill>
    </dxf>
    <dxf>
      <fill>
        <patternFill patternType="solid">
          <bgColor theme="5" tint="0.6"/>
        </patternFill>
      </fill>
    </dxf>
    <dxf>
      <fill>
        <patternFill patternType="solid">
          <bgColor rgb="FFFFFF00"/>
        </patternFill>
      </fill>
    </dxf>
    <dxf>
      <fill>
        <patternFill patternType="solid">
          <bgColor rgb="FFFFA6A6"/>
        </patternFill>
      </fill>
    </dxf>
  </dxfs>
  <tableStyles count="0" defaultTableStyle="TableStyleMedium2" defaultPivotStyle="PivotStyleLight16"/>
  <colors>
    <mruColors>
      <color rgb="FFE9FFFF"/>
      <color rgb="FFA0FFFF"/>
      <color rgb="FF57FFFF"/>
      <color rgb="FFA0FFC0"/>
      <color rgb="FF0000FF"/>
      <color rgb="FFFFFFE1"/>
      <color rgb="FF99FF99"/>
      <color rgb="FFFFFFDC"/>
      <color rgb="FFFFFFEB"/>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theme" Target="theme/theme1.xml" /><Relationship Id="rId24" Type="http://schemas.openxmlformats.org/officeDocument/2006/relationships/sharedStrings" Target="sharedStrings.xml" /><Relationship Id="rId2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39</xdr:col>
      <xdr:colOff>13335</xdr:colOff>
      <xdr:row>66</xdr:row>
      <xdr:rowOff>7620</xdr:rowOff>
    </xdr:from>
    <xdr:to xmlns:xdr="http://schemas.openxmlformats.org/drawingml/2006/spreadsheetDrawing">
      <xdr:col>39</xdr:col>
      <xdr:colOff>89535</xdr:colOff>
      <xdr:row>69</xdr:row>
      <xdr:rowOff>167640</xdr:rowOff>
    </xdr:to>
    <xdr:sp macro="" textlink="">
      <xdr:nvSpPr>
        <xdr:cNvPr id="2" name="右中かっこ 2"/>
        <xdr:cNvSpPr/>
      </xdr:nvSpPr>
      <xdr:spPr>
        <a:xfrm>
          <a:off x="15206980" y="10456545"/>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312420</xdr:colOff>
      <xdr:row>68</xdr:row>
      <xdr:rowOff>190500</xdr:rowOff>
    </xdr:from>
    <xdr:to xmlns:xdr="http://schemas.openxmlformats.org/drawingml/2006/spreadsheetDrawing">
      <xdr:col>39</xdr:col>
      <xdr:colOff>312420</xdr:colOff>
      <xdr:row>69</xdr:row>
      <xdr:rowOff>190500</xdr:rowOff>
    </xdr:to>
    <xdr:cxnSp macro="">
      <xdr:nvCxnSpPr>
        <xdr:cNvPr id="3" name="直線矢印コネクタ 6"/>
        <xdr:cNvCxnSpPr/>
      </xdr:nvCxnSpPr>
      <xdr:spPr>
        <a:xfrm>
          <a:off x="15506065" y="11039475"/>
          <a:ext cx="0" cy="20002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21590</xdr:colOff>
      <xdr:row>72</xdr:row>
      <xdr:rowOff>20320</xdr:rowOff>
    </xdr:from>
    <xdr:to xmlns:xdr="http://schemas.openxmlformats.org/drawingml/2006/spreadsheetDrawing">
      <xdr:col>39</xdr:col>
      <xdr:colOff>97790</xdr:colOff>
      <xdr:row>73</xdr:row>
      <xdr:rowOff>189865</xdr:rowOff>
    </xdr:to>
    <xdr:sp macro="" textlink="">
      <xdr:nvSpPr>
        <xdr:cNvPr id="5" name="右中かっこ 7"/>
        <xdr:cNvSpPr/>
      </xdr:nvSpPr>
      <xdr:spPr>
        <a:xfrm>
          <a:off x="15215235" y="11669395"/>
          <a:ext cx="76200" cy="369570"/>
        </a:xfrm>
        <a:prstGeom prst="rightBrace">
          <a:avLst>
            <a:gd name="adj1" fmla="val 8333"/>
            <a:gd name="adj2" fmla="val 2395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23495</xdr:colOff>
      <xdr:row>79</xdr:row>
      <xdr:rowOff>26035</xdr:rowOff>
    </xdr:from>
    <xdr:to xmlns:xdr="http://schemas.openxmlformats.org/drawingml/2006/spreadsheetDrawing">
      <xdr:col>39</xdr:col>
      <xdr:colOff>99695</xdr:colOff>
      <xdr:row>80</xdr:row>
      <xdr:rowOff>166370</xdr:rowOff>
    </xdr:to>
    <xdr:sp macro="" textlink="">
      <xdr:nvSpPr>
        <xdr:cNvPr id="6" name="右中かっこ 9"/>
        <xdr:cNvSpPr/>
      </xdr:nvSpPr>
      <xdr:spPr>
        <a:xfrm>
          <a:off x="15217140" y="12675235"/>
          <a:ext cx="76200" cy="340360"/>
        </a:xfrm>
        <a:prstGeom prst="rightBrace">
          <a:avLst>
            <a:gd name="adj1" fmla="val 8333"/>
            <a:gd name="adj2" fmla="val 21035"/>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20955</xdr:colOff>
      <xdr:row>81</xdr:row>
      <xdr:rowOff>13970</xdr:rowOff>
    </xdr:from>
    <xdr:to xmlns:xdr="http://schemas.openxmlformats.org/drawingml/2006/spreadsheetDrawing">
      <xdr:col>39</xdr:col>
      <xdr:colOff>97155</xdr:colOff>
      <xdr:row>84</xdr:row>
      <xdr:rowOff>173990</xdr:rowOff>
    </xdr:to>
    <xdr:sp macro="" textlink="">
      <xdr:nvSpPr>
        <xdr:cNvPr id="7" name="右中かっこ 10"/>
        <xdr:cNvSpPr/>
      </xdr:nvSpPr>
      <xdr:spPr>
        <a:xfrm>
          <a:off x="15214600" y="13063220"/>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83820</xdr:colOff>
      <xdr:row>3</xdr:row>
      <xdr:rowOff>90170</xdr:rowOff>
    </xdr:from>
    <xdr:to xmlns:xdr="http://schemas.openxmlformats.org/drawingml/2006/spreadsheetDrawing">
      <xdr:col>48</xdr:col>
      <xdr:colOff>322580</xdr:colOff>
      <xdr:row>11</xdr:row>
      <xdr:rowOff>107315</xdr:rowOff>
    </xdr:to>
    <xdr:sp macro="" textlink="">
      <xdr:nvSpPr>
        <xdr:cNvPr id="8" name="テキスト ボックス 1"/>
        <xdr:cNvSpPr txBox="1"/>
      </xdr:nvSpPr>
      <xdr:spPr>
        <a:xfrm>
          <a:off x="15749270" y="795020"/>
          <a:ext cx="3312795" cy="123634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BIZ UDゴシック"/>
              <a:ea typeface="BIZ UDゴシック"/>
            </a:rPr>
            <a:t>動作が重い場合は、次の操作により自動計算をオフにすると軽くなります。</a:t>
          </a:r>
        </a:p>
        <a:p>
          <a:r>
            <a:rPr kumimoji="1" lang="ja-JP" altLang="en-US" sz="1100">
              <a:solidFill>
                <a:srgbClr val="0000FF"/>
              </a:solidFill>
              <a:latin typeface="BIZ UDゴシック"/>
              <a:ea typeface="BIZ UDゴシック"/>
            </a:rPr>
            <a:t>数式タブ＞「計算方法」＞「計算方法の設定」＞「手動」に設定</a:t>
          </a:r>
        </a:p>
        <a:p>
          <a:r>
            <a:rPr kumimoji="1" lang="en-US" altLang="ja-JP" sz="1100">
              <a:latin typeface="BIZ UDゴシック"/>
              <a:ea typeface="BIZ UDゴシック"/>
            </a:rPr>
            <a:t>※ </a:t>
          </a:r>
          <a:r>
            <a:rPr kumimoji="1" lang="ja-JP" altLang="en-US" sz="1100">
              <a:latin typeface="BIZ UDゴシック"/>
              <a:ea typeface="BIZ UDゴシック"/>
            </a:rPr>
            <a:t>このままでは集計されませんので、入力後は計算方法を「自動」に戻すようお願いします。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44</xdr:col>
      <xdr:colOff>13335</xdr:colOff>
      <xdr:row>66</xdr:row>
      <xdr:rowOff>7620</xdr:rowOff>
    </xdr:from>
    <xdr:to xmlns:xdr="http://schemas.openxmlformats.org/drawingml/2006/spreadsheetDrawing">
      <xdr:col>44</xdr:col>
      <xdr:colOff>89535</xdr:colOff>
      <xdr:row>69</xdr:row>
      <xdr:rowOff>167640</xdr:rowOff>
    </xdr:to>
    <xdr:sp macro="" textlink="">
      <xdr:nvSpPr>
        <xdr:cNvPr id="2" name="右中かっこ 2"/>
        <xdr:cNvSpPr/>
      </xdr:nvSpPr>
      <xdr:spPr>
        <a:xfrm>
          <a:off x="17185005" y="10456545"/>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44</xdr:col>
      <xdr:colOff>312420</xdr:colOff>
      <xdr:row>68</xdr:row>
      <xdr:rowOff>190500</xdr:rowOff>
    </xdr:from>
    <xdr:to xmlns:xdr="http://schemas.openxmlformats.org/drawingml/2006/spreadsheetDrawing">
      <xdr:col>44</xdr:col>
      <xdr:colOff>312420</xdr:colOff>
      <xdr:row>69</xdr:row>
      <xdr:rowOff>190500</xdr:rowOff>
    </xdr:to>
    <xdr:cxnSp macro="">
      <xdr:nvCxnSpPr>
        <xdr:cNvPr id="3" name="直線矢印コネクタ 6"/>
        <xdr:cNvCxnSpPr/>
      </xdr:nvCxnSpPr>
      <xdr:spPr>
        <a:xfrm>
          <a:off x="17484090" y="11039475"/>
          <a:ext cx="0" cy="20002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44</xdr:col>
      <xdr:colOff>21590</xdr:colOff>
      <xdr:row>72</xdr:row>
      <xdr:rowOff>20320</xdr:rowOff>
    </xdr:from>
    <xdr:to xmlns:xdr="http://schemas.openxmlformats.org/drawingml/2006/spreadsheetDrawing">
      <xdr:col>44</xdr:col>
      <xdr:colOff>97790</xdr:colOff>
      <xdr:row>73</xdr:row>
      <xdr:rowOff>189865</xdr:rowOff>
    </xdr:to>
    <xdr:sp macro="" textlink="">
      <xdr:nvSpPr>
        <xdr:cNvPr id="5" name="右中かっこ 7"/>
        <xdr:cNvSpPr/>
      </xdr:nvSpPr>
      <xdr:spPr>
        <a:xfrm>
          <a:off x="17193260" y="11669395"/>
          <a:ext cx="76200" cy="369570"/>
        </a:xfrm>
        <a:prstGeom prst="rightBrace">
          <a:avLst>
            <a:gd name="adj1" fmla="val 8333"/>
            <a:gd name="adj2" fmla="val 2395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44</xdr:col>
      <xdr:colOff>23495</xdr:colOff>
      <xdr:row>79</xdr:row>
      <xdr:rowOff>26035</xdr:rowOff>
    </xdr:from>
    <xdr:to xmlns:xdr="http://schemas.openxmlformats.org/drawingml/2006/spreadsheetDrawing">
      <xdr:col>44</xdr:col>
      <xdr:colOff>99695</xdr:colOff>
      <xdr:row>80</xdr:row>
      <xdr:rowOff>166370</xdr:rowOff>
    </xdr:to>
    <xdr:sp macro="" textlink="">
      <xdr:nvSpPr>
        <xdr:cNvPr id="6" name="右中かっこ 9"/>
        <xdr:cNvSpPr/>
      </xdr:nvSpPr>
      <xdr:spPr>
        <a:xfrm>
          <a:off x="17195165" y="12675235"/>
          <a:ext cx="76200" cy="340360"/>
        </a:xfrm>
        <a:prstGeom prst="rightBrace">
          <a:avLst>
            <a:gd name="adj1" fmla="val 8333"/>
            <a:gd name="adj2" fmla="val 21035"/>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44</xdr:col>
      <xdr:colOff>20955</xdr:colOff>
      <xdr:row>81</xdr:row>
      <xdr:rowOff>13970</xdr:rowOff>
    </xdr:from>
    <xdr:to xmlns:xdr="http://schemas.openxmlformats.org/drawingml/2006/spreadsheetDrawing">
      <xdr:col>44</xdr:col>
      <xdr:colOff>97155</xdr:colOff>
      <xdr:row>84</xdr:row>
      <xdr:rowOff>173990</xdr:rowOff>
    </xdr:to>
    <xdr:sp macro="" textlink="">
      <xdr:nvSpPr>
        <xdr:cNvPr id="7" name="右中かっこ 10"/>
        <xdr:cNvSpPr/>
      </xdr:nvSpPr>
      <xdr:spPr>
        <a:xfrm>
          <a:off x="17192625" y="13063220"/>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45</xdr:col>
      <xdr:colOff>83820</xdr:colOff>
      <xdr:row>3</xdr:row>
      <xdr:rowOff>90170</xdr:rowOff>
    </xdr:from>
    <xdr:to xmlns:xdr="http://schemas.openxmlformats.org/drawingml/2006/spreadsheetDrawing">
      <xdr:col>53</xdr:col>
      <xdr:colOff>322580</xdr:colOff>
      <xdr:row>11</xdr:row>
      <xdr:rowOff>107315</xdr:rowOff>
    </xdr:to>
    <xdr:sp macro="" textlink="">
      <xdr:nvSpPr>
        <xdr:cNvPr id="8" name="テキスト ボックス 1"/>
        <xdr:cNvSpPr txBox="1"/>
      </xdr:nvSpPr>
      <xdr:spPr>
        <a:xfrm>
          <a:off x="17727295" y="795020"/>
          <a:ext cx="3312795" cy="123634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BIZ UDゴシック"/>
              <a:ea typeface="BIZ UDゴシック"/>
            </a:rPr>
            <a:t>動作が重い場合は、次の操作により自動計算をオフにすると軽くなります。</a:t>
          </a:r>
        </a:p>
        <a:p>
          <a:r>
            <a:rPr kumimoji="1" lang="ja-JP" altLang="en-US" sz="1100">
              <a:solidFill>
                <a:srgbClr val="0000FF"/>
              </a:solidFill>
              <a:latin typeface="BIZ UDゴシック"/>
              <a:ea typeface="BIZ UDゴシック"/>
            </a:rPr>
            <a:t>数式タブ＞「計算方法」＞「計算方法の設定」＞「手動」に設定</a:t>
          </a:r>
        </a:p>
        <a:p>
          <a:r>
            <a:rPr kumimoji="1" lang="en-US" altLang="ja-JP" sz="1100">
              <a:latin typeface="BIZ UDゴシック"/>
              <a:ea typeface="BIZ UDゴシック"/>
            </a:rPr>
            <a:t>※ </a:t>
          </a:r>
          <a:r>
            <a:rPr kumimoji="1" lang="ja-JP" altLang="en-US" sz="1100">
              <a:latin typeface="BIZ UDゴシック"/>
              <a:ea typeface="BIZ UDゴシック"/>
            </a:rPr>
            <a:t>このままでは集計されませんので、入力後は計算方法を「自動」に戻すようお願いします。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39</xdr:col>
      <xdr:colOff>13335</xdr:colOff>
      <xdr:row>66</xdr:row>
      <xdr:rowOff>7620</xdr:rowOff>
    </xdr:from>
    <xdr:to xmlns:xdr="http://schemas.openxmlformats.org/drawingml/2006/spreadsheetDrawing">
      <xdr:col>39</xdr:col>
      <xdr:colOff>89535</xdr:colOff>
      <xdr:row>69</xdr:row>
      <xdr:rowOff>167640</xdr:rowOff>
    </xdr:to>
    <xdr:sp macro="" textlink="">
      <xdr:nvSpPr>
        <xdr:cNvPr id="2" name="右中かっこ 2"/>
        <xdr:cNvSpPr/>
      </xdr:nvSpPr>
      <xdr:spPr>
        <a:xfrm>
          <a:off x="15206980" y="10456545"/>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312420</xdr:colOff>
      <xdr:row>68</xdr:row>
      <xdr:rowOff>190500</xdr:rowOff>
    </xdr:from>
    <xdr:to xmlns:xdr="http://schemas.openxmlformats.org/drawingml/2006/spreadsheetDrawing">
      <xdr:col>39</xdr:col>
      <xdr:colOff>312420</xdr:colOff>
      <xdr:row>69</xdr:row>
      <xdr:rowOff>190500</xdr:rowOff>
    </xdr:to>
    <xdr:cxnSp macro="">
      <xdr:nvCxnSpPr>
        <xdr:cNvPr id="3" name="直線矢印コネクタ 6"/>
        <xdr:cNvCxnSpPr/>
      </xdr:nvCxnSpPr>
      <xdr:spPr>
        <a:xfrm>
          <a:off x="15506065" y="11039475"/>
          <a:ext cx="0" cy="20002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21590</xdr:colOff>
      <xdr:row>72</xdr:row>
      <xdr:rowOff>20320</xdr:rowOff>
    </xdr:from>
    <xdr:to xmlns:xdr="http://schemas.openxmlformats.org/drawingml/2006/spreadsheetDrawing">
      <xdr:col>39</xdr:col>
      <xdr:colOff>97790</xdr:colOff>
      <xdr:row>73</xdr:row>
      <xdr:rowOff>189865</xdr:rowOff>
    </xdr:to>
    <xdr:sp macro="" textlink="">
      <xdr:nvSpPr>
        <xdr:cNvPr id="5" name="右中かっこ 7"/>
        <xdr:cNvSpPr/>
      </xdr:nvSpPr>
      <xdr:spPr>
        <a:xfrm>
          <a:off x="15215235" y="11669395"/>
          <a:ext cx="76200" cy="369570"/>
        </a:xfrm>
        <a:prstGeom prst="rightBrace">
          <a:avLst>
            <a:gd name="adj1" fmla="val 8333"/>
            <a:gd name="adj2" fmla="val 2395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23495</xdr:colOff>
      <xdr:row>79</xdr:row>
      <xdr:rowOff>26035</xdr:rowOff>
    </xdr:from>
    <xdr:to xmlns:xdr="http://schemas.openxmlformats.org/drawingml/2006/spreadsheetDrawing">
      <xdr:col>39</xdr:col>
      <xdr:colOff>99695</xdr:colOff>
      <xdr:row>80</xdr:row>
      <xdr:rowOff>166370</xdr:rowOff>
    </xdr:to>
    <xdr:sp macro="" textlink="">
      <xdr:nvSpPr>
        <xdr:cNvPr id="6" name="右中かっこ 9"/>
        <xdr:cNvSpPr/>
      </xdr:nvSpPr>
      <xdr:spPr>
        <a:xfrm>
          <a:off x="15217140" y="12675235"/>
          <a:ext cx="76200" cy="340360"/>
        </a:xfrm>
        <a:prstGeom prst="rightBrace">
          <a:avLst>
            <a:gd name="adj1" fmla="val 8333"/>
            <a:gd name="adj2" fmla="val 21035"/>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20955</xdr:colOff>
      <xdr:row>81</xdr:row>
      <xdr:rowOff>13970</xdr:rowOff>
    </xdr:from>
    <xdr:to xmlns:xdr="http://schemas.openxmlformats.org/drawingml/2006/spreadsheetDrawing">
      <xdr:col>39</xdr:col>
      <xdr:colOff>97155</xdr:colOff>
      <xdr:row>84</xdr:row>
      <xdr:rowOff>173990</xdr:rowOff>
    </xdr:to>
    <xdr:sp macro="" textlink="">
      <xdr:nvSpPr>
        <xdr:cNvPr id="7" name="右中かっこ 10"/>
        <xdr:cNvSpPr/>
      </xdr:nvSpPr>
      <xdr:spPr>
        <a:xfrm>
          <a:off x="15214600" y="13063220"/>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83820</xdr:colOff>
      <xdr:row>3</xdr:row>
      <xdr:rowOff>90170</xdr:rowOff>
    </xdr:from>
    <xdr:to xmlns:xdr="http://schemas.openxmlformats.org/drawingml/2006/spreadsheetDrawing">
      <xdr:col>48</xdr:col>
      <xdr:colOff>322580</xdr:colOff>
      <xdr:row>11</xdr:row>
      <xdr:rowOff>107315</xdr:rowOff>
    </xdr:to>
    <xdr:sp macro="" textlink="">
      <xdr:nvSpPr>
        <xdr:cNvPr id="8" name="テキスト ボックス 1"/>
        <xdr:cNvSpPr txBox="1"/>
      </xdr:nvSpPr>
      <xdr:spPr>
        <a:xfrm>
          <a:off x="15749270" y="795020"/>
          <a:ext cx="3312795" cy="123634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BIZ UDゴシック"/>
              <a:ea typeface="BIZ UDゴシック"/>
            </a:rPr>
            <a:t>動作が重い場合は、次の操作により自動計算をオフにすると軽くなります。</a:t>
          </a:r>
        </a:p>
        <a:p>
          <a:r>
            <a:rPr kumimoji="1" lang="ja-JP" altLang="en-US" sz="1100">
              <a:solidFill>
                <a:srgbClr val="0000FF"/>
              </a:solidFill>
              <a:latin typeface="BIZ UDゴシック"/>
              <a:ea typeface="BIZ UDゴシック"/>
            </a:rPr>
            <a:t>数式タブ＞「計算方法」＞「計算方法の設定」＞「手動」に設定</a:t>
          </a:r>
        </a:p>
        <a:p>
          <a:r>
            <a:rPr kumimoji="1" lang="en-US" altLang="ja-JP" sz="1100">
              <a:latin typeface="BIZ UDゴシック"/>
              <a:ea typeface="BIZ UDゴシック"/>
            </a:rPr>
            <a:t>※ </a:t>
          </a:r>
          <a:r>
            <a:rPr kumimoji="1" lang="ja-JP" altLang="en-US" sz="1100">
              <a:latin typeface="BIZ UDゴシック"/>
              <a:ea typeface="BIZ UDゴシック"/>
            </a:rPr>
            <a:t>このままでは集計されませんので、入力後は計算方法を「自動」に戻すようお願いします。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39</xdr:col>
      <xdr:colOff>13335</xdr:colOff>
      <xdr:row>66</xdr:row>
      <xdr:rowOff>7620</xdr:rowOff>
    </xdr:from>
    <xdr:to xmlns:xdr="http://schemas.openxmlformats.org/drawingml/2006/spreadsheetDrawing">
      <xdr:col>39</xdr:col>
      <xdr:colOff>89535</xdr:colOff>
      <xdr:row>69</xdr:row>
      <xdr:rowOff>167640</xdr:rowOff>
    </xdr:to>
    <xdr:sp macro="" textlink="">
      <xdr:nvSpPr>
        <xdr:cNvPr id="2" name="右中かっこ 2"/>
        <xdr:cNvSpPr/>
      </xdr:nvSpPr>
      <xdr:spPr>
        <a:xfrm>
          <a:off x="15206980" y="10456545"/>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312420</xdr:colOff>
      <xdr:row>68</xdr:row>
      <xdr:rowOff>190500</xdr:rowOff>
    </xdr:from>
    <xdr:to xmlns:xdr="http://schemas.openxmlformats.org/drawingml/2006/spreadsheetDrawing">
      <xdr:col>39</xdr:col>
      <xdr:colOff>312420</xdr:colOff>
      <xdr:row>69</xdr:row>
      <xdr:rowOff>190500</xdr:rowOff>
    </xdr:to>
    <xdr:cxnSp macro="">
      <xdr:nvCxnSpPr>
        <xdr:cNvPr id="3" name="直線矢印コネクタ 6"/>
        <xdr:cNvCxnSpPr/>
      </xdr:nvCxnSpPr>
      <xdr:spPr>
        <a:xfrm>
          <a:off x="15506065" y="11039475"/>
          <a:ext cx="0" cy="20002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21590</xdr:colOff>
      <xdr:row>72</xdr:row>
      <xdr:rowOff>20320</xdr:rowOff>
    </xdr:from>
    <xdr:to xmlns:xdr="http://schemas.openxmlformats.org/drawingml/2006/spreadsheetDrawing">
      <xdr:col>39</xdr:col>
      <xdr:colOff>97790</xdr:colOff>
      <xdr:row>73</xdr:row>
      <xdr:rowOff>189865</xdr:rowOff>
    </xdr:to>
    <xdr:sp macro="" textlink="">
      <xdr:nvSpPr>
        <xdr:cNvPr id="5" name="右中かっこ 7"/>
        <xdr:cNvSpPr/>
      </xdr:nvSpPr>
      <xdr:spPr>
        <a:xfrm>
          <a:off x="15215235" y="11669395"/>
          <a:ext cx="76200" cy="369570"/>
        </a:xfrm>
        <a:prstGeom prst="rightBrace">
          <a:avLst>
            <a:gd name="adj1" fmla="val 8333"/>
            <a:gd name="adj2" fmla="val 2395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23495</xdr:colOff>
      <xdr:row>79</xdr:row>
      <xdr:rowOff>26035</xdr:rowOff>
    </xdr:from>
    <xdr:to xmlns:xdr="http://schemas.openxmlformats.org/drawingml/2006/spreadsheetDrawing">
      <xdr:col>39</xdr:col>
      <xdr:colOff>99695</xdr:colOff>
      <xdr:row>80</xdr:row>
      <xdr:rowOff>166370</xdr:rowOff>
    </xdr:to>
    <xdr:sp macro="" textlink="">
      <xdr:nvSpPr>
        <xdr:cNvPr id="6" name="右中かっこ 9"/>
        <xdr:cNvSpPr/>
      </xdr:nvSpPr>
      <xdr:spPr>
        <a:xfrm>
          <a:off x="15217140" y="12675235"/>
          <a:ext cx="76200" cy="340360"/>
        </a:xfrm>
        <a:prstGeom prst="rightBrace">
          <a:avLst>
            <a:gd name="adj1" fmla="val 8333"/>
            <a:gd name="adj2" fmla="val 21035"/>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20955</xdr:colOff>
      <xdr:row>81</xdr:row>
      <xdr:rowOff>13970</xdr:rowOff>
    </xdr:from>
    <xdr:to xmlns:xdr="http://schemas.openxmlformats.org/drawingml/2006/spreadsheetDrawing">
      <xdr:col>39</xdr:col>
      <xdr:colOff>97155</xdr:colOff>
      <xdr:row>84</xdr:row>
      <xdr:rowOff>173990</xdr:rowOff>
    </xdr:to>
    <xdr:sp macro="" textlink="">
      <xdr:nvSpPr>
        <xdr:cNvPr id="7" name="右中かっこ 10"/>
        <xdr:cNvSpPr/>
      </xdr:nvSpPr>
      <xdr:spPr>
        <a:xfrm>
          <a:off x="15214600" y="13063220"/>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83820</xdr:colOff>
      <xdr:row>3</xdr:row>
      <xdr:rowOff>90170</xdr:rowOff>
    </xdr:from>
    <xdr:to xmlns:xdr="http://schemas.openxmlformats.org/drawingml/2006/spreadsheetDrawing">
      <xdr:col>48</xdr:col>
      <xdr:colOff>322580</xdr:colOff>
      <xdr:row>11</xdr:row>
      <xdr:rowOff>107315</xdr:rowOff>
    </xdr:to>
    <xdr:sp macro="" textlink="">
      <xdr:nvSpPr>
        <xdr:cNvPr id="8" name="テキスト ボックス 1"/>
        <xdr:cNvSpPr txBox="1"/>
      </xdr:nvSpPr>
      <xdr:spPr>
        <a:xfrm>
          <a:off x="15749270" y="795020"/>
          <a:ext cx="3312795" cy="123634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BIZ UDゴシック"/>
              <a:ea typeface="BIZ UDゴシック"/>
            </a:rPr>
            <a:t>動作が重い場合は、次の操作により自動計算をオフにすると軽くなります。</a:t>
          </a:r>
        </a:p>
        <a:p>
          <a:r>
            <a:rPr kumimoji="1" lang="ja-JP" altLang="en-US" sz="1100">
              <a:solidFill>
                <a:srgbClr val="0000FF"/>
              </a:solidFill>
              <a:latin typeface="BIZ UDゴシック"/>
              <a:ea typeface="BIZ UDゴシック"/>
            </a:rPr>
            <a:t>数式タブ＞「計算方法」＞「計算方法の設定」＞「手動」に設定</a:t>
          </a:r>
        </a:p>
        <a:p>
          <a:r>
            <a:rPr kumimoji="1" lang="en-US" altLang="ja-JP" sz="1100">
              <a:latin typeface="BIZ UDゴシック"/>
              <a:ea typeface="BIZ UDゴシック"/>
            </a:rPr>
            <a:t>※ </a:t>
          </a:r>
          <a:r>
            <a:rPr kumimoji="1" lang="ja-JP" altLang="en-US" sz="1100">
              <a:latin typeface="BIZ UDゴシック"/>
              <a:ea typeface="BIZ UDゴシック"/>
            </a:rPr>
            <a:t>このままでは集計されませんので、入力後は計算方法を「自動」に戻すようお願いします。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39</xdr:col>
      <xdr:colOff>13335</xdr:colOff>
      <xdr:row>66</xdr:row>
      <xdr:rowOff>7620</xdr:rowOff>
    </xdr:from>
    <xdr:to xmlns:xdr="http://schemas.openxmlformats.org/drawingml/2006/spreadsheetDrawing">
      <xdr:col>39</xdr:col>
      <xdr:colOff>89535</xdr:colOff>
      <xdr:row>69</xdr:row>
      <xdr:rowOff>167640</xdr:rowOff>
    </xdr:to>
    <xdr:sp macro="" textlink="">
      <xdr:nvSpPr>
        <xdr:cNvPr id="2" name="右中かっこ 2"/>
        <xdr:cNvSpPr/>
      </xdr:nvSpPr>
      <xdr:spPr>
        <a:xfrm>
          <a:off x="15206980" y="10456545"/>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312420</xdr:colOff>
      <xdr:row>68</xdr:row>
      <xdr:rowOff>190500</xdr:rowOff>
    </xdr:from>
    <xdr:to xmlns:xdr="http://schemas.openxmlformats.org/drawingml/2006/spreadsheetDrawing">
      <xdr:col>39</xdr:col>
      <xdr:colOff>312420</xdr:colOff>
      <xdr:row>69</xdr:row>
      <xdr:rowOff>190500</xdr:rowOff>
    </xdr:to>
    <xdr:cxnSp macro="">
      <xdr:nvCxnSpPr>
        <xdr:cNvPr id="3" name="直線矢印コネクタ 6"/>
        <xdr:cNvCxnSpPr/>
      </xdr:nvCxnSpPr>
      <xdr:spPr>
        <a:xfrm>
          <a:off x="15506065" y="11039475"/>
          <a:ext cx="0" cy="20002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21590</xdr:colOff>
      <xdr:row>72</xdr:row>
      <xdr:rowOff>20320</xdr:rowOff>
    </xdr:from>
    <xdr:to xmlns:xdr="http://schemas.openxmlformats.org/drawingml/2006/spreadsheetDrawing">
      <xdr:col>39</xdr:col>
      <xdr:colOff>97790</xdr:colOff>
      <xdr:row>73</xdr:row>
      <xdr:rowOff>189865</xdr:rowOff>
    </xdr:to>
    <xdr:sp macro="" textlink="">
      <xdr:nvSpPr>
        <xdr:cNvPr id="5" name="右中かっこ 7"/>
        <xdr:cNvSpPr/>
      </xdr:nvSpPr>
      <xdr:spPr>
        <a:xfrm>
          <a:off x="15215235" y="11669395"/>
          <a:ext cx="76200" cy="369570"/>
        </a:xfrm>
        <a:prstGeom prst="rightBrace">
          <a:avLst>
            <a:gd name="adj1" fmla="val 8333"/>
            <a:gd name="adj2" fmla="val 2395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23495</xdr:colOff>
      <xdr:row>79</xdr:row>
      <xdr:rowOff>26035</xdr:rowOff>
    </xdr:from>
    <xdr:to xmlns:xdr="http://schemas.openxmlformats.org/drawingml/2006/spreadsheetDrawing">
      <xdr:col>39</xdr:col>
      <xdr:colOff>99695</xdr:colOff>
      <xdr:row>80</xdr:row>
      <xdr:rowOff>166370</xdr:rowOff>
    </xdr:to>
    <xdr:sp macro="" textlink="">
      <xdr:nvSpPr>
        <xdr:cNvPr id="6" name="右中かっこ 9"/>
        <xdr:cNvSpPr/>
      </xdr:nvSpPr>
      <xdr:spPr>
        <a:xfrm>
          <a:off x="15217140" y="12675235"/>
          <a:ext cx="76200" cy="340360"/>
        </a:xfrm>
        <a:prstGeom prst="rightBrace">
          <a:avLst>
            <a:gd name="adj1" fmla="val 8333"/>
            <a:gd name="adj2" fmla="val 21035"/>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20955</xdr:colOff>
      <xdr:row>81</xdr:row>
      <xdr:rowOff>13970</xdr:rowOff>
    </xdr:from>
    <xdr:to xmlns:xdr="http://schemas.openxmlformats.org/drawingml/2006/spreadsheetDrawing">
      <xdr:col>39</xdr:col>
      <xdr:colOff>97155</xdr:colOff>
      <xdr:row>84</xdr:row>
      <xdr:rowOff>173990</xdr:rowOff>
    </xdr:to>
    <xdr:sp macro="" textlink="">
      <xdr:nvSpPr>
        <xdr:cNvPr id="7" name="右中かっこ 10"/>
        <xdr:cNvSpPr/>
      </xdr:nvSpPr>
      <xdr:spPr>
        <a:xfrm>
          <a:off x="15214600" y="13063220"/>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83820</xdr:colOff>
      <xdr:row>3</xdr:row>
      <xdr:rowOff>90170</xdr:rowOff>
    </xdr:from>
    <xdr:to xmlns:xdr="http://schemas.openxmlformats.org/drawingml/2006/spreadsheetDrawing">
      <xdr:col>48</xdr:col>
      <xdr:colOff>322580</xdr:colOff>
      <xdr:row>11</xdr:row>
      <xdr:rowOff>107315</xdr:rowOff>
    </xdr:to>
    <xdr:sp macro="" textlink="">
      <xdr:nvSpPr>
        <xdr:cNvPr id="8" name="テキスト ボックス 1"/>
        <xdr:cNvSpPr txBox="1"/>
      </xdr:nvSpPr>
      <xdr:spPr>
        <a:xfrm>
          <a:off x="15749270" y="795020"/>
          <a:ext cx="3312795" cy="123634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BIZ UDゴシック"/>
              <a:ea typeface="BIZ UDゴシック"/>
            </a:rPr>
            <a:t>動作が重い場合は、次の操作により自動計算をオフにすると軽くなります。</a:t>
          </a:r>
        </a:p>
        <a:p>
          <a:r>
            <a:rPr kumimoji="1" lang="ja-JP" altLang="en-US" sz="1100">
              <a:solidFill>
                <a:srgbClr val="0000FF"/>
              </a:solidFill>
              <a:latin typeface="BIZ UDゴシック"/>
              <a:ea typeface="BIZ UDゴシック"/>
            </a:rPr>
            <a:t>数式タブ＞「計算方法」＞「計算方法の設定」＞「手動」に設定</a:t>
          </a:r>
        </a:p>
        <a:p>
          <a:r>
            <a:rPr kumimoji="1" lang="en-US" altLang="ja-JP" sz="1100">
              <a:latin typeface="BIZ UDゴシック"/>
              <a:ea typeface="BIZ UDゴシック"/>
            </a:rPr>
            <a:t>※ </a:t>
          </a:r>
          <a:r>
            <a:rPr kumimoji="1" lang="ja-JP" altLang="en-US" sz="1100">
              <a:latin typeface="BIZ UDゴシック"/>
              <a:ea typeface="BIZ UDゴシック"/>
            </a:rPr>
            <a:t>このままでは集計されませんので、入力後は計算方法を「自動」に戻すようお願いします。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39</xdr:col>
      <xdr:colOff>13335</xdr:colOff>
      <xdr:row>66</xdr:row>
      <xdr:rowOff>7620</xdr:rowOff>
    </xdr:from>
    <xdr:to xmlns:xdr="http://schemas.openxmlformats.org/drawingml/2006/spreadsheetDrawing">
      <xdr:col>39</xdr:col>
      <xdr:colOff>89535</xdr:colOff>
      <xdr:row>69</xdr:row>
      <xdr:rowOff>167640</xdr:rowOff>
    </xdr:to>
    <xdr:sp macro="" textlink="">
      <xdr:nvSpPr>
        <xdr:cNvPr id="2" name="右中かっこ 2"/>
        <xdr:cNvSpPr/>
      </xdr:nvSpPr>
      <xdr:spPr>
        <a:xfrm>
          <a:off x="15206980" y="10456545"/>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312420</xdr:colOff>
      <xdr:row>68</xdr:row>
      <xdr:rowOff>190500</xdr:rowOff>
    </xdr:from>
    <xdr:to xmlns:xdr="http://schemas.openxmlformats.org/drawingml/2006/spreadsheetDrawing">
      <xdr:col>39</xdr:col>
      <xdr:colOff>312420</xdr:colOff>
      <xdr:row>69</xdr:row>
      <xdr:rowOff>190500</xdr:rowOff>
    </xdr:to>
    <xdr:cxnSp macro="">
      <xdr:nvCxnSpPr>
        <xdr:cNvPr id="3" name="直線矢印コネクタ 6"/>
        <xdr:cNvCxnSpPr/>
      </xdr:nvCxnSpPr>
      <xdr:spPr>
        <a:xfrm>
          <a:off x="15506065" y="11039475"/>
          <a:ext cx="0" cy="20002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21590</xdr:colOff>
      <xdr:row>72</xdr:row>
      <xdr:rowOff>20320</xdr:rowOff>
    </xdr:from>
    <xdr:to xmlns:xdr="http://schemas.openxmlformats.org/drawingml/2006/spreadsheetDrawing">
      <xdr:col>39</xdr:col>
      <xdr:colOff>97790</xdr:colOff>
      <xdr:row>73</xdr:row>
      <xdr:rowOff>189865</xdr:rowOff>
    </xdr:to>
    <xdr:sp macro="" textlink="">
      <xdr:nvSpPr>
        <xdr:cNvPr id="5" name="右中かっこ 7"/>
        <xdr:cNvSpPr/>
      </xdr:nvSpPr>
      <xdr:spPr>
        <a:xfrm>
          <a:off x="15215235" y="11669395"/>
          <a:ext cx="76200" cy="369570"/>
        </a:xfrm>
        <a:prstGeom prst="rightBrace">
          <a:avLst>
            <a:gd name="adj1" fmla="val 8333"/>
            <a:gd name="adj2" fmla="val 2395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23495</xdr:colOff>
      <xdr:row>79</xdr:row>
      <xdr:rowOff>26035</xdr:rowOff>
    </xdr:from>
    <xdr:to xmlns:xdr="http://schemas.openxmlformats.org/drawingml/2006/spreadsheetDrawing">
      <xdr:col>39</xdr:col>
      <xdr:colOff>99695</xdr:colOff>
      <xdr:row>80</xdr:row>
      <xdr:rowOff>166370</xdr:rowOff>
    </xdr:to>
    <xdr:sp macro="" textlink="">
      <xdr:nvSpPr>
        <xdr:cNvPr id="6" name="右中かっこ 9"/>
        <xdr:cNvSpPr/>
      </xdr:nvSpPr>
      <xdr:spPr>
        <a:xfrm>
          <a:off x="15217140" y="12675235"/>
          <a:ext cx="76200" cy="340360"/>
        </a:xfrm>
        <a:prstGeom prst="rightBrace">
          <a:avLst>
            <a:gd name="adj1" fmla="val 8333"/>
            <a:gd name="adj2" fmla="val 21035"/>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20955</xdr:colOff>
      <xdr:row>81</xdr:row>
      <xdr:rowOff>13970</xdr:rowOff>
    </xdr:from>
    <xdr:to xmlns:xdr="http://schemas.openxmlformats.org/drawingml/2006/spreadsheetDrawing">
      <xdr:col>39</xdr:col>
      <xdr:colOff>97155</xdr:colOff>
      <xdr:row>84</xdr:row>
      <xdr:rowOff>173990</xdr:rowOff>
    </xdr:to>
    <xdr:sp macro="" textlink="">
      <xdr:nvSpPr>
        <xdr:cNvPr id="7" name="右中かっこ 10"/>
        <xdr:cNvSpPr/>
      </xdr:nvSpPr>
      <xdr:spPr>
        <a:xfrm>
          <a:off x="15214600" y="13063220"/>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83820</xdr:colOff>
      <xdr:row>3</xdr:row>
      <xdr:rowOff>90170</xdr:rowOff>
    </xdr:from>
    <xdr:to xmlns:xdr="http://schemas.openxmlformats.org/drawingml/2006/spreadsheetDrawing">
      <xdr:col>48</xdr:col>
      <xdr:colOff>322580</xdr:colOff>
      <xdr:row>11</xdr:row>
      <xdr:rowOff>107315</xdr:rowOff>
    </xdr:to>
    <xdr:sp macro="" textlink="">
      <xdr:nvSpPr>
        <xdr:cNvPr id="8" name="テキスト ボックス 1"/>
        <xdr:cNvSpPr txBox="1"/>
      </xdr:nvSpPr>
      <xdr:spPr>
        <a:xfrm>
          <a:off x="15749270" y="795020"/>
          <a:ext cx="3312795" cy="123634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BIZ UDゴシック"/>
              <a:ea typeface="BIZ UDゴシック"/>
            </a:rPr>
            <a:t>動作が重い場合は、次の操作により自動計算をオフにすると軽くなります。</a:t>
          </a:r>
        </a:p>
        <a:p>
          <a:r>
            <a:rPr kumimoji="1" lang="ja-JP" altLang="en-US" sz="1100">
              <a:solidFill>
                <a:srgbClr val="0000FF"/>
              </a:solidFill>
              <a:latin typeface="BIZ UDゴシック"/>
              <a:ea typeface="BIZ UDゴシック"/>
            </a:rPr>
            <a:t>数式タブ＞「計算方法」＞「計算方法の設定」＞「手動」に設定</a:t>
          </a:r>
        </a:p>
        <a:p>
          <a:r>
            <a:rPr kumimoji="1" lang="en-US" altLang="ja-JP" sz="1100">
              <a:latin typeface="BIZ UDゴシック"/>
              <a:ea typeface="BIZ UDゴシック"/>
            </a:rPr>
            <a:t>※ </a:t>
          </a:r>
          <a:r>
            <a:rPr kumimoji="1" lang="ja-JP" altLang="en-US" sz="1100">
              <a:latin typeface="BIZ UDゴシック"/>
              <a:ea typeface="BIZ UDゴシック"/>
            </a:rPr>
            <a:t>このままでは集計されませんので、入力後は計算方法を「自動」に戻すようお願いします。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39</xdr:col>
      <xdr:colOff>13335</xdr:colOff>
      <xdr:row>66</xdr:row>
      <xdr:rowOff>7620</xdr:rowOff>
    </xdr:from>
    <xdr:to xmlns:xdr="http://schemas.openxmlformats.org/drawingml/2006/spreadsheetDrawing">
      <xdr:col>39</xdr:col>
      <xdr:colOff>89535</xdr:colOff>
      <xdr:row>69</xdr:row>
      <xdr:rowOff>167640</xdr:rowOff>
    </xdr:to>
    <xdr:sp macro="" textlink="">
      <xdr:nvSpPr>
        <xdr:cNvPr id="2" name="右中かっこ 2"/>
        <xdr:cNvSpPr/>
      </xdr:nvSpPr>
      <xdr:spPr>
        <a:xfrm>
          <a:off x="15206980" y="10456545"/>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312420</xdr:colOff>
      <xdr:row>68</xdr:row>
      <xdr:rowOff>190500</xdr:rowOff>
    </xdr:from>
    <xdr:to xmlns:xdr="http://schemas.openxmlformats.org/drawingml/2006/spreadsheetDrawing">
      <xdr:col>39</xdr:col>
      <xdr:colOff>312420</xdr:colOff>
      <xdr:row>69</xdr:row>
      <xdr:rowOff>190500</xdr:rowOff>
    </xdr:to>
    <xdr:cxnSp macro="">
      <xdr:nvCxnSpPr>
        <xdr:cNvPr id="3" name="直線矢印コネクタ 6"/>
        <xdr:cNvCxnSpPr/>
      </xdr:nvCxnSpPr>
      <xdr:spPr>
        <a:xfrm>
          <a:off x="15506065" y="11039475"/>
          <a:ext cx="0" cy="20002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21590</xdr:colOff>
      <xdr:row>72</xdr:row>
      <xdr:rowOff>20320</xdr:rowOff>
    </xdr:from>
    <xdr:to xmlns:xdr="http://schemas.openxmlformats.org/drawingml/2006/spreadsheetDrawing">
      <xdr:col>39</xdr:col>
      <xdr:colOff>97790</xdr:colOff>
      <xdr:row>73</xdr:row>
      <xdr:rowOff>189865</xdr:rowOff>
    </xdr:to>
    <xdr:sp macro="" textlink="">
      <xdr:nvSpPr>
        <xdr:cNvPr id="5" name="右中かっこ 7"/>
        <xdr:cNvSpPr/>
      </xdr:nvSpPr>
      <xdr:spPr>
        <a:xfrm>
          <a:off x="15215235" y="11669395"/>
          <a:ext cx="76200" cy="369570"/>
        </a:xfrm>
        <a:prstGeom prst="rightBrace">
          <a:avLst>
            <a:gd name="adj1" fmla="val 8333"/>
            <a:gd name="adj2" fmla="val 2395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23495</xdr:colOff>
      <xdr:row>79</xdr:row>
      <xdr:rowOff>26035</xdr:rowOff>
    </xdr:from>
    <xdr:to xmlns:xdr="http://schemas.openxmlformats.org/drawingml/2006/spreadsheetDrawing">
      <xdr:col>39</xdr:col>
      <xdr:colOff>99695</xdr:colOff>
      <xdr:row>80</xdr:row>
      <xdr:rowOff>166370</xdr:rowOff>
    </xdr:to>
    <xdr:sp macro="" textlink="">
      <xdr:nvSpPr>
        <xdr:cNvPr id="6" name="右中かっこ 9"/>
        <xdr:cNvSpPr/>
      </xdr:nvSpPr>
      <xdr:spPr>
        <a:xfrm>
          <a:off x="15217140" y="12675235"/>
          <a:ext cx="76200" cy="340360"/>
        </a:xfrm>
        <a:prstGeom prst="rightBrace">
          <a:avLst>
            <a:gd name="adj1" fmla="val 8333"/>
            <a:gd name="adj2" fmla="val 21035"/>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20955</xdr:colOff>
      <xdr:row>81</xdr:row>
      <xdr:rowOff>13970</xdr:rowOff>
    </xdr:from>
    <xdr:to xmlns:xdr="http://schemas.openxmlformats.org/drawingml/2006/spreadsheetDrawing">
      <xdr:col>39</xdr:col>
      <xdr:colOff>97155</xdr:colOff>
      <xdr:row>84</xdr:row>
      <xdr:rowOff>173990</xdr:rowOff>
    </xdr:to>
    <xdr:sp macro="" textlink="">
      <xdr:nvSpPr>
        <xdr:cNvPr id="7" name="右中かっこ 10"/>
        <xdr:cNvSpPr/>
      </xdr:nvSpPr>
      <xdr:spPr>
        <a:xfrm>
          <a:off x="15214600" y="13063220"/>
          <a:ext cx="76200" cy="76009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83820</xdr:colOff>
      <xdr:row>3</xdr:row>
      <xdr:rowOff>90170</xdr:rowOff>
    </xdr:from>
    <xdr:to xmlns:xdr="http://schemas.openxmlformats.org/drawingml/2006/spreadsheetDrawing">
      <xdr:col>48</xdr:col>
      <xdr:colOff>322580</xdr:colOff>
      <xdr:row>11</xdr:row>
      <xdr:rowOff>107315</xdr:rowOff>
    </xdr:to>
    <xdr:sp macro="" textlink="">
      <xdr:nvSpPr>
        <xdr:cNvPr id="8" name="テキスト ボックス 1"/>
        <xdr:cNvSpPr txBox="1"/>
      </xdr:nvSpPr>
      <xdr:spPr>
        <a:xfrm>
          <a:off x="15749270" y="795020"/>
          <a:ext cx="3312795" cy="123634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BIZ UDゴシック"/>
              <a:ea typeface="BIZ UDゴシック"/>
            </a:rPr>
            <a:t>動作が重い場合は、次の操作により自動計算をオフにすると軽くなります。</a:t>
          </a:r>
        </a:p>
        <a:p>
          <a:r>
            <a:rPr kumimoji="1" lang="ja-JP" altLang="en-US" sz="1100">
              <a:solidFill>
                <a:srgbClr val="0000FF"/>
              </a:solidFill>
              <a:latin typeface="BIZ UDゴシック"/>
              <a:ea typeface="BIZ UDゴシック"/>
            </a:rPr>
            <a:t>数式タブ＞「計算方法」＞「計算方法の設定」＞「手動」に設定</a:t>
          </a:r>
        </a:p>
        <a:p>
          <a:r>
            <a:rPr kumimoji="1" lang="en-US" altLang="ja-JP" sz="1100">
              <a:latin typeface="BIZ UDゴシック"/>
              <a:ea typeface="BIZ UDゴシック"/>
            </a:rPr>
            <a:t>※ </a:t>
          </a:r>
          <a:r>
            <a:rPr kumimoji="1" lang="ja-JP" altLang="en-US" sz="1100">
              <a:latin typeface="BIZ UDゴシック"/>
              <a:ea typeface="BIZ UDゴシック"/>
            </a:rPr>
            <a:t>このままでは集計されませんので、入力後は計算方法を「自動」に戻すようお願いします。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xml" /><Relationship Id="rId3" Type="http://schemas.openxmlformats.org/officeDocument/2006/relationships/vmlDrawing" Target="../drawings/vmlDrawing14.vml" /><Relationship Id="rId4"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 Id="rId3" Type="http://schemas.openxmlformats.org/officeDocument/2006/relationships/vmlDrawing" Target="../drawings/vmlDrawing15.vml" /><Relationship Id="rId4" Type="http://schemas.openxmlformats.org/officeDocument/2006/relationships/comments" Target="../comments1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3.xml" /><Relationship Id="rId3" Type="http://schemas.openxmlformats.org/officeDocument/2006/relationships/vmlDrawing" Target="../drawings/vmlDrawing16.vml" /><Relationship Id="rId4" Type="http://schemas.openxmlformats.org/officeDocument/2006/relationships/comments" Target="../comments16.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4.xml" /><Relationship Id="rId3" Type="http://schemas.openxmlformats.org/officeDocument/2006/relationships/vmlDrawing" Target="../drawings/vmlDrawing17.vml" /><Relationship Id="rId4" Type="http://schemas.openxmlformats.org/officeDocument/2006/relationships/comments" Target="../comments1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5.xml" /><Relationship Id="rId3" Type="http://schemas.openxmlformats.org/officeDocument/2006/relationships/vmlDrawing" Target="../drawings/vmlDrawing18.vml" /><Relationship Id="rId4" Type="http://schemas.openxmlformats.org/officeDocument/2006/relationships/comments" Target="../comments18.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6.xml" /><Relationship Id="rId3" Type="http://schemas.openxmlformats.org/officeDocument/2006/relationships/vmlDrawing" Target="../drawings/vmlDrawing19.vml" /><Relationship Id="rId4" Type="http://schemas.openxmlformats.org/officeDocument/2006/relationships/comments" Target="../comments19.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7.xml" /><Relationship Id="rId3" Type="http://schemas.openxmlformats.org/officeDocument/2006/relationships/vmlDrawing" Target="../drawings/vmlDrawing20.vml" /><Relationship Id="rId4" Type="http://schemas.openxmlformats.org/officeDocument/2006/relationships/comments" Target="../comments2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7.vml" /><Relationship Id="rId3" Type="http://schemas.openxmlformats.org/officeDocument/2006/relationships/comments" Target="../comments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tint="0.8"/>
  </sheetPr>
  <dimension ref="B2:I29"/>
  <sheetViews>
    <sheetView workbookViewId="0"/>
  </sheetViews>
  <sheetFormatPr defaultRowHeight="18.75"/>
  <cols>
    <col min="1" max="1" width="4" customWidth="1"/>
    <col min="2" max="2" width="4.625" customWidth="1"/>
    <col min="4" max="4" width="9.75" customWidth="1"/>
    <col min="6" max="6" width="17" customWidth="1"/>
    <col min="8" max="8" width="17.375" customWidth="1"/>
    <col min="9" max="9" width="15" customWidth="1"/>
  </cols>
  <sheetData>
    <row r="2" spans="2:9" ht="36" customHeight="1">
      <c r="B2" s="1" t="s">
        <v>118</v>
      </c>
    </row>
    <row r="3" spans="2:9" ht="38.25" customHeight="1">
      <c r="B3" s="2" t="s">
        <v>207</v>
      </c>
      <c r="C3" s="2"/>
      <c r="D3" s="2"/>
      <c r="E3" s="2"/>
      <c r="F3" s="2"/>
      <c r="G3" s="2"/>
      <c r="H3" s="2"/>
      <c r="I3" s="21"/>
    </row>
    <row r="4" spans="2:9" ht="39" customHeight="1">
      <c r="B4" s="2" t="s">
        <v>233</v>
      </c>
      <c r="C4" s="2"/>
      <c r="D4" s="2"/>
      <c r="E4" s="2"/>
      <c r="F4" s="2"/>
      <c r="G4" s="2"/>
      <c r="H4" s="2"/>
      <c r="I4" s="22"/>
    </row>
    <row r="5" spans="2:9" ht="87.75" customHeight="1">
      <c r="B5" s="3" t="s">
        <v>234</v>
      </c>
      <c r="C5" s="3"/>
      <c r="D5" s="3"/>
      <c r="E5" s="3"/>
      <c r="F5" s="3"/>
      <c r="G5" s="3"/>
      <c r="H5" s="3"/>
      <c r="I5" s="21"/>
    </row>
    <row r="6" spans="2:9" ht="5.25" customHeight="1">
      <c r="B6" s="4"/>
      <c r="C6" s="7"/>
      <c r="D6" s="7"/>
      <c r="E6" s="7"/>
      <c r="F6" s="7"/>
      <c r="G6" s="7"/>
      <c r="H6" s="7"/>
      <c r="I6" s="7"/>
    </row>
    <row r="7" spans="2:9" ht="25.5" customHeight="1">
      <c r="B7" s="1" t="s">
        <v>191</v>
      </c>
    </row>
    <row r="8" spans="2:9">
      <c r="B8" s="5" t="s">
        <v>192</v>
      </c>
      <c r="C8" s="5"/>
      <c r="D8" s="5"/>
      <c r="E8" s="5" t="s">
        <v>113</v>
      </c>
      <c r="F8" s="5" t="s">
        <v>43</v>
      </c>
      <c r="G8" s="5"/>
      <c r="H8" s="5"/>
    </row>
    <row r="9" spans="2:9" ht="19.5">
      <c r="B9" s="6">
        <v>1</v>
      </c>
      <c r="C9" s="8" t="s">
        <v>210</v>
      </c>
      <c r="D9" s="11"/>
      <c r="E9" s="12"/>
      <c r="F9" s="15"/>
      <c r="G9" s="19" t="s">
        <v>132</v>
      </c>
      <c r="H9" s="15"/>
    </row>
    <row r="10" spans="2:9" ht="19.5">
      <c r="B10" s="6">
        <v>2</v>
      </c>
      <c r="C10" s="9" t="s">
        <v>195</v>
      </c>
      <c r="D10" s="9"/>
      <c r="E10" s="9">
        <v>2</v>
      </c>
      <c r="F10" s="16">
        <v>45017</v>
      </c>
      <c r="G10" s="19" t="s">
        <v>132</v>
      </c>
      <c r="H10" s="16">
        <v>45053</v>
      </c>
    </row>
    <row r="11" spans="2:9" ht="19.5">
      <c r="B11" s="6">
        <v>3</v>
      </c>
      <c r="C11" s="9" t="s">
        <v>196</v>
      </c>
      <c r="D11" s="9"/>
      <c r="E11" s="9">
        <v>3</v>
      </c>
      <c r="F11" s="16">
        <v>45054</v>
      </c>
      <c r="G11" s="19" t="s">
        <v>132</v>
      </c>
      <c r="H11" s="16">
        <v>45107</v>
      </c>
    </row>
    <row r="12" spans="2:9" ht="19.5">
      <c r="B12" s="6">
        <v>4</v>
      </c>
      <c r="C12" s="9" t="s">
        <v>198</v>
      </c>
      <c r="D12" s="9"/>
      <c r="E12" s="9">
        <v>2</v>
      </c>
      <c r="F12" s="16">
        <v>45108</v>
      </c>
      <c r="G12" s="19" t="s">
        <v>132</v>
      </c>
      <c r="H12" s="16">
        <v>45169</v>
      </c>
    </row>
    <row r="13" spans="2:9" ht="19.5">
      <c r="B13" s="6">
        <v>5</v>
      </c>
      <c r="C13" s="9" t="s">
        <v>199</v>
      </c>
      <c r="D13" s="9"/>
      <c r="E13" s="9">
        <v>1</v>
      </c>
      <c r="F13" s="16">
        <v>45170</v>
      </c>
      <c r="G13" s="19" t="s">
        <v>132</v>
      </c>
      <c r="H13" s="16">
        <v>45199</v>
      </c>
    </row>
    <row r="14" spans="2:9" ht="19.5">
      <c r="B14" s="6">
        <v>6</v>
      </c>
      <c r="C14" s="9" t="s">
        <v>200</v>
      </c>
      <c r="D14" s="9"/>
      <c r="E14" s="9"/>
      <c r="F14" s="17" t="s">
        <v>235</v>
      </c>
      <c r="G14" s="19" t="s">
        <v>132</v>
      </c>
      <c r="H14" s="17" t="s">
        <v>235</v>
      </c>
    </row>
    <row r="15" spans="2:9" ht="19.5">
      <c r="B15" s="6">
        <v>7</v>
      </c>
      <c r="C15" s="9" t="s">
        <v>201</v>
      </c>
      <c r="D15" s="9"/>
      <c r="E15" s="13"/>
      <c r="F15" s="17" t="s">
        <v>235</v>
      </c>
      <c r="G15" s="19" t="s">
        <v>132</v>
      </c>
      <c r="H15" s="17" t="s">
        <v>235</v>
      </c>
    </row>
    <row r="16" spans="2:9" ht="19.5">
      <c r="B16" s="6">
        <v>8</v>
      </c>
      <c r="C16" s="9" t="s">
        <v>38</v>
      </c>
      <c r="D16" s="9"/>
      <c r="E16" s="9">
        <v>2</v>
      </c>
      <c r="F16" s="16">
        <v>45017</v>
      </c>
      <c r="G16" s="19" t="s">
        <v>132</v>
      </c>
      <c r="H16" s="16">
        <v>45053</v>
      </c>
    </row>
    <row r="17" spans="2:8" ht="19.5">
      <c r="B17" s="6">
        <v>9</v>
      </c>
      <c r="C17" s="9" t="s">
        <v>202</v>
      </c>
      <c r="D17" s="9"/>
      <c r="E17" s="9">
        <v>3</v>
      </c>
      <c r="F17" s="16">
        <v>45054</v>
      </c>
      <c r="G17" s="19" t="s">
        <v>132</v>
      </c>
      <c r="H17" s="16">
        <v>45107</v>
      </c>
    </row>
    <row r="18" spans="2:8" ht="19.5">
      <c r="B18" s="6">
        <v>10</v>
      </c>
      <c r="C18" s="9" t="s">
        <v>204</v>
      </c>
      <c r="D18" s="9"/>
      <c r="E18" s="9">
        <v>2</v>
      </c>
      <c r="F18" s="16">
        <v>45108</v>
      </c>
      <c r="G18" s="19" t="s">
        <v>132</v>
      </c>
      <c r="H18" s="16">
        <v>45169</v>
      </c>
    </row>
    <row r="19" spans="2:8" ht="19.5">
      <c r="B19" s="6">
        <v>11</v>
      </c>
      <c r="C19" s="9" t="s">
        <v>205</v>
      </c>
      <c r="D19" s="9"/>
      <c r="E19" s="9">
        <v>1</v>
      </c>
      <c r="F19" s="16">
        <v>45170</v>
      </c>
      <c r="G19" s="19" t="s">
        <v>132</v>
      </c>
      <c r="H19" s="16">
        <v>45199</v>
      </c>
    </row>
    <row r="20" spans="2:8" ht="19.5">
      <c r="B20" s="6">
        <v>12</v>
      </c>
      <c r="C20" s="9" t="s">
        <v>164</v>
      </c>
      <c r="D20" s="9"/>
      <c r="E20" s="9"/>
      <c r="F20" s="17" t="s">
        <v>235</v>
      </c>
      <c r="G20" s="19" t="s">
        <v>132</v>
      </c>
      <c r="H20" s="17" t="s">
        <v>235</v>
      </c>
    </row>
    <row r="21" spans="2:8" ht="19.5">
      <c r="B21" s="6">
        <v>13</v>
      </c>
      <c r="C21" s="9" t="s">
        <v>166</v>
      </c>
      <c r="D21" s="9"/>
      <c r="E21" s="13"/>
      <c r="F21" s="17" t="s">
        <v>235</v>
      </c>
      <c r="G21" s="19" t="s">
        <v>132</v>
      </c>
      <c r="H21" s="17" t="s">
        <v>235</v>
      </c>
    </row>
    <row r="22" spans="2:8" ht="19.5">
      <c r="B22" s="6">
        <v>14</v>
      </c>
      <c r="C22" s="8" t="s">
        <v>211</v>
      </c>
      <c r="D22" s="11"/>
      <c r="E22" s="12"/>
      <c r="F22" s="15"/>
      <c r="G22" s="19" t="s">
        <v>132</v>
      </c>
      <c r="H22" s="15"/>
    </row>
    <row r="23" spans="2:8">
      <c r="B23" s="6">
        <v>15</v>
      </c>
      <c r="C23" s="9" t="s">
        <v>72</v>
      </c>
      <c r="D23" s="9"/>
      <c r="E23" s="14" t="s">
        <v>176</v>
      </c>
      <c r="F23" s="18"/>
      <c r="G23" s="18"/>
      <c r="H23" s="20"/>
    </row>
    <row r="24" spans="2:8">
      <c r="B24" s="6">
        <v>16</v>
      </c>
      <c r="C24" s="9" t="s">
        <v>170</v>
      </c>
      <c r="D24" s="9"/>
      <c r="E24" s="14" t="s">
        <v>94</v>
      </c>
      <c r="F24" s="18"/>
      <c r="G24" s="18"/>
      <c r="H24" s="20"/>
    </row>
    <row r="25" spans="2:8">
      <c r="B25" s="6">
        <v>17</v>
      </c>
      <c r="C25" s="9" t="s">
        <v>146</v>
      </c>
      <c r="D25" s="9"/>
      <c r="E25" s="14" t="s">
        <v>126</v>
      </c>
      <c r="F25" s="18"/>
      <c r="G25" s="18"/>
      <c r="H25" s="20"/>
    </row>
    <row r="26" spans="2:8">
      <c r="B26" s="6">
        <v>18</v>
      </c>
      <c r="C26" s="9" t="s">
        <v>206</v>
      </c>
      <c r="D26" s="9"/>
      <c r="E26" s="14" t="s">
        <v>117</v>
      </c>
      <c r="F26" s="18"/>
      <c r="G26" s="18"/>
      <c r="H26" s="20"/>
    </row>
    <row r="27" spans="2:8">
      <c r="B27" s="6">
        <v>19</v>
      </c>
      <c r="C27" s="9" t="s">
        <v>110</v>
      </c>
      <c r="D27" s="9"/>
      <c r="E27" s="14" t="s">
        <v>213</v>
      </c>
      <c r="F27" s="18"/>
      <c r="G27" s="18"/>
      <c r="H27" s="20"/>
    </row>
    <row r="28" spans="2:8">
      <c r="B28" s="6">
        <v>20</v>
      </c>
      <c r="C28" s="9" t="s">
        <v>171</v>
      </c>
      <c r="D28" s="9"/>
      <c r="E28" s="14" t="s">
        <v>214</v>
      </c>
      <c r="F28" s="18"/>
      <c r="G28" s="18"/>
      <c r="H28" s="20"/>
    </row>
    <row r="29" spans="2:8">
      <c r="C29" s="10" t="s">
        <v>194</v>
      </c>
    </row>
  </sheetData>
  <mergeCells count="31">
    <mergeCell ref="B3:H3"/>
    <mergeCell ref="B4:H4"/>
    <mergeCell ref="B5:H5"/>
    <mergeCell ref="B8:D8"/>
    <mergeCell ref="F8:H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E23:H23"/>
    <mergeCell ref="C24:D24"/>
    <mergeCell ref="E24:H24"/>
    <mergeCell ref="C25:D25"/>
    <mergeCell ref="E25:H25"/>
    <mergeCell ref="C26:D26"/>
    <mergeCell ref="E26:H26"/>
    <mergeCell ref="C27:D27"/>
    <mergeCell ref="E27:H27"/>
    <mergeCell ref="C28:D28"/>
    <mergeCell ref="E28:H28"/>
  </mergeCells>
  <phoneticPr fontId="2"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AR112"/>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0" width="5.19921875" style="23" customWidth="1"/>
    <col min="31" max="31" width="5.75" style="23" customWidth="1"/>
    <col min="32" max="38" width="5.19921875" style="23" customWidth="1"/>
    <col min="39" max="43" width="5.25" style="23" customWidth="1"/>
    <col min="44" max="44" width="9" style="23"/>
    <col min="45" max="45" width="6.875" style="23" customWidth="1"/>
    <col min="46" max="16384" width="9" style="23"/>
  </cols>
  <sheetData>
    <row r="1" spans="2:44" ht="21" customHeight="1">
      <c r="B1" s="26" t="s">
        <v>67</v>
      </c>
      <c r="C1" s="27"/>
      <c r="D1" s="27"/>
      <c r="E1" s="27"/>
      <c r="F1" s="27"/>
      <c r="G1" s="27"/>
      <c r="H1" s="27"/>
      <c r="I1" s="27"/>
      <c r="J1" s="27"/>
      <c r="K1" s="166" t="s">
        <v>113</v>
      </c>
      <c r="L1" s="168"/>
      <c r="M1" s="170">
        <v>2</v>
      </c>
      <c r="N1" s="172" t="s">
        <v>116</v>
      </c>
      <c r="O1" s="173"/>
      <c r="P1" s="175">
        <v>45017</v>
      </c>
      <c r="Q1" s="177"/>
      <c r="R1" s="179" t="s">
        <v>132</v>
      </c>
      <c r="S1" s="181">
        <v>45053</v>
      </c>
      <c r="T1" s="181"/>
      <c r="U1" s="184" t="s">
        <v>133</v>
      </c>
      <c r="V1" s="187"/>
      <c r="W1" s="188">
        <f>_xlfn.DAYS(S1,P1)+1</f>
        <v>37</v>
      </c>
      <c r="X1" s="188"/>
      <c r="Y1" s="184" t="s">
        <v>134</v>
      </c>
      <c r="Z1" s="189"/>
      <c r="AA1" s="189"/>
      <c r="AB1" s="190">
        <f>COUNTIF(D4:D68,"即応(ICU)")+COUNTIF(D4:D68,"即応(HCU)")+COUNTIF(D4:D68,"即応(療養以外)")+COUNTIF(D4:D68,"即応(療養)")</f>
        <v>0</v>
      </c>
      <c r="AC1" s="191"/>
      <c r="AD1" s="192"/>
      <c r="AE1" s="194"/>
      <c r="AF1" s="205" t="s">
        <v>101</v>
      </c>
      <c r="AG1" s="205"/>
      <c r="AH1" s="94" t="s">
        <v>10</v>
      </c>
      <c r="AI1" s="94"/>
      <c r="AJ1" s="98"/>
      <c r="AK1" s="98"/>
      <c r="AL1" s="98"/>
      <c r="AM1" s="98"/>
    </row>
    <row r="2" spans="2:44"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44" s="115" customFormat="1" ht="17.25" customHeight="1">
      <c r="B3" s="94" t="s">
        <v>13</v>
      </c>
      <c r="C3" s="125" t="s">
        <v>46</v>
      </c>
      <c r="D3" s="136" t="s">
        <v>32</v>
      </c>
      <c r="E3" s="143" t="s">
        <v>42</v>
      </c>
      <c r="F3" s="147" t="s">
        <v>1</v>
      </c>
      <c r="G3" s="154">
        <f>P1</f>
        <v>45017</v>
      </c>
      <c r="H3" s="161">
        <f t="shared" ref="H3:AQ3" ca="1" si="0">OFFSET(H3,0,-1)+1</f>
        <v>45018</v>
      </c>
      <c r="I3" s="161">
        <f t="shared" ca="1" si="0"/>
        <v>45019</v>
      </c>
      <c r="J3" s="161">
        <f t="shared" ca="1" si="0"/>
        <v>45020</v>
      </c>
      <c r="K3" s="161">
        <f t="shared" ca="1" si="0"/>
        <v>45021</v>
      </c>
      <c r="L3" s="161">
        <f t="shared" ca="1" si="0"/>
        <v>45022</v>
      </c>
      <c r="M3" s="161">
        <f t="shared" ca="1" si="0"/>
        <v>45023</v>
      </c>
      <c r="N3" s="161">
        <f t="shared" ca="1" si="0"/>
        <v>45024</v>
      </c>
      <c r="O3" s="161">
        <f t="shared" ca="1" si="0"/>
        <v>45025</v>
      </c>
      <c r="P3" s="161">
        <f t="shared" ca="1" si="0"/>
        <v>45026</v>
      </c>
      <c r="Q3" s="161">
        <f t="shared" ca="1" si="0"/>
        <v>45027</v>
      </c>
      <c r="R3" s="161">
        <f t="shared" ca="1" si="0"/>
        <v>45028</v>
      </c>
      <c r="S3" s="161">
        <f t="shared" ca="1" si="0"/>
        <v>45029</v>
      </c>
      <c r="T3" s="161">
        <f t="shared" ca="1" si="0"/>
        <v>45030</v>
      </c>
      <c r="U3" s="161">
        <f t="shared" ca="1" si="0"/>
        <v>45031</v>
      </c>
      <c r="V3" s="161">
        <f t="shared" ca="1" si="0"/>
        <v>45032</v>
      </c>
      <c r="W3" s="161">
        <f t="shared" ca="1" si="0"/>
        <v>45033</v>
      </c>
      <c r="X3" s="161">
        <f t="shared" ca="1" si="0"/>
        <v>45034</v>
      </c>
      <c r="Y3" s="161">
        <f t="shared" ca="1" si="0"/>
        <v>45035</v>
      </c>
      <c r="Z3" s="161">
        <f t="shared" ca="1" si="0"/>
        <v>45036</v>
      </c>
      <c r="AA3" s="161">
        <f t="shared" ca="1" si="0"/>
        <v>45037</v>
      </c>
      <c r="AB3" s="161">
        <f t="shared" ca="1" si="0"/>
        <v>45038</v>
      </c>
      <c r="AC3" s="161">
        <f t="shared" ca="1" si="0"/>
        <v>45039</v>
      </c>
      <c r="AD3" s="161">
        <f t="shared" ca="1" si="0"/>
        <v>45040</v>
      </c>
      <c r="AE3" s="161">
        <f t="shared" ca="1" si="0"/>
        <v>45041</v>
      </c>
      <c r="AF3" s="161">
        <f t="shared" ca="1" si="0"/>
        <v>45042</v>
      </c>
      <c r="AG3" s="161">
        <f t="shared" ca="1" si="0"/>
        <v>45043</v>
      </c>
      <c r="AH3" s="161">
        <f t="shared" ca="1" si="0"/>
        <v>45044</v>
      </c>
      <c r="AI3" s="161">
        <f t="shared" ca="1" si="0"/>
        <v>45045</v>
      </c>
      <c r="AJ3" s="161">
        <f t="shared" ca="1" si="0"/>
        <v>45046</v>
      </c>
      <c r="AK3" s="161">
        <f t="shared" ca="1" si="0"/>
        <v>45047</v>
      </c>
      <c r="AL3" s="161">
        <f t="shared" ca="1" si="0"/>
        <v>45048</v>
      </c>
      <c r="AM3" s="161">
        <f t="shared" ca="1" si="0"/>
        <v>45049</v>
      </c>
      <c r="AN3" s="161">
        <f t="shared" ca="1" si="0"/>
        <v>45050</v>
      </c>
      <c r="AO3" s="161">
        <f t="shared" ca="1" si="0"/>
        <v>45051</v>
      </c>
      <c r="AP3" s="161">
        <f t="shared" ca="1" si="0"/>
        <v>45052</v>
      </c>
      <c r="AQ3" s="193">
        <f t="shared" ca="1" si="0"/>
        <v>45053</v>
      </c>
      <c r="AR3" s="195" t="s">
        <v>135</v>
      </c>
    </row>
    <row r="4" spans="2:44" ht="12" customHeight="1">
      <c r="B4" s="117">
        <f t="shared" ref="B4:B67" si="1">ROW()-3</f>
        <v>1</v>
      </c>
      <c r="C4" s="126"/>
      <c r="D4" s="137"/>
      <c r="E4" s="144"/>
      <c r="F4" s="148" t="e">
        <f t="shared" ref="F4:F67"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96">
        <f t="shared" ref="AR4:AR67" si="3">COUNTIF(G4:AQ4,"空")</f>
        <v>0</v>
      </c>
    </row>
    <row r="5" spans="2:44"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96">
        <f t="shared" si="3"/>
        <v>0</v>
      </c>
    </row>
    <row r="6" spans="2:44"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96">
        <f t="shared" si="3"/>
        <v>0</v>
      </c>
    </row>
    <row r="7" spans="2:44"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96">
        <f t="shared" si="3"/>
        <v>0</v>
      </c>
    </row>
    <row r="8" spans="2:44"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96">
        <f t="shared" si="3"/>
        <v>0</v>
      </c>
    </row>
    <row r="9" spans="2:44"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96">
        <f t="shared" si="3"/>
        <v>0</v>
      </c>
    </row>
    <row r="10" spans="2:44"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96">
        <f t="shared" si="3"/>
        <v>0</v>
      </c>
    </row>
    <row r="11" spans="2:44"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96">
        <f t="shared" si="3"/>
        <v>0</v>
      </c>
    </row>
    <row r="12" spans="2:44"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96">
        <f t="shared" si="3"/>
        <v>0</v>
      </c>
    </row>
    <row r="13" spans="2:44"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96">
        <f t="shared" si="3"/>
        <v>0</v>
      </c>
    </row>
    <row r="14" spans="2:44"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96">
        <f t="shared" si="3"/>
        <v>0</v>
      </c>
    </row>
    <row r="15" spans="2:44"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96">
        <f t="shared" si="3"/>
        <v>0</v>
      </c>
    </row>
    <row r="16" spans="2:44"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96">
        <f t="shared" si="3"/>
        <v>0</v>
      </c>
    </row>
    <row r="17" spans="2:44"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96">
        <f t="shared" si="3"/>
        <v>0</v>
      </c>
    </row>
    <row r="18" spans="2:44"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96">
        <f t="shared" si="3"/>
        <v>0</v>
      </c>
    </row>
    <row r="19" spans="2:44"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96">
        <f t="shared" si="3"/>
        <v>0</v>
      </c>
    </row>
    <row r="20" spans="2:44"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96">
        <f t="shared" si="3"/>
        <v>0</v>
      </c>
    </row>
    <row r="21" spans="2:44"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96">
        <f t="shared" si="3"/>
        <v>0</v>
      </c>
    </row>
    <row r="22" spans="2:44"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96">
        <f t="shared" si="3"/>
        <v>0</v>
      </c>
    </row>
    <row r="23" spans="2:44"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96">
        <f t="shared" si="3"/>
        <v>0</v>
      </c>
    </row>
    <row r="24" spans="2:44"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96">
        <f t="shared" si="3"/>
        <v>0</v>
      </c>
    </row>
    <row r="25" spans="2:44"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96">
        <f t="shared" si="3"/>
        <v>0</v>
      </c>
    </row>
    <row r="26" spans="2:44"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96">
        <f t="shared" si="3"/>
        <v>0</v>
      </c>
    </row>
    <row r="27" spans="2:44"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96">
        <f t="shared" si="3"/>
        <v>0</v>
      </c>
    </row>
    <row r="28" spans="2:44"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96">
        <f t="shared" si="3"/>
        <v>0</v>
      </c>
    </row>
    <row r="29" spans="2:44"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96">
        <f t="shared" si="3"/>
        <v>0</v>
      </c>
    </row>
    <row r="30" spans="2:44"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96">
        <f t="shared" si="3"/>
        <v>0</v>
      </c>
    </row>
    <row r="31" spans="2:44"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96">
        <f t="shared" si="3"/>
        <v>0</v>
      </c>
    </row>
    <row r="32" spans="2:44"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96">
        <f t="shared" si="3"/>
        <v>0</v>
      </c>
    </row>
    <row r="33" spans="2:44"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96">
        <f t="shared" si="3"/>
        <v>0</v>
      </c>
    </row>
    <row r="34" spans="2:44"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96">
        <f t="shared" si="3"/>
        <v>0</v>
      </c>
    </row>
    <row r="35" spans="2:44"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96">
        <f t="shared" si="3"/>
        <v>0</v>
      </c>
    </row>
    <row r="36" spans="2:44"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96">
        <f t="shared" si="3"/>
        <v>0</v>
      </c>
    </row>
    <row r="37" spans="2:44"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96">
        <f t="shared" si="3"/>
        <v>0</v>
      </c>
    </row>
    <row r="38" spans="2:44"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96">
        <f t="shared" si="3"/>
        <v>0</v>
      </c>
    </row>
    <row r="39" spans="2:44"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96">
        <f t="shared" si="3"/>
        <v>0</v>
      </c>
    </row>
    <row r="40" spans="2:44"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96">
        <f t="shared" si="3"/>
        <v>0</v>
      </c>
    </row>
    <row r="41" spans="2:44"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96">
        <f t="shared" si="3"/>
        <v>0</v>
      </c>
    </row>
    <row r="42" spans="2:44"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96">
        <f t="shared" si="3"/>
        <v>0</v>
      </c>
    </row>
    <row r="43" spans="2:44" ht="12" customHeight="1">
      <c r="B43" s="117">
        <f t="shared" si="1"/>
        <v>40</v>
      </c>
      <c r="C43" s="126"/>
      <c r="D43" s="137"/>
      <c r="E43" s="144"/>
      <c r="F43" s="148" t="e">
        <f t="shared" ca="1" si="2"/>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96">
        <f t="shared" si="3"/>
        <v>0</v>
      </c>
    </row>
    <row r="44" spans="2:44" ht="12" customHeight="1">
      <c r="B44" s="117">
        <f t="shared" si="1"/>
        <v>41</v>
      </c>
      <c r="C44" s="126"/>
      <c r="D44" s="137"/>
      <c r="E44" s="144"/>
      <c r="F44" s="148" t="e">
        <f t="shared" ca="1" si="2"/>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96">
        <f t="shared" si="3"/>
        <v>0</v>
      </c>
    </row>
    <row r="45" spans="2:44" ht="12" customHeight="1">
      <c r="B45" s="117">
        <f t="shared" si="1"/>
        <v>42</v>
      </c>
      <c r="C45" s="126"/>
      <c r="D45" s="137"/>
      <c r="E45" s="144"/>
      <c r="F45" s="148" t="e">
        <f t="shared" ca="1" si="2"/>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96">
        <f t="shared" si="3"/>
        <v>0</v>
      </c>
    </row>
    <row r="46" spans="2:44" ht="12" customHeight="1">
      <c r="B46" s="117">
        <f t="shared" si="1"/>
        <v>43</v>
      </c>
      <c r="C46" s="126"/>
      <c r="D46" s="137"/>
      <c r="E46" s="144"/>
      <c r="F46" s="148" t="e">
        <f t="shared" ca="1" si="2"/>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96">
        <f t="shared" si="3"/>
        <v>0</v>
      </c>
    </row>
    <row r="47" spans="2:44" ht="12" customHeight="1">
      <c r="B47" s="117">
        <f t="shared" si="1"/>
        <v>44</v>
      </c>
      <c r="C47" s="126"/>
      <c r="D47" s="137"/>
      <c r="E47" s="144"/>
      <c r="F47" s="148" t="e">
        <f t="shared" ca="1" si="2"/>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96">
        <f t="shared" si="3"/>
        <v>0</v>
      </c>
    </row>
    <row r="48" spans="2:44" ht="12" customHeight="1">
      <c r="B48" s="117">
        <f t="shared" si="1"/>
        <v>45</v>
      </c>
      <c r="C48" s="126"/>
      <c r="D48" s="137"/>
      <c r="E48" s="144"/>
      <c r="F48" s="148" t="e">
        <f t="shared" ca="1" si="2"/>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96">
        <f t="shared" si="3"/>
        <v>0</v>
      </c>
    </row>
    <row r="49" spans="2:44" ht="12" customHeight="1">
      <c r="B49" s="117">
        <f t="shared" si="1"/>
        <v>46</v>
      </c>
      <c r="C49" s="126"/>
      <c r="D49" s="137"/>
      <c r="E49" s="144"/>
      <c r="F49" s="148" t="e">
        <f t="shared" ca="1" si="2"/>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96">
        <f t="shared" si="3"/>
        <v>0</v>
      </c>
    </row>
    <row r="50" spans="2:44" ht="12" customHeight="1">
      <c r="B50" s="117">
        <f t="shared" si="1"/>
        <v>47</v>
      </c>
      <c r="C50" s="126"/>
      <c r="D50" s="137"/>
      <c r="E50" s="144"/>
      <c r="F50" s="148" t="e">
        <f t="shared" ca="1" si="2"/>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96">
        <f t="shared" si="3"/>
        <v>0</v>
      </c>
    </row>
    <row r="51" spans="2:44" ht="12" customHeight="1">
      <c r="B51" s="117">
        <f t="shared" si="1"/>
        <v>48</v>
      </c>
      <c r="C51" s="126"/>
      <c r="D51" s="137"/>
      <c r="E51" s="144"/>
      <c r="F51" s="148" t="e">
        <f t="shared" ca="1" si="2"/>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96">
        <f t="shared" si="3"/>
        <v>0</v>
      </c>
    </row>
    <row r="52" spans="2:44" ht="12" customHeight="1">
      <c r="B52" s="117">
        <f t="shared" si="1"/>
        <v>49</v>
      </c>
      <c r="C52" s="126"/>
      <c r="D52" s="137"/>
      <c r="E52" s="144"/>
      <c r="F52" s="148" t="e">
        <f t="shared" ca="1" si="2"/>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96">
        <f t="shared" si="3"/>
        <v>0</v>
      </c>
    </row>
    <row r="53" spans="2:44" ht="12" customHeight="1">
      <c r="B53" s="117">
        <f t="shared" si="1"/>
        <v>50</v>
      </c>
      <c r="C53" s="126"/>
      <c r="D53" s="137"/>
      <c r="E53" s="144"/>
      <c r="F53" s="148" t="e">
        <f t="shared" ca="1" si="2"/>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96">
        <f t="shared" si="3"/>
        <v>0</v>
      </c>
    </row>
    <row r="54" spans="2:44" ht="12" customHeight="1">
      <c r="B54" s="117">
        <f t="shared" si="1"/>
        <v>51</v>
      </c>
      <c r="C54" s="126"/>
      <c r="D54" s="137"/>
      <c r="E54" s="144"/>
      <c r="F54" s="148" t="e">
        <f t="shared" ca="1" si="2"/>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96">
        <f t="shared" si="3"/>
        <v>0</v>
      </c>
    </row>
    <row r="55" spans="2:44" ht="12" customHeight="1">
      <c r="B55" s="117">
        <f t="shared" si="1"/>
        <v>52</v>
      </c>
      <c r="C55" s="126"/>
      <c r="D55" s="137"/>
      <c r="E55" s="144"/>
      <c r="F55" s="148" t="e">
        <f t="shared" ca="1" si="2"/>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96">
        <f t="shared" si="3"/>
        <v>0</v>
      </c>
    </row>
    <row r="56" spans="2:44" ht="12" customHeight="1">
      <c r="B56" s="117">
        <f t="shared" si="1"/>
        <v>53</v>
      </c>
      <c r="C56" s="126"/>
      <c r="D56" s="137"/>
      <c r="E56" s="144"/>
      <c r="F56" s="148" t="e">
        <f t="shared" ca="1" si="2"/>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96">
        <f t="shared" si="3"/>
        <v>0</v>
      </c>
    </row>
    <row r="57" spans="2:44" ht="12" customHeight="1">
      <c r="B57" s="117">
        <f t="shared" si="1"/>
        <v>54</v>
      </c>
      <c r="C57" s="126"/>
      <c r="D57" s="137"/>
      <c r="E57" s="144"/>
      <c r="F57" s="148" t="e">
        <f t="shared" ca="1" si="2"/>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96">
        <f t="shared" si="3"/>
        <v>0</v>
      </c>
    </row>
    <row r="58" spans="2:44" ht="12" customHeight="1">
      <c r="B58" s="117">
        <f t="shared" si="1"/>
        <v>55</v>
      </c>
      <c r="C58" s="126"/>
      <c r="D58" s="137"/>
      <c r="E58" s="144"/>
      <c r="F58" s="148" t="e">
        <f t="shared" ca="1" si="2"/>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96">
        <f t="shared" si="3"/>
        <v>0</v>
      </c>
    </row>
    <row r="59" spans="2:44" ht="12" customHeight="1">
      <c r="B59" s="117">
        <f t="shared" si="1"/>
        <v>56</v>
      </c>
      <c r="C59" s="126"/>
      <c r="D59" s="137"/>
      <c r="E59" s="144"/>
      <c r="F59" s="148" t="e">
        <f t="shared" ca="1" si="2"/>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96">
        <f t="shared" si="3"/>
        <v>0</v>
      </c>
    </row>
    <row r="60" spans="2:44" ht="12" customHeight="1">
      <c r="B60" s="117">
        <f t="shared" si="1"/>
        <v>57</v>
      </c>
      <c r="C60" s="126"/>
      <c r="D60" s="137"/>
      <c r="E60" s="144"/>
      <c r="F60" s="148" t="e">
        <f t="shared" ca="1" si="2"/>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96">
        <f t="shared" si="3"/>
        <v>0</v>
      </c>
    </row>
    <row r="61" spans="2:44" ht="12" customHeight="1">
      <c r="B61" s="117">
        <f t="shared" si="1"/>
        <v>58</v>
      </c>
      <c r="C61" s="126"/>
      <c r="D61" s="137"/>
      <c r="E61" s="144"/>
      <c r="F61" s="148" t="e">
        <f t="shared" ca="1" si="2"/>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96">
        <f t="shared" si="3"/>
        <v>0</v>
      </c>
    </row>
    <row r="62" spans="2:44" ht="12" customHeight="1">
      <c r="B62" s="117">
        <f t="shared" si="1"/>
        <v>59</v>
      </c>
      <c r="C62" s="126"/>
      <c r="D62" s="137"/>
      <c r="E62" s="144"/>
      <c r="F62" s="148" t="e">
        <f t="shared" ca="1" si="2"/>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96">
        <f t="shared" si="3"/>
        <v>0</v>
      </c>
    </row>
    <row r="63" spans="2:44" ht="12" customHeight="1">
      <c r="B63" s="117">
        <f t="shared" si="1"/>
        <v>60</v>
      </c>
      <c r="C63" s="126"/>
      <c r="D63" s="137"/>
      <c r="E63" s="144"/>
      <c r="F63" s="148" t="e">
        <f t="shared" ca="1" si="2"/>
        <v>#VALUE!</v>
      </c>
      <c r="G63" s="126"/>
      <c r="H63" s="144"/>
      <c r="I63" s="144"/>
      <c r="J63" s="144"/>
      <c r="K63" s="144"/>
      <c r="L63" s="144"/>
      <c r="M63" s="144"/>
      <c r="N63" s="144"/>
      <c r="O63" s="144"/>
      <c r="P63" s="144"/>
      <c r="Q63" s="137"/>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96">
        <f t="shared" si="3"/>
        <v>0</v>
      </c>
    </row>
    <row r="64" spans="2:44" ht="12" customHeight="1">
      <c r="B64" s="117">
        <f t="shared" si="1"/>
        <v>61</v>
      </c>
      <c r="C64" s="126"/>
      <c r="D64" s="137"/>
      <c r="E64" s="144"/>
      <c r="F64" s="148" t="e">
        <f t="shared" ca="1" si="2"/>
        <v>#VALUE!</v>
      </c>
      <c r="G64" s="126"/>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96">
        <f t="shared" si="3"/>
        <v>0</v>
      </c>
    </row>
    <row r="65" spans="2:44" ht="12" customHeight="1">
      <c r="B65" s="117">
        <f t="shared" si="1"/>
        <v>62</v>
      </c>
      <c r="C65" s="126"/>
      <c r="D65" s="137"/>
      <c r="E65" s="144"/>
      <c r="F65" s="148" t="e">
        <f t="shared" ca="1" si="2"/>
        <v>#VALUE!</v>
      </c>
      <c r="G65" s="126"/>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96">
        <f t="shared" si="3"/>
        <v>0</v>
      </c>
    </row>
    <row r="66" spans="2:44" ht="12" customHeight="1">
      <c r="B66" s="117">
        <f t="shared" si="1"/>
        <v>63</v>
      </c>
      <c r="C66" s="126"/>
      <c r="D66" s="137"/>
      <c r="E66" s="144"/>
      <c r="F66" s="148" t="e">
        <f t="shared" ca="1" si="2"/>
        <v>#VALUE!</v>
      </c>
      <c r="G66" s="126"/>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96">
        <f t="shared" si="3"/>
        <v>0</v>
      </c>
    </row>
    <row r="67" spans="2:44" ht="12" customHeight="1">
      <c r="B67" s="117">
        <f t="shared" si="1"/>
        <v>64</v>
      </c>
      <c r="C67" s="126"/>
      <c r="D67" s="137"/>
      <c r="E67" s="144"/>
      <c r="F67" s="148" t="e">
        <f t="shared" ca="1" si="2"/>
        <v>#VALUE!</v>
      </c>
      <c r="G67" s="126"/>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206">
        <f t="shared" si="3"/>
        <v>0</v>
      </c>
    </row>
    <row r="68" spans="2:44" ht="12" customHeight="1">
      <c r="B68" s="118">
        <f>ROW()-3</f>
        <v>65</v>
      </c>
      <c r="C68" s="127"/>
      <c r="D68" s="138"/>
      <c r="E68" s="138"/>
      <c r="F68" s="149" t="e">
        <f ca="1">IF(E68="",OFFSET(F68,-1,0)+1,1)</f>
        <v>#VALUE!</v>
      </c>
      <c r="G68" s="127"/>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208">
        <f>COUNTIF(G68:AQ68,"空")</f>
        <v>0</v>
      </c>
    </row>
    <row r="69" spans="2:44" ht="15.75" customHeight="1">
      <c r="B69" s="119"/>
      <c r="C69" s="128" t="s">
        <v>145</v>
      </c>
      <c r="D69" s="139"/>
      <c r="E69" s="139"/>
      <c r="F69" s="150" t="s">
        <v>140</v>
      </c>
      <c r="G69" s="215">
        <f t="shared" ref="G69:AQ69" si="4">COUNTIF(G$4:G$68,"*"&amp;"コ"&amp;"*")</f>
        <v>0</v>
      </c>
      <c r="H69" s="155">
        <f t="shared" si="4"/>
        <v>0</v>
      </c>
      <c r="I69" s="155">
        <f t="shared" si="4"/>
        <v>0</v>
      </c>
      <c r="J69" s="155">
        <f t="shared" si="4"/>
        <v>0</v>
      </c>
      <c r="K69" s="155">
        <f t="shared" si="4"/>
        <v>0</v>
      </c>
      <c r="L69" s="155">
        <f t="shared" si="4"/>
        <v>0</v>
      </c>
      <c r="M69" s="155">
        <f t="shared" si="4"/>
        <v>0</v>
      </c>
      <c r="N69" s="155">
        <f t="shared" si="4"/>
        <v>0</v>
      </c>
      <c r="O69" s="155">
        <f t="shared" si="4"/>
        <v>0</v>
      </c>
      <c r="P69" s="155">
        <f t="shared" si="4"/>
        <v>0</v>
      </c>
      <c r="Q69" s="155">
        <f t="shared" si="4"/>
        <v>0</v>
      </c>
      <c r="R69" s="155">
        <f t="shared" si="4"/>
        <v>0</v>
      </c>
      <c r="S69" s="155">
        <f t="shared" si="4"/>
        <v>0</v>
      </c>
      <c r="T69" s="155">
        <f t="shared" si="4"/>
        <v>0</v>
      </c>
      <c r="U69" s="155">
        <f t="shared" si="4"/>
        <v>0</v>
      </c>
      <c r="V69" s="155">
        <f t="shared" si="4"/>
        <v>0</v>
      </c>
      <c r="W69" s="155">
        <f t="shared" si="4"/>
        <v>0</v>
      </c>
      <c r="X69" s="155">
        <f t="shared" si="4"/>
        <v>0</v>
      </c>
      <c r="Y69" s="155">
        <f t="shared" si="4"/>
        <v>0</v>
      </c>
      <c r="Z69" s="155">
        <f t="shared" si="4"/>
        <v>0</v>
      </c>
      <c r="AA69" s="155">
        <f t="shared" si="4"/>
        <v>0</v>
      </c>
      <c r="AB69" s="155">
        <f t="shared" si="4"/>
        <v>0</v>
      </c>
      <c r="AC69" s="155">
        <f t="shared" si="4"/>
        <v>0</v>
      </c>
      <c r="AD69" s="155">
        <f t="shared" si="4"/>
        <v>0</v>
      </c>
      <c r="AE69" s="155">
        <f t="shared" si="4"/>
        <v>0</v>
      </c>
      <c r="AF69" s="155">
        <f t="shared" si="4"/>
        <v>0</v>
      </c>
      <c r="AG69" s="155">
        <f t="shared" si="4"/>
        <v>0</v>
      </c>
      <c r="AH69" s="155">
        <f t="shared" si="4"/>
        <v>0</v>
      </c>
      <c r="AI69" s="155">
        <f t="shared" si="4"/>
        <v>0</v>
      </c>
      <c r="AJ69" s="155">
        <f t="shared" si="4"/>
        <v>0</v>
      </c>
      <c r="AK69" s="155">
        <f t="shared" si="4"/>
        <v>0</v>
      </c>
      <c r="AL69" s="155">
        <f t="shared" si="4"/>
        <v>0</v>
      </c>
      <c r="AM69" s="155">
        <f t="shared" si="4"/>
        <v>0</v>
      </c>
      <c r="AN69" s="155">
        <f t="shared" si="4"/>
        <v>0</v>
      </c>
      <c r="AO69" s="155">
        <f t="shared" si="4"/>
        <v>0</v>
      </c>
      <c r="AP69" s="155">
        <f t="shared" si="4"/>
        <v>0</v>
      </c>
      <c r="AQ69" s="155">
        <f t="shared" si="4"/>
        <v>0</v>
      </c>
      <c r="AR69" s="200">
        <f>SUM(G69:AQ69)</f>
        <v>0</v>
      </c>
    </row>
    <row r="70" spans="2:44" ht="15.75" customHeight="1">
      <c r="B70" s="119"/>
      <c r="C70" s="129" t="s">
        <v>147</v>
      </c>
      <c r="D70" s="140"/>
      <c r="E70" s="140"/>
      <c r="F70" s="151" t="s">
        <v>53</v>
      </c>
      <c r="G70" s="156">
        <f t="shared" ref="G70:AQ70" si="5">COUNTIF(G$4:G$68,"*"&amp;"一"&amp;"*")</f>
        <v>0</v>
      </c>
      <c r="H70" s="162">
        <f t="shared" si="5"/>
        <v>0</v>
      </c>
      <c r="I70" s="162">
        <f t="shared" si="5"/>
        <v>0</v>
      </c>
      <c r="J70" s="162">
        <f t="shared" si="5"/>
        <v>0</v>
      </c>
      <c r="K70" s="162">
        <f t="shared" si="5"/>
        <v>0</v>
      </c>
      <c r="L70" s="162">
        <f t="shared" si="5"/>
        <v>0</v>
      </c>
      <c r="M70" s="162">
        <f t="shared" si="5"/>
        <v>0</v>
      </c>
      <c r="N70" s="162">
        <f t="shared" si="5"/>
        <v>0</v>
      </c>
      <c r="O70" s="162">
        <f t="shared" si="5"/>
        <v>0</v>
      </c>
      <c r="P70" s="162">
        <f t="shared" si="5"/>
        <v>0</v>
      </c>
      <c r="Q70" s="162">
        <f t="shared" si="5"/>
        <v>0</v>
      </c>
      <c r="R70" s="162">
        <f t="shared" si="5"/>
        <v>0</v>
      </c>
      <c r="S70" s="162">
        <f t="shared" si="5"/>
        <v>0</v>
      </c>
      <c r="T70" s="162">
        <f t="shared" si="5"/>
        <v>0</v>
      </c>
      <c r="U70" s="162">
        <f t="shared" si="5"/>
        <v>0</v>
      </c>
      <c r="V70" s="162">
        <f t="shared" si="5"/>
        <v>0</v>
      </c>
      <c r="W70" s="162">
        <f t="shared" si="5"/>
        <v>0</v>
      </c>
      <c r="X70" s="162">
        <f t="shared" si="5"/>
        <v>0</v>
      </c>
      <c r="Y70" s="162">
        <f t="shared" si="5"/>
        <v>0</v>
      </c>
      <c r="Z70" s="162">
        <f t="shared" si="5"/>
        <v>0</v>
      </c>
      <c r="AA70" s="162">
        <f t="shared" si="5"/>
        <v>0</v>
      </c>
      <c r="AB70" s="162">
        <f t="shared" si="5"/>
        <v>0</v>
      </c>
      <c r="AC70" s="162">
        <f t="shared" si="5"/>
        <v>0</v>
      </c>
      <c r="AD70" s="162">
        <f t="shared" si="5"/>
        <v>0</v>
      </c>
      <c r="AE70" s="162">
        <f t="shared" si="5"/>
        <v>0</v>
      </c>
      <c r="AF70" s="162">
        <f t="shared" si="5"/>
        <v>0</v>
      </c>
      <c r="AG70" s="162">
        <f t="shared" si="5"/>
        <v>0</v>
      </c>
      <c r="AH70" s="162">
        <f t="shared" si="5"/>
        <v>0</v>
      </c>
      <c r="AI70" s="162">
        <f t="shared" si="5"/>
        <v>0</v>
      </c>
      <c r="AJ70" s="162">
        <f t="shared" si="5"/>
        <v>0</v>
      </c>
      <c r="AK70" s="162">
        <f t="shared" si="5"/>
        <v>0</v>
      </c>
      <c r="AL70" s="162">
        <f t="shared" si="5"/>
        <v>0</v>
      </c>
      <c r="AM70" s="162">
        <f t="shared" si="5"/>
        <v>0</v>
      </c>
      <c r="AN70" s="162">
        <f t="shared" si="5"/>
        <v>0</v>
      </c>
      <c r="AO70" s="162">
        <f t="shared" si="5"/>
        <v>0</v>
      </c>
      <c r="AP70" s="162">
        <f t="shared" si="5"/>
        <v>0</v>
      </c>
      <c r="AQ70" s="162">
        <f t="shared" si="5"/>
        <v>0</v>
      </c>
      <c r="AR70" s="201">
        <f>SUM(G70:AQ70)</f>
        <v>0</v>
      </c>
    </row>
    <row r="71" spans="2:44" ht="15.75" customHeight="1">
      <c r="B71" s="119"/>
      <c r="C71" s="130" t="s">
        <v>148</v>
      </c>
      <c r="D71" s="141"/>
      <c r="E71" s="141"/>
      <c r="F71" s="152"/>
      <c r="G71" s="157">
        <f t="shared" ref="G71:AQ71" si="6">SUM(G69:G70)</f>
        <v>0</v>
      </c>
      <c r="H71" s="163">
        <f t="shared" si="6"/>
        <v>0</v>
      </c>
      <c r="I71" s="163">
        <f t="shared" si="6"/>
        <v>0</v>
      </c>
      <c r="J71" s="163">
        <f t="shared" si="6"/>
        <v>0</v>
      </c>
      <c r="K71" s="163">
        <f t="shared" si="6"/>
        <v>0</v>
      </c>
      <c r="L71" s="163">
        <f t="shared" si="6"/>
        <v>0</v>
      </c>
      <c r="M71" s="163">
        <f t="shared" si="6"/>
        <v>0</v>
      </c>
      <c r="N71" s="163">
        <f t="shared" si="6"/>
        <v>0</v>
      </c>
      <c r="O71" s="163">
        <f t="shared" si="6"/>
        <v>0</v>
      </c>
      <c r="P71" s="163">
        <f t="shared" si="6"/>
        <v>0</v>
      </c>
      <c r="Q71" s="163">
        <f t="shared" si="6"/>
        <v>0</v>
      </c>
      <c r="R71" s="163">
        <f t="shared" si="6"/>
        <v>0</v>
      </c>
      <c r="S71" s="163">
        <f t="shared" si="6"/>
        <v>0</v>
      </c>
      <c r="T71" s="163">
        <f t="shared" si="6"/>
        <v>0</v>
      </c>
      <c r="U71" s="163">
        <f t="shared" si="6"/>
        <v>0</v>
      </c>
      <c r="V71" s="163">
        <f t="shared" si="6"/>
        <v>0</v>
      </c>
      <c r="W71" s="163">
        <f t="shared" si="6"/>
        <v>0</v>
      </c>
      <c r="X71" s="163">
        <f t="shared" si="6"/>
        <v>0</v>
      </c>
      <c r="Y71" s="163">
        <f t="shared" si="6"/>
        <v>0</v>
      </c>
      <c r="Z71" s="163">
        <f t="shared" si="6"/>
        <v>0</v>
      </c>
      <c r="AA71" s="163">
        <f t="shared" si="6"/>
        <v>0</v>
      </c>
      <c r="AB71" s="163">
        <f t="shared" si="6"/>
        <v>0</v>
      </c>
      <c r="AC71" s="163">
        <f t="shared" si="6"/>
        <v>0</v>
      </c>
      <c r="AD71" s="163">
        <f t="shared" si="6"/>
        <v>0</v>
      </c>
      <c r="AE71" s="163">
        <f t="shared" si="6"/>
        <v>0</v>
      </c>
      <c r="AF71" s="163">
        <f t="shared" si="6"/>
        <v>0</v>
      </c>
      <c r="AG71" s="163">
        <f t="shared" si="6"/>
        <v>0</v>
      </c>
      <c r="AH71" s="163">
        <f t="shared" si="6"/>
        <v>0</v>
      </c>
      <c r="AI71" s="163">
        <f t="shared" si="6"/>
        <v>0</v>
      </c>
      <c r="AJ71" s="163">
        <f t="shared" si="6"/>
        <v>0</v>
      </c>
      <c r="AK71" s="163">
        <f t="shared" si="6"/>
        <v>0</v>
      </c>
      <c r="AL71" s="163">
        <f t="shared" si="6"/>
        <v>0</v>
      </c>
      <c r="AM71" s="163">
        <f t="shared" si="6"/>
        <v>0</v>
      </c>
      <c r="AN71" s="163">
        <f t="shared" si="6"/>
        <v>0</v>
      </c>
      <c r="AO71" s="163">
        <f t="shared" si="6"/>
        <v>0</v>
      </c>
      <c r="AP71" s="163">
        <f t="shared" si="6"/>
        <v>0</v>
      </c>
      <c r="AQ71" s="163">
        <f t="shared" si="6"/>
        <v>0</v>
      </c>
      <c r="AR71" s="202">
        <f>SUM(G71:AQ71)</f>
        <v>0</v>
      </c>
    </row>
    <row r="72" spans="2:44" ht="15.75" customHeight="1">
      <c r="B72" s="119"/>
      <c r="C72" s="130" t="s">
        <v>26</v>
      </c>
      <c r="D72" s="141"/>
      <c r="E72" s="141"/>
      <c r="F72" s="152"/>
      <c r="G72" s="158">
        <f t="shared" ref="G72:AQ72" si="7">COUNTIF(G$4:G$68,"空")</f>
        <v>0</v>
      </c>
      <c r="H72" s="164">
        <f t="shared" si="7"/>
        <v>0</v>
      </c>
      <c r="I72" s="164">
        <f t="shared" si="7"/>
        <v>0</v>
      </c>
      <c r="J72" s="164">
        <f t="shared" si="7"/>
        <v>0</v>
      </c>
      <c r="K72" s="164">
        <f t="shared" si="7"/>
        <v>0</v>
      </c>
      <c r="L72" s="164">
        <f t="shared" si="7"/>
        <v>0</v>
      </c>
      <c r="M72" s="164">
        <f t="shared" si="7"/>
        <v>0</v>
      </c>
      <c r="N72" s="164">
        <f t="shared" si="7"/>
        <v>0</v>
      </c>
      <c r="O72" s="164">
        <f t="shared" si="7"/>
        <v>0</v>
      </c>
      <c r="P72" s="164">
        <f t="shared" si="7"/>
        <v>0</v>
      </c>
      <c r="Q72" s="164">
        <f t="shared" si="7"/>
        <v>0</v>
      </c>
      <c r="R72" s="164">
        <f t="shared" si="7"/>
        <v>0</v>
      </c>
      <c r="S72" s="164">
        <f t="shared" si="7"/>
        <v>0</v>
      </c>
      <c r="T72" s="164">
        <f t="shared" si="7"/>
        <v>0</v>
      </c>
      <c r="U72" s="164">
        <f t="shared" si="7"/>
        <v>0</v>
      </c>
      <c r="V72" s="164">
        <f t="shared" si="7"/>
        <v>0</v>
      </c>
      <c r="W72" s="164">
        <f t="shared" si="7"/>
        <v>0</v>
      </c>
      <c r="X72" s="164">
        <f t="shared" si="7"/>
        <v>0</v>
      </c>
      <c r="Y72" s="164">
        <f t="shared" si="7"/>
        <v>0</v>
      </c>
      <c r="Z72" s="164">
        <f t="shared" si="7"/>
        <v>0</v>
      </c>
      <c r="AA72" s="164">
        <f t="shared" si="7"/>
        <v>0</v>
      </c>
      <c r="AB72" s="164">
        <f t="shared" si="7"/>
        <v>0</v>
      </c>
      <c r="AC72" s="164">
        <f t="shared" si="7"/>
        <v>0</v>
      </c>
      <c r="AD72" s="164">
        <f t="shared" si="7"/>
        <v>0</v>
      </c>
      <c r="AE72" s="164">
        <f t="shared" si="7"/>
        <v>0</v>
      </c>
      <c r="AF72" s="164">
        <f t="shared" si="7"/>
        <v>0</v>
      </c>
      <c r="AG72" s="164">
        <f t="shared" si="7"/>
        <v>0</v>
      </c>
      <c r="AH72" s="164">
        <f t="shared" si="7"/>
        <v>0</v>
      </c>
      <c r="AI72" s="164">
        <f t="shared" si="7"/>
        <v>0</v>
      </c>
      <c r="AJ72" s="164">
        <f t="shared" si="7"/>
        <v>0</v>
      </c>
      <c r="AK72" s="164">
        <f t="shared" si="7"/>
        <v>0</v>
      </c>
      <c r="AL72" s="164">
        <f t="shared" si="7"/>
        <v>0</v>
      </c>
      <c r="AM72" s="164">
        <f t="shared" si="7"/>
        <v>0</v>
      </c>
      <c r="AN72" s="164">
        <f t="shared" si="7"/>
        <v>0</v>
      </c>
      <c r="AO72" s="164">
        <f t="shared" si="7"/>
        <v>0</v>
      </c>
      <c r="AP72" s="164">
        <f t="shared" si="7"/>
        <v>0</v>
      </c>
      <c r="AQ72" s="164">
        <f t="shared" si="7"/>
        <v>0</v>
      </c>
      <c r="AR72" s="203">
        <f>SUM(G72:AQ72)</f>
        <v>0</v>
      </c>
    </row>
    <row r="73" spans="2:44" ht="15.75" customHeight="1">
      <c r="B73" s="120"/>
      <c r="C73" s="131" t="s">
        <v>149</v>
      </c>
      <c r="D73" s="131"/>
      <c r="E73" s="131"/>
      <c r="F73" s="153"/>
      <c r="G73" s="159">
        <f t="shared" ref="G73:AQ73" si="8">SUM(G71:G72)</f>
        <v>0</v>
      </c>
      <c r="H73" s="165">
        <f t="shared" si="8"/>
        <v>0</v>
      </c>
      <c r="I73" s="165">
        <f t="shared" si="8"/>
        <v>0</v>
      </c>
      <c r="J73" s="165">
        <f t="shared" si="8"/>
        <v>0</v>
      </c>
      <c r="K73" s="165">
        <f t="shared" si="8"/>
        <v>0</v>
      </c>
      <c r="L73" s="165">
        <f t="shared" si="8"/>
        <v>0</v>
      </c>
      <c r="M73" s="165">
        <f t="shared" si="8"/>
        <v>0</v>
      </c>
      <c r="N73" s="165">
        <f t="shared" si="8"/>
        <v>0</v>
      </c>
      <c r="O73" s="165">
        <f t="shared" si="8"/>
        <v>0</v>
      </c>
      <c r="P73" s="165">
        <f t="shared" si="8"/>
        <v>0</v>
      </c>
      <c r="Q73" s="165">
        <f t="shared" si="8"/>
        <v>0</v>
      </c>
      <c r="R73" s="165">
        <f t="shared" si="8"/>
        <v>0</v>
      </c>
      <c r="S73" s="165">
        <f t="shared" si="8"/>
        <v>0</v>
      </c>
      <c r="T73" s="165">
        <f t="shared" si="8"/>
        <v>0</v>
      </c>
      <c r="U73" s="165">
        <f t="shared" si="8"/>
        <v>0</v>
      </c>
      <c r="V73" s="165">
        <f t="shared" si="8"/>
        <v>0</v>
      </c>
      <c r="W73" s="165">
        <f t="shared" si="8"/>
        <v>0</v>
      </c>
      <c r="X73" s="165">
        <f t="shared" si="8"/>
        <v>0</v>
      </c>
      <c r="Y73" s="165">
        <f t="shared" si="8"/>
        <v>0</v>
      </c>
      <c r="Z73" s="165">
        <f t="shared" si="8"/>
        <v>0</v>
      </c>
      <c r="AA73" s="165">
        <f t="shared" si="8"/>
        <v>0</v>
      </c>
      <c r="AB73" s="165">
        <f t="shared" si="8"/>
        <v>0</v>
      </c>
      <c r="AC73" s="165">
        <f t="shared" si="8"/>
        <v>0</v>
      </c>
      <c r="AD73" s="165">
        <f t="shared" si="8"/>
        <v>0</v>
      </c>
      <c r="AE73" s="165">
        <f t="shared" si="8"/>
        <v>0</v>
      </c>
      <c r="AF73" s="165">
        <f t="shared" si="8"/>
        <v>0</v>
      </c>
      <c r="AG73" s="165">
        <f t="shared" si="8"/>
        <v>0</v>
      </c>
      <c r="AH73" s="165">
        <f t="shared" si="8"/>
        <v>0</v>
      </c>
      <c r="AI73" s="165">
        <f t="shared" si="8"/>
        <v>0</v>
      </c>
      <c r="AJ73" s="165">
        <f t="shared" si="8"/>
        <v>0</v>
      </c>
      <c r="AK73" s="165">
        <f t="shared" si="8"/>
        <v>0</v>
      </c>
      <c r="AL73" s="165">
        <f t="shared" si="8"/>
        <v>0</v>
      </c>
      <c r="AM73" s="165">
        <f t="shared" si="8"/>
        <v>0</v>
      </c>
      <c r="AN73" s="165">
        <f t="shared" si="8"/>
        <v>0</v>
      </c>
      <c r="AO73" s="165">
        <f t="shared" si="8"/>
        <v>0</v>
      </c>
      <c r="AP73" s="165">
        <f t="shared" si="8"/>
        <v>0</v>
      </c>
      <c r="AQ73" s="165">
        <f t="shared" si="8"/>
        <v>0</v>
      </c>
      <c r="AR73" s="204">
        <f>SUM(G73:AQ73)</f>
        <v>0</v>
      </c>
    </row>
    <row r="74" spans="2:44" ht="12" customHeight="1">
      <c r="B74" s="28"/>
      <c r="C74" s="28"/>
      <c r="D74" s="28"/>
      <c r="E74" s="28"/>
      <c r="F74" s="28"/>
      <c r="G74" s="57"/>
      <c r="H74" s="57"/>
      <c r="I74" s="57"/>
      <c r="J74" s="57"/>
      <c r="K74" s="57"/>
      <c r="L74" s="57"/>
      <c r="M74" s="57"/>
      <c r="N74" s="88"/>
      <c r="O74" s="88"/>
      <c r="P74" s="88"/>
      <c r="Q74" s="57"/>
      <c r="R74" s="57"/>
      <c r="S74" s="57"/>
      <c r="T74" s="57"/>
      <c r="U74" s="57"/>
      <c r="V74" s="88"/>
      <c r="W74" s="88"/>
      <c r="X74" s="57"/>
      <c r="Y74" s="88"/>
      <c r="Z74" s="57"/>
      <c r="AA74" s="57"/>
      <c r="AB74" s="57"/>
      <c r="AC74" s="88"/>
      <c r="AD74" s="57"/>
      <c r="AE74" s="57"/>
      <c r="AF74" s="57"/>
      <c r="AG74" s="57"/>
      <c r="AH74" s="57"/>
      <c r="AI74" s="57"/>
      <c r="AJ74" s="57"/>
      <c r="AK74" s="57"/>
      <c r="AL74" s="57"/>
      <c r="AM74" s="57"/>
    </row>
    <row r="75" spans="2:44" ht="16.2" customHeight="1">
      <c r="B75" s="30" t="s">
        <v>218</v>
      </c>
      <c r="C75" s="44"/>
      <c r="D75" s="44"/>
      <c r="E75" s="44"/>
      <c r="F75" s="44"/>
      <c r="G75" s="44"/>
      <c r="H75" s="44"/>
      <c r="I75" s="44"/>
      <c r="J75" s="44"/>
      <c r="K75" s="44"/>
      <c r="L75" s="44"/>
      <c r="M75" s="44"/>
      <c r="N75" s="44"/>
      <c r="O75" s="44"/>
      <c r="P75" s="44"/>
      <c r="Q75" s="44"/>
      <c r="R75" s="44"/>
      <c r="S75" s="44"/>
      <c r="U75" s="44"/>
      <c r="V75" s="44"/>
      <c r="W75" s="44"/>
      <c r="X75" s="44"/>
      <c r="Y75" s="44"/>
      <c r="Z75" s="107"/>
    </row>
    <row r="76" spans="2:44" ht="3" customHeight="1">
      <c r="B76" s="30"/>
      <c r="C76" s="44"/>
      <c r="D76" s="44"/>
      <c r="E76" s="44"/>
      <c r="F76" s="44"/>
      <c r="G76" s="44"/>
      <c r="H76" s="44"/>
      <c r="I76" s="44"/>
      <c r="J76" s="44"/>
      <c r="K76" s="44"/>
      <c r="L76" s="44"/>
      <c r="M76" s="44"/>
      <c r="N76" s="44"/>
      <c r="O76" s="44"/>
      <c r="P76" s="44"/>
      <c r="Q76" s="44"/>
      <c r="R76" s="44"/>
      <c r="S76" s="44"/>
      <c r="U76" s="44"/>
      <c r="V76" s="44"/>
      <c r="W76" s="44"/>
      <c r="X76" s="44"/>
      <c r="Y76" s="44"/>
      <c r="Z76" s="107"/>
    </row>
    <row r="77" spans="2:44" ht="16.8" customHeight="1">
      <c r="B77" s="31" t="s">
        <v>83</v>
      </c>
      <c r="O77" s="31"/>
    </row>
    <row r="78" spans="2:44" s="24" customFormat="1" ht="16.8" customHeight="1">
      <c r="B78" s="32" t="s">
        <v>92</v>
      </c>
      <c r="C78" s="32"/>
      <c r="D78" s="32"/>
      <c r="E78" s="32" t="s">
        <v>27</v>
      </c>
      <c r="F78" s="32"/>
      <c r="G78" s="32"/>
      <c r="H78" s="32" t="s">
        <v>93</v>
      </c>
      <c r="I78" s="32"/>
      <c r="J78" s="32"/>
      <c r="K78" s="32" t="s">
        <v>17</v>
      </c>
      <c r="L78" s="78"/>
      <c r="M78" s="81"/>
      <c r="N78" s="89"/>
      <c r="O78" s="32" t="s">
        <v>81</v>
      </c>
      <c r="P78" s="78"/>
      <c r="Q78" s="81"/>
      <c r="R78" s="99"/>
      <c r="S78" s="102"/>
      <c r="T78" s="102"/>
      <c r="U78" s="104"/>
      <c r="V78" s="104"/>
      <c r="W78" s="104"/>
      <c r="X78" s="104"/>
      <c r="Y78" s="104"/>
      <c r="Z78" s="104"/>
      <c r="AA78" s="108"/>
      <c r="AB78" s="104"/>
      <c r="AC78" s="104"/>
      <c r="AD78" s="104"/>
      <c r="AE78" s="104"/>
      <c r="AF78" s="104"/>
      <c r="AG78" s="104"/>
    </row>
    <row r="79" spans="2:44" s="24" customFormat="1" ht="16.8" customHeight="1">
      <c r="B79" s="32"/>
      <c r="C79" s="32"/>
      <c r="D79" s="32"/>
      <c r="E79" s="32"/>
      <c r="F79" s="32"/>
      <c r="G79" s="32"/>
      <c r="H79" s="32"/>
      <c r="I79" s="32"/>
      <c r="J79" s="32"/>
      <c r="K79" s="76"/>
      <c r="L79" s="79"/>
      <c r="M79" s="82"/>
      <c r="N79" s="89"/>
      <c r="O79" s="76"/>
      <c r="P79" s="79"/>
      <c r="Q79" s="82"/>
      <c r="R79" s="100"/>
      <c r="S79" s="102"/>
      <c r="T79" s="102"/>
      <c r="U79" s="104"/>
      <c r="V79" s="104"/>
      <c r="W79" s="104"/>
      <c r="X79" s="104"/>
      <c r="Y79" s="104"/>
      <c r="Z79" s="104"/>
      <c r="AA79" s="108"/>
      <c r="AB79" s="104"/>
      <c r="AC79" s="104"/>
      <c r="AD79" s="104"/>
      <c r="AE79" s="104"/>
      <c r="AF79" s="104"/>
      <c r="AG79" s="104"/>
    </row>
    <row r="80" spans="2:44" ht="16.8" customHeight="1">
      <c r="B80" s="33">
        <f>+AR69</f>
        <v>0</v>
      </c>
      <c r="C80" s="33"/>
      <c r="D80" s="33"/>
      <c r="E80" s="145"/>
      <c r="F80" s="145"/>
      <c r="G80" s="145"/>
      <c r="H80" s="33">
        <f>W1*AB1</f>
        <v>0</v>
      </c>
      <c r="I80" s="33"/>
      <c r="J80" s="33"/>
      <c r="K80" s="167">
        <f>AR70</f>
        <v>0</v>
      </c>
      <c r="L80" s="169"/>
      <c r="M80" s="171"/>
      <c r="O80" s="174" t="e">
        <f>(B80+E80)/(H80-K80)</f>
        <v>#DIV/0!</v>
      </c>
      <c r="P80" s="176"/>
      <c r="Q80" s="178"/>
      <c r="R80" s="216"/>
      <c r="S80" s="113"/>
      <c r="T80" s="113"/>
      <c r="U80" s="105"/>
      <c r="V80" s="105"/>
      <c r="W80" s="105"/>
      <c r="X80" s="105"/>
      <c r="Y80" s="105"/>
      <c r="Z80" s="105"/>
      <c r="AA80" s="109"/>
      <c r="AB80" s="110"/>
      <c r="AC80" s="110"/>
      <c r="AD80" s="110"/>
      <c r="AE80" s="113"/>
      <c r="AF80" s="113"/>
      <c r="AG80" s="113"/>
    </row>
    <row r="81" spans="2:39" s="25" customFormat="1" ht="16.8" customHeight="1">
      <c r="B81" s="25" t="s">
        <v>37</v>
      </c>
    </row>
    <row r="82" spans="2:39" s="25" customFormat="1" ht="16.8" customHeight="1">
      <c r="B82" s="23" t="s">
        <v>95</v>
      </c>
    </row>
    <row r="83" spans="2:39" ht="16.8" customHeight="1">
      <c r="B83" s="34" t="s">
        <v>45</v>
      </c>
      <c r="N83" s="44"/>
    </row>
    <row r="84" spans="2:39" ht="16.8" customHeight="1">
      <c r="B84" s="34"/>
    </row>
    <row r="85" spans="2:39" ht="16.8" customHeight="1">
      <c r="B85" s="30" t="s">
        <v>127</v>
      </c>
      <c r="C85" s="45"/>
      <c r="D85" s="45" t="s">
        <v>70</v>
      </c>
      <c r="E85" s="28"/>
      <c r="G85" s="44"/>
      <c r="H85" s="44"/>
      <c r="I85" s="44" t="s">
        <v>129</v>
      </c>
      <c r="J85" s="44"/>
      <c r="K85" s="44"/>
      <c r="L85" s="44"/>
      <c r="M85" s="44"/>
      <c r="N85" s="44"/>
      <c r="O85" s="44"/>
      <c r="P85" s="44"/>
      <c r="Q85" s="44"/>
      <c r="R85" s="44"/>
      <c r="S85" s="44"/>
      <c r="T85" s="44"/>
      <c r="U85" s="44"/>
      <c r="V85" s="44"/>
      <c r="W85" s="44"/>
      <c r="X85" s="44"/>
      <c r="Y85" s="44"/>
      <c r="Z85" s="44"/>
      <c r="AA85" s="44"/>
    </row>
    <row r="86" spans="2:39" ht="16.8" customHeight="1">
      <c r="B86" s="35"/>
      <c r="C86" s="46"/>
      <c r="D86" s="46"/>
      <c r="E86" s="46"/>
      <c r="F86" s="46"/>
      <c r="G86" s="58" t="s">
        <v>52</v>
      </c>
      <c r="H86" s="68"/>
      <c r="I86" s="58" t="s">
        <v>128</v>
      </c>
      <c r="J86" s="68"/>
      <c r="K86" s="77" t="s">
        <v>12</v>
      </c>
      <c r="L86" s="77"/>
      <c r="M86" s="77"/>
      <c r="N86" s="77"/>
    </row>
    <row r="87" spans="2:39" ht="16.8" customHeight="1">
      <c r="B87" s="40" t="s">
        <v>121</v>
      </c>
      <c r="C87" s="51"/>
      <c r="D87" s="51"/>
      <c r="E87" s="51"/>
      <c r="F87" s="51"/>
      <c r="G87" s="62">
        <f>SUM(SUMIFS(AR4:AR68,D4:D68,{"即応(ICU)","休床(ICU)"}))</f>
        <v>0</v>
      </c>
      <c r="H87" s="62"/>
      <c r="I87" s="62">
        <v>301000</v>
      </c>
      <c r="J87" s="62"/>
      <c r="K87" s="62">
        <f>+G87*I87</f>
        <v>0</v>
      </c>
      <c r="L87" s="62"/>
      <c r="M87" s="62"/>
      <c r="N87" s="62"/>
    </row>
    <row r="88" spans="2:39" ht="16.8" customHeight="1">
      <c r="B88" s="43" t="s">
        <v>122</v>
      </c>
      <c r="C88" s="54"/>
      <c r="D88" s="54"/>
      <c r="E88" s="54"/>
      <c r="F88" s="56"/>
      <c r="G88" s="62">
        <f>SUM(SUMIFS(AR4:AR68,D4:D68,{"即応(HCU)","休床(HCU)"}))</f>
        <v>0</v>
      </c>
      <c r="H88" s="62"/>
      <c r="I88" s="71">
        <v>211000</v>
      </c>
      <c r="J88" s="74"/>
      <c r="K88" s="62">
        <f>+G88*I88</f>
        <v>0</v>
      </c>
      <c r="L88" s="62"/>
      <c r="M88" s="62"/>
      <c r="N88" s="62"/>
    </row>
    <row r="89" spans="2:39" ht="16.8" customHeight="1">
      <c r="B89" s="40" t="s">
        <v>123</v>
      </c>
      <c r="C89" s="40"/>
      <c r="D89" s="40"/>
      <c r="E89" s="40"/>
      <c r="F89" s="40"/>
      <c r="G89" s="62">
        <f>SUM(SUMIFS(AR4:AR68,D4:D68,{"即応(療養以外)","休床(療養以外)"}))</f>
        <v>0</v>
      </c>
      <c r="H89" s="62"/>
      <c r="I89" s="62">
        <v>71000</v>
      </c>
      <c r="J89" s="62"/>
      <c r="K89" s="62">
        <f>+G89*I89</f>
        <v>0</v>
      </c>
      <c r="L89" s="62"/>
      <c r="M89" s="84"/>
      <c r="N89" s="84"/>
    </row>
    <row r="90" spans="2:39" ht="16.8" customHeight="1">
      <c r="B90" s="41" t="s">
        <v>124</v>
      </c>
      <c r="C90" s="52"/>
      <c r="D90" s="52"/>
      <c r="E90" s="52"/>
      <c r="F90" s="52"/>
      <c r="G90" s="63">
        <f>SUM(SUMIFS(AR4:AR68,D4:D68,{"即応(療養)","休床(療養)"}))</f>
        <v>0</v>
      </c>
      <c r="H90" s="63"/>
      <c r="I90" s="63">
        <v>16000</v>
      </c>
      <c r="J90" s="63"/>
      <c r="K90" s="63">
        <f>+G90*I90</f>
        <v>0</v>
      </c>
      <c r="L90" s="63"/>
      <c r="M90" s="85"/>
      <c r="N90" s="85"/>
    </row>
    <row r="91" spans="2:39" ht="16.8" customHeight="1">
      <c r="B91" s="42" t="s">
        <v>8</v>
      </c>
      <c r="C91" s="53"/>
      <c r="D91" s="53"/>
      <c r="E91" s="53"/>
      <c r="F91" s="53"/>
      <c r="G91" s="64">
        <f>SUM(G87:H90)</f>
        <v>0</v>
      </c>
      <c r="H91" s="64"/>
      <c r="I91" s="70"/>
      <c r="J91" s="70"/>
      <c r="K91" s="64">
        <f>SUM(K87:L90)</f>
        <v>0</v>
      </c>
      <c r="L91" s="64"/>
      <c r="M91" s="86"/>
      <c r="N91" s="86"/>
    </row>
    <row r="92" spans="2:39" ht="16.8" customHeight="1">
      <c r="C92" s="34"/>
    </row>
    <row r="93" spans="2:39" ht="13.8" customHeight="1">
      <c r="B93" s="45"/>
      <c r="D93" s="45"/>
      <c r="E93" s="28"/>
      <c r="F93" s="28"/>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row>
    <row r="94" spans="2:39" ht="15.75">
      <c r="B94" s="121" t="s">
        <v>47</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209"/>
    </row>
    <row r="95" spans="2:39" ht="18.75">
      <c r="B95" s="122" t="s">
        <v>130</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10"/>
    </row>
    <row r="96" spans="2:39" ht="15.75">
      <c r="B96" s="122" t="s">
        <v>136</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10"/>
    </row>
    <row r="97" spans="2:39" ht="17.399999999999999" customHeight="1">
      <c r="B97" s="123" t="s">
        <v>36</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210"/>
    </row>
    <row r="98" spans="2:39" ht="17.399999999999999" customHeight="1">
      <c r="B98" s="122" t="s">
        <v>34</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210"/>
    </row>
    <row r="99" spans="2:39" ht="17.399999999999999" customHeight="1">
      <c r="B99" s="123" t="s">
        <v>137</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210"/>
    </row>
    <row r="100" spans="2:39" ht="17.399999999999999" customHeight="1">
      <c r="B100" s="122" t="s">
        <v>18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210"/>
    </row>
    <row r="101" spans="2:39" ht="17.399999999999999" customHeight="1">
      <c r="B101" s="124" t="s">
        <v>84</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211"/>
    </row>
    <row r="102" spans="2:39" ht="1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2:39" ht="1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2:39" ht="15" customHeight="1">
      <c r="B104" s="27"/>
      <c r="C104" s="134" t="s">
        <v>4</v>
      </c>
      <c r="D104" s="142"/>
      <c r="E104" s="142" t="s">
        <v>58</v>
      </c>
      <c r="F104" s="142"/>
      <c r="G104" s="27"/>
      <c r="H104" s="27"/>
      <c r="I104" s="27"/>
      <c r="J104" s="27"/>
      <c r="K104" s="27" t="s">
        <v>113</v>
      </c>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2:39" ht="15" customHeight="1">
      <c r="B105" s="27"/>
      <c r="C105" s="40" t="s">
        <v>19</v>
      </c>
      <c r="D105" s="142"/>
      <c r="E105" s="146" t="s">
        <v>102</v>
      </c>
      <c r="F105" s="146"/>
      <c r="G105" s="27"/>
      <c r="H105" s="27"/>
      <c r="I105" s="27"/>
      <c r="J105" s="27"/>
      <c r="K105" s="40">
        <v>1</v>
      </c>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2:39" ht="15" customHeight="1">
      <c r="B106" s="27"/>
      <c r="C106" s="40" t="s">
        <v>119</v>
      </c>
      <c r="D106" s="142"/>
      <c r="E106" s="146" t="s">
        <v>103</v>
      </c>
      <c r="F106" s="146"/>
      <c r="G106" s="27"/>
      <c r="H106" s="27"/>
      <c r="I106" s="27"/>
      <c r="J106" s="27"/>
      <c r="K106" s="40">
        <v>2</v>
      </c>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2:39" ht="15" customHeight="1">
      <c r="B107" s="27"/>
      <c r="C107" s="135" t="s">
        <v>131</v>
      </c>
      <c r="D107" s="142"/>
      <c r="E107" s="146" t="s">
        <v>104</v>
      </c>
      <c r="F107" s="146"/>
      <c r="G107" s="160" t="s">
        <v>112</v>
      </c>
      <c r="H107" s="27"/>
      <c r="I107" s="27"/>
      <c r="J107" s="27"/>
      <c r="K107" s="40">
        <v>3</v>
      </c>
      <c r="L107" s="27"/>
      <c r="M107" s="27"/>
      <c r="N107" s="27"/>
      <c r="O107" s="160"/>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2:39" ht="15" customHeight="1">
      <c r="B108" s="27"/>
      <c r="C108" s="40" t="s">
        <v>16</v>
      </c>
      <c r="D108" s="142"/>
      <c r="E108" s="146" t="s">
        <v>106</v>
      </c>
      <c r="F108" s="146"/>
      <c r="G108" s="27"/>
      <c r="H108" s="27"/>
      <c r="I108" s="27"/>
      <c r="J108" s="27"/>
      <c r="K108" s="40">
        <v>4</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2:39" ht="15" customHeight="1">
      <c r="E109" s="146" t="s">
        <v>108</v>
      </c>
      <c r="F109" s="146"/>
      <c r="K109" s="51">
        <v>5</v>
      </c>
    </row>
    <row r="110" spans="2:39" ht="15" customHeight="1">
      <c r="E110" s="146" t="s">
        <v>82</v>
      </c>
      <c r="F110" s="146"/>
    </row>
    <row r="111" spans="2:39" ht="15" customHeight="1">
      <c r="E111" s="146" t="s">
        <v>109</v>
      </c>
      <c r="F111" s="146"/>
      <c r="G111" s="160" t="s">
        <v>112</v>
      </c>
    </row>
    <row r="112" spans="2:39" ht="15" customHeight="1">
      <c r="E112" s="146" t="s">
        <v>111</v>
      </c>
      <c r="F112" s="146"/>
    </row>
  </sheetData>
  <mergeCells count="58">
    <mergeCell ref="K1:L1"/>
    <mergeCell ref="N1:O1"/>
    <mergeCell ref="P1:Q1"/>
    <mergeCell ref="S1:T1"/>
    <mergeCell ref="U1:V1"/>
    <mergeCell ref="W1:X1"/>
    <mergeCell ref="Y1:AA1"/>
    <mergeCell ref="AB1:AC1"/>
    <mergeCell ref="AH1:AI1"/>
    <mergeCell ref="AJ1:AM1"/>
    <mergeCell ref="C71:F71"/>
    <mergeCell ref="C72:F72"/>
    <mergeCell ref="B80:D80"/>
    <mergeCell ref="E80:G80"/>
    <mergeCell ref="H80:J80"/>
    <mergeCell ref="K80:M80"/>
    <mergeCell ref="O80:Q80"/>
    <mergeCell ref="R80:T80"/>
    <mergeCell ref="U80:W80"/>
    <mergeCell ref="X80:Z80"/>
    <mergeCell ref="AB80:AD80"/>
    <mergeCell ref="AE80:AG80"/>
    <mergeCell ref="I85:AA85"/>
    <mergeCell ref="B86:F86"/>
    <mergeCell ref="G86:H86"/>
    <mergeCell ref="I86:J86"/>
    <mergeCell ref="K86:N86"/>
    <mergeCell ref="B87:F87"/>
    <mergeCell ref="G87:H87"/>
    <mergeCell ref="I87:J87"/>
    <mergeCell ref="K87:N87"/>
    <mergeCell ref="B88:F88"/>
    <mergeCell ref="G88:H88"/>
    <mergeCell ref="I88:J88"/>
    <mergeCell ref="K88:N88"/>
    <mergeCell ref="B89:F89"/>
    <mergeCell ref="G89:H89"/>
    <mergeCell ref="I89:J89"/>
    <mergeCell ref="K89:N89"/>
    <mergeCell ref="B90:F90"/>
    <mergeCell ref="G90:H90"/>
    <mergeCell ref="I90:J90"/>
    <mergeCell ref="K90:N90"/>
    <mergeCell ref="B91:F91"/>
    <mergeCell ref="G91:H91"/>
    <mergeCell ref="I91:J91"/>
    <mergeCell ref="K91:N91"/>
    <mergeCell ref="E104:F104"/>
    <mergeCell ref="B78:D79"/>
    <mergeCell ref="E78:G79"/>
    <mergeCell ref="H78:J79"/>
    <mergeCell ref="K78:M79"/>
    <mergeCell ref="O78:Q79"/>
    <mergeCell ref="R78:T79"/>
    <mergeCell ref="U78:W79"/>
    <mergeCell ref="X78:Z79"/>
    <mergeCell ref="AB78:AD79"/>
    <mergeCell ref="AE78:AG79"/>
  </mergeCells>
  <phoneticPr fontId="2"/>
  <conditionalFormatting sqref="AB63:AP63">
    <cfRule type="containsText" dxfId="299" priority="4" text="コ">
      <formula>NOT(ISERROR(SEARCH("コ",AB63)))</formula>
    </cfRule>
    <cfRule type="containsText" dxfId="298" priority="2" text="一">
      <formula>NOT(ISERROR(SEARCH("一",AB63)))</formula>
    </cfRule>
    <cfRule type="containsText" dxfId="297" priority="3" text="コ(重)">
      <formula>NOT(ISERROR(SEARCH("コ(重)",AB63)))</formula>
    </cfRule>
  </conditionalFormatting>
  <conditionalFormatting sqref="AB63:AP63">
    <cfRule type="containsText" dxfId="296" priority="1" text="空">
      <formula>NOT(ISERROR(SEARCH("空",AB63)))</formula>
    </cfRule>
  </conditionalFormatting>
  <conditionalFormatting sqref="AB66:AP66">
    <cfRule type="containsText" dxfId="295" priority="7" text="コ">
      <formula>NOT(ISERROR(SEARCH("コ",AB66)))</formula>
    </cfRule>
    <cfRule type="containsText" dxfId="294" priority="5" text="一">
      <formula>NOT(ISERROR(SEARCH("一",AB66)))</formula>
    </cfRule>
    <cfRule type="containsText" dxfId="293" priority="6" text="コ(重)">
      <formula>NOT(ISERROR(SEARCH("コ(重)",AB66)))</formula>
    </cfRule>
  </conditionalFormatting>
  <conditionalFormatting sqref="AB4:AP62 AB64:AP65 AB67:AP68">
    <cfRule type="containsText" dxfId="292" priority="11" text="コ">
      <formula>NOT(ISERROR(SEARCH("コ",AB4)))</formula>
    </cfRule>
    <cfRule type="containsText" dxfId="291" priority="9" text="一">
      <formula>NOT(ISERROR(SEARCH("一",AB4)))</formula>
    </cfRule>
    <cfRule type="containsText" dxfId="290" priority="10" text="コ(重)">
      <formula>NOT(ISERROR(SEARCH("コ(重)",AB4)))</formula>
    </cfRule>
  </conditionalFormatting>
  <conditionalFormatting sqref="AB4:AP68">
    <cfRule type="containsText" dxfId="289" priority="8" text="空">
      <formula>NOT(ISERROR(SEARCH("空",AB4)))</formula>
    </cfRule>
  </conditionalFormatting>
  <conditionalFormatting sqref="Q63:AA63 AQ63">
    <cfRule type="containsText" dxfId="288" priority="15" text="コ">
      <formula>NOT(ISERROR(SEARCH("コ",Q63)))</formula>
    </cfRule>
    <cfRule type="containsText" dxfId="287" priority="13" text="一">
      <formula>NOT(ISERROR(SEARCH("一",Q63)))</formula>
    </cfRule>
    <cfRule type="containsText" dxfId="286" priority="14" text="コ(重)">
      <formula>NOT(ISERROR(SEARCH("コ(重)",Q63)))</formula>
    </cfRule>
  </conditionalFormatting>
  <conditionalFormatting sqref="Q63:AA63 AQ63">
    <cfRule type="containsText" dxfId="285" priority="12" text="空">
      <formula>NOT(ISERROR(SEARCH("空",Q63)))</formula>
    </cfRule>
  </conditionalFormatting>
  <conditionalFormatting sqref="G66:AA66 AQ66">
    <cfRule type="containsText" dxfId="284" priority="18" text="コ">
      <formula>NOT(ISERROR(SEARCH("コ",G66)))</formula>
    </cfRule>
    <cfRule type="containsText" dxfId="283" priority="16" text="一">
      <formula>NOT(ISERROR(SEARCH("一",G66)))</formula>
    </cfRule>
    <cfRule type="containsText" dxfId="282" priority="17" text="コ(重)">
      <formula>NOT(ISERROR(SEARCH("コ(重)",G66)))</formula>
    </cfRule>
  </conditionalFormatting>
  <conditionalFormatting sqref="D4:D68">
    <cfRule type="containsText" dxfId="281" priority="30" text="即応(HCU)">
      <formula>NOT(ISERROR(SEARCH("即応(HCU)",D4)))</formula>
    </cfRule>
    <cfRule type="containsText" dxfId="280" priority="29" text="即応(療養以外)">
      <formula>NOT(ISERROR(SEARCH("即応(療養以外)",D4)))</formula>
    </cfRule>
    <cfRule type="containsText" dxfId="279" priority="28" text="即応(療養)">
      <formula>NOT(ISERROR(SEARCH("即応(療養)",D4)))</formula>
    </cfRule>
    <cfRule type="containsText" dxfId="278" priority="31" text="即応(ICU)">
      <formula>NOT(ISERROR(SEARCH("即応(ICU)",D4)))</formula>
    </cfRule>
    <cfRule type="containsText" dxfId="277" priority="24" text="休床(療養)">
      <formula>NOT(ISERROR(SEARCH("休床(療養)",D4)))</formula>
    </cfRule>
    <cfRule type="containsText" dxfId="276" priority="25" text="休床(療養以外)">
      <formula>NOT(ISERROR(SEARCH("休床(療養以外)",D4)))</formula>
    </cfRule>
    <cfRule type="containsText" dxfId="275" priority="26" text="休床(HCU">
      <formula>NOT(ISERROR(SEARCH("休床(HCU",D4)))</formula>
    </cfRule>
    <cfRule type="containsText" dxfId="274" priority="27" text="休床(ICU">
      <formula>NOT(ISERROR(SEARCH("休床(ICU",D4)))</formula>
    </cfRule>
  </conditionalFormatting>
  <conditionalFormatting sqref="E4:E68">
    <cfRule type="notContainsBlanks" dxfId="273" priority="23">
      <formula>LEN(TRIM(E4))&gt;0</formula>
    </cfRule>
  </conditionalFormatting>
  <conditionalFormatting sqref="C4:C68">
    <cfRule type="notContainsBlanks" dxfId="272" priority="22">
      <formula>LEN(TRIM(C4))&gt;0</formula>
    </cfRule>
  </conditionalFormatting>
  <conditionalFormatting sqref="G4:AA62 AQ4:AQ62 G63:P63 G64:AA65 AQ64:AQ65 G67:AA68 AQ67:AQ68">
    <cfRule type="containsText" dxfId="271" priority="32" text="コ">
      <formula>NOT(ISERROR(SEARCH("コ",G4)))</formula>
    </cfRule>
    <cfRule type="containsText" dxfId="270" priority="20" text="一">
      <formula>NOT(ISERROR(SEARCH("一",G4)))</formula>
    </cfRule>
    <cfRule type="containsText" dxfId="269" priority="21" text="コ(重)">
      <formula>NOT(ISERROR(SEARCH("コ(重)",G4)))</formula>
    </cfRule>
  </conditionalFormatting>
  <conditionalFormatting sqref="G4:AA68 AQ4:AQ68">
    <cfRule type="containsText" dxfId="268" priority="19" text="空">
      <formula>NOT(ISERROR(SEARCH("空",G4)))</formula>
    </cfRule>
  </conditionalFormatting>
  <dataValidations count="4">
    <dataValidation type="list" allowBlank="1" showDropDown="0" showInputMessage="1" showErrorMessage="1" sqref="AB8:AP59 AB4:AP5 AQ4:AQ68 U5 R6:AP7 I4:V4 I5:Q7 X4:AA4 G67:AP68 G37:G66 H60:AP66">
      <formula1>$C$105:$C$108</formula1>
    </dataValidation>
    <dataValidation type="list" allowBlank="1" showDropDown="0" showInputMessage="1" showErrorMessage="1" sqref="V5 R5:T5 I8:AA59 W4:W5 X5:AA5 G4:G36 H4:H59">
      <formula1>$C$105:$C$108</formula1>
    </dataValidation>
    <dataValidation type="list" allowBlank="1" showDropDown="0" showInputMessage="1" showErrorMessage="1" sqref="D4:D68">
      <formula1>$E$105:$E$112</formula1>
    </dataValidation>
    <dataValidation type="list" allowBlank="1" showDropDown="0" showInputMessage="1" showErrorMessage="1" sqref="M1">
      <formula1>$K$105:$K$109</formula1>
    </dataValidation>
  </dataValidations>
  <pageMargins left="0.11811023622047244" right="0.11811023622047244" top="0.74803149606299213" bottom="0.19685039370078741" header="0.31496062992125984" footer="0.31496062992125984"/>
  <pageSetup paperSize="8" scale="57" fitToWidth="1" fitToHeight="1" orientation="landscape" usePrinterDefaults="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BI112"/>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20" width="5.19921875" style="23" customWidth="1"/>
    <col min="21" max="21" width="5.875" style="23" customWidth="1"/>
    <col min="22" max="29" width="5.19921875" style="23" customWidth="1"/>
    <col min="30" max="60" width="5.25" style="23" customWidth="1"/>
    <col min="61" max="61" width="9" style="23"/>
    <col min="62" max="62" width="6.75" style="23" customWidth="1"/>
    <col min="63" max="16384" width="9" style="23"/>
  </cols>
  <sheetData>
    <row r="1" spans="2:61" ht="21" customHeight="1">
      <c r="B1" s="26" t="s">
        <v>78</v>
      </c>
      <c r="C1" s="27"/>
      <c r="D1" s="27"/>
      <c r="E1" s="27"/>
      <c r="F1" s="27"/>
      <c r="G1" s="27"/>
      <c r="H1" s="27"/>
      <c r="I1" s="27"/>
      <c r="J1" s="27"/>
      <c r="K1" s="166" t="s">
        <v>113</v>
      </c>
      <c r="L1" s="168"/>
      <c r="M1" s="170">
        <v>3</v>
      </c>
      <c r="N1" s="172" t="s">
        <v>116</v>
      </c>
      <c r="O1" s="173"/>
      <c r="P1" s="175">
        <v>45054</v>
      </c>
      <c r="Q1" s="177"/>
      <c r="R1" s="179" t="s">
        <v>132</v>
      </c>
      <c r="S1" s="181">
        <v>45107</v>
      </c>
      <c r="T1" s="181"/>
      <c r="U1" s="184" t="s">
        <v>133</v>
      </c>
      <c r="V1" s="187"/>
      <c r="W1" s="188">
        <f>_xlfn.DAYS(S1,P1)+1</f>
        <v>54</v>
      </c>
      <c r="X1" s="188"/>
      <c r="Y1" s="184" t="s">
        <v>134</v>
      </c>
      <c r="Z1" s="189"/>
      <c r="AA1" s="189"/>
      <c r="AB1" s="190">
        <f>COUNTIF(D4:D68,"即応(ICU)")+COUNTIF(D4:D68,"即応(HCU)")+COUNTIF(D4:D68,"即応(療養以外)")+COUNTIF(D4:D68,"即応(療養)")</f>
        <v>0</v>
      </c>
      <c r="AC1" s="191"/>
      <c r="AD1" s="192"/>
      <c r="AE1" s="194"/>
      <c r="AF1" s="205" t="s">
        <v>101</v>
      </c>
      <c r="AG1" s="205"/>
      <c r="AH1" s="94" t="s">
        <v>10</v>
      </c>
      <c r="AI1" s="94"/>
      <c r="AJ1" s="98"/>
      <c r="AK1" s="98"/>
      <c r="AL1" s="98"/>
      <c r="AM1" s="98"/>
    </row>
    <row r="2" spans="2:61" ht="11.2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61" s="115" customFormat="1" ht="17.25" customHeight="1">
      <c r="B3" s="94" t="s">
        <v>13</v>
      </c>
      <c r="C3" s="125" t="s">
        <v>46</v>
      </c>
      <c r="D3" s="136" t="s">
        <v>32</v>
      </c>
      <c r="E3" s="143" t="s">
        <v>42</v>
      </c>
      <c r="F3" s="147" t="s">
        <v>1</v>
      </c>
      <c r="G3" s="154">
        <f>P1</f>
        <v>45054</v>
      </c>
      <c r="H3" s="161">
        <f t="shared" ref="H3:BH3" ca="1" si="0">OFFSET(H3,0,-1)+1</f>
        <v>45055</v>
      </c>
      <c r="I3" s="161">
        <f t="shared" ca="1" si="0"/>
        <v>45056</v>
      </c>
      <c r="J3" s="161">
        <f t="shared" ca="1" si="0"/>
        <v>45057</v>
      </c>
      <c r="K3" s="161">
        <f t="shared" ca="1" si="0"/>
        <v>45058</v>
      </c>
      <c r="L3" s="161">
        <f t="shared" ca="1" si="0"/>
        <v>45059</v>
      </c>
      <c r="M3" s="161">
        <f t="shared" ca="1" si="0"/>
        <v>45060</v>
      </c>
      <c r="N3" s="161">
        <f t="shared" ca="1" si="0"/>
        <v>45061</v>
      </c>
      <c r="O3" s="161">
        <f t="shared" ca="1" si="0"/>
        <v>45062</v>
      </c>
      <c r="P3" s="161">
        <f t="shared" ca="1" si="0"/>
        <v>45063</v>
      </c>
      <c r="Q3" s="161">
        <f t="shared" ca="1" si="0"/>
        <v>45064</v>
      </c>
      <c r="R3" s="161">
        <f t="shared" ca="1" si="0"/>
        <v>45065</v>
      </c>
      <c r="S3" s="161">
        <f t="shared" ca="1" si="0"/>
        <v>45066</v>
      </c>
      <c r="T3" s="161">
        <f t="shared" ca="1" si="0"/>
        <v>45067</v>
      </c>
      <c r="U3" s="161">
        <f t="shared" ca="1" si="0"/>
        <v>45068</v>
      </c>
      <c r="V3" s="161">
        <f t="shared" ca="1" si="0"/>
        <v>45069</v>
      </c>
      <c r="W3" s="161">
        <f t="shared" ca="1" si="0"/>
        <v>45070</v>
      </c>
      <c r="X3" s="161">
        <f t="shared" ca="1" si="0"/>
        <v>45071</v>
      </c>
      <c r="Y3" s="161">
        <f t="shared" ca="1" si="0"/>
        <v>45072</v>
      </c>
      <c r="Z3" s="161">
        <f t="shared" ca="1" si="0"/>
        <v>45073</v>
      </c>
      <c r="AA3" s="161">
        <f t="shared" ca="1" si="0"/>
        <v>45074</v>
      </c>
      <c r="AB3" s="161">
        <f t="shared" ca="1" si="0"/>
        <v>45075</v>
      </c>
      <c r="AC3" s="161">
        <f t="shared" ca="1" si="0"/>
        <v>45076</v>
      </c>
      <c r="AD3" s="161">
        <f t="shared" ca="1" si="0"/>
        <v>45077</v>
      </c>
      <c r="AE3" s="161">
        <f t="shared" ca="1" si="0"/>
        <v>45078</v>
      </c>
      <c r="AF3" s="161">
        <f t="shared" ca="1" si="0"/>
        <v>45079</v>
      </c>
      <c r="AG3" s="161">
        <f t="shared" ca="1" si="0"/>
        <v>45080</v>
      </c>
      <c r="AH3" s="161">
        <f t="shared" ca="1" si="0"/>
        <v>45081</v>
      </c>
      <c r="AI3" s="161">
        <f t="shared" ca="1" si="0"/>
        <v>45082</v>
      </c>
      <c r="AJ3" s="161">
        <f t="shared" ca="1" si="0"/>
        <v>45083</v>
      </c>
      <c r="AK3" s="161">
        <f t="shared" ca="1" si="0"/>
        <v>45084</v>
      </c>
      <c r="AL3" s="161">
        <f t="shared" ca="1" si="0"/>
        <v>45085</v>
      </c>
      <c r="AM3" s="161">
        <f t="shared" ca="1" si="0"/>
        <v>45086</v>
      </c>
      <c r="AN3" s="161">
        <f t="shared" ca="1" si="0"/>
        <v>45087</v>
      </c>
      <c r="AO3" s="161">
        <f t="shared" ca="1" si="0"/>
        <v>45088</v>
      </c>
      <c r="AP3" s="161">
        <f t="shared" ca="1" si="0"/>
        <v>45089</v>
      </c>
      <c r="AQ3" s="161">
        <f t="shared" ca="1" si="0"/>
        <v>45090</v>
      </c>
      <c r="AR3" s="161">
        <f t="shared" ca="1" si="0"/>
        <v>45091</v>
      </c>
      <c r="AS3" s="161">
        <f t="shared" ca="1" si="0"/>
        <v>45092</v>
      </c>
      <c r="AT3" s="161">
        <f t="shared" ca="1" si="0"/>
        <v>45093</v>
      </c>
      <c r="AU3" s="161">
        <f t="shared" ca="1" si="0"/>
        <v>45094</v>
      </c>
      <c r="AV3" s="161">
        <f t="shared" ca="1" si="0"/>
        <v>45095</v>
      </c>
      <c r="AW3" s="161">
        <f t="shared" ca="1" si="0"/>
        <v>45096</v>
      </c>
      <c r="AX3" s="161">
        <f t="shared" ca="1" si="0"/>
        <v>45097</v>
      </c>
      <c r="AY3" s="161">
        <f t="shared" ca="1" si="0"/>
        <v>45098</v>
      </c>
      <c r="AZ3" s="161">
        <f t="shared" ca="1" si="0"/>
        <v>45099</v>
      </c>
      <c r="BA3" s="161">
        <f t="shared" ca="1" si="0"/>
        <v>45100</v>
      </c>
      <c r="BB3" s="161">
        <f t="shared" ca="1" si="0"/>
        <v>45101</v>
      </c>
      <c r="BC3" s="161">
        <f t="shared" ca="1" si="0"/>
        <v>45102</v>
      </c>
      <c r="BD3" s="161">
        <f t="shared" ca="1" si="0"/>
        <v>45103</v>
      </c>
      <c r="BE3" s="161">
        <f t="shared" ca="1" si="0"/>
        <v>45104</v>
      </c>
      <c r="BF3" s="161">
        <f t="shared" ca="1" si="0"/>
        <v>45105</v>
      </c>
      <c r="BG3" s="161">
        <f t="shared" ca="1" si="0"/>
        <v>45106</v>
      </c>
      <c r="BH3" s="193">
        <f t="shared" ca="1" si="0"/>
        <v>45107</v>
      </c>
      <c r="BI3" s="195" t="s">
        <v>135</v>
      </c>
    </row>
    <row r="4" spans="2:61" ht="12" customHeight="1">
      <c r="B4" s="117">
        <f t="shared" ref="B4:B67" si="1">ROW()-3</f>
        <v>1</v>
      </c>
      <c r="C4" s="126"/>
      <c r="D4" s="137"/>
      <c r="E4" s="144"/>
      <c r="F4" s="148" t="e">
        <f t="shared" ref="F4:F67"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96">
        <f t="shared" ref="BI4:BI67" si="3">COUNTIF(G4:BH4,"空")</f>
        <v>0</v>
      </c>
    </row>
    <row r="5" spans="2:61"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96">
        <f t="shared" si="3"/>
        <v>0</v>
      </c>
    </row>
    <row r="6" spans="2:61"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96">
        <f t="shared" si="3"/>
        <v>0</v>
      </c>
    </row>
    <row r="7" spans="2:61"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96">
        <f t="shared" si="3"/>
        <v>0</v>
      </c>
    </row>
    <row r="8" spans="2:61"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96">
        <f t="shared" si="3"/>
        <v>0</v>
      </c>
    </row>
    <row r="9" spans="2:61"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96">
        <f t="shared" si="3"/>
        <v>0</v>
      </c>
    </row>
    <row r="10" spans="2:61"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96">
        <f t="shared" si="3"/>
        <v>0</v>
      </c>
    </row>
    <row r="11" spans="2:61"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96">
        <f t="shared" si="3"/>
        <v>0</v>
      </c>
    </row>
    <row r="12" spans="2:61"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96">
        <f t="shared" si="3"/>
        <v>0</v>
      </c>
    </row>
    <row r="13" spans="2:61"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96">
        <f t="shared" si="3"/>
        <v>0</v>
      </c>
    </row>
    <row r="14" spans="2:61"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96">
        <f t="shared" si="3"/>
        <v>0</v>
      </c>
    </row>
    <row r="15" spans="2:61"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96">
        <f t="shared" si="3"/>
        <v>0</v>
      </c>
    </row>
    <row r="16" spans="2:61"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96">
        <f t="shared" si="3"/>
        <v>0</v>
      </c>
    </row>
    <row r="17" spans="2:61"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96">
        <f t="shared" si="3"/>
        <v>0</v>
      </c>
    </row>
    <row r="18" spans="2:61"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96">
        <f t="shared" si="3"/>
        <v>0</v>
      </c>
    </row>
    <row r="19" spans="2:61"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96">
        <f t="shared" si="3"/>
        <v>0</v>
      </c>
    </row>
    <row r="20" spans="2:61"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96">
        <f t="shared" si="3"/>
        <v>0</v>
      </c>
    </row>
    <row r="21" spans="2:61"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96">
        <f t="shared" si="3"/>
        <v>0</v>
      </c>
    </row>
    <row r="22" spans="2:61"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96">
        <f t="shared" si="3"/>
        <v>0</v>
      </c>
    </row>
    <row r="23" spans="2:61"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96">
        <f t="shared" si="3"/>
        <v>0</v>
      </c>
    </row>
    <row r="24" spans="2:61"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96">
        <f t="shared" si="3"/>
        <v>0</v>
      </c>
    </row>
    <row r="25" spans="2:61"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96">
        <f t="shared" si="3"/>
        <v>0</v>
      </c>
    </row>
    <row r="26" spans="2:61"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96">
        <f t="shared" si="3"/>
        <v>0</v>
      </c>
    </row>
    <row r="27" spans="2:61"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96">
        <f t="shared" si="3"/>
        <v>0</v>
      </c>
    </row>
    <row r="28" spans="2:61"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96">
        <f t="shared" si="3"/>
        <v>0</v>
      </c>
    </row>
    <row r="29" spans="2:61"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96">
        <f t="shared" si="3"/>
        <v>0</v>
      </c>
    </row>
    <row r="30" spans="2:61"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96">
        <f t="shared" si="3"/>
        <v>0</v>
      </c>
    </row>
    <row r="31" spans="2:61"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96">
        <f t="shared" si="3"/>
        <v>0</v>
      </c>
    </row>
    <row r="32" spans="2:61"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96">
        <f t="shared" si="3"/>
        <v>0</v>
      </c>
    </row>
    <row r="33" spans="2:61"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96">
        <f t="shared" si="3"/>
        <v>0</v>
      </c>
    </row>
    <row r="34" spans="2:61"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96">
        <f t="shared" si="3"/>
        <v>0</v>
      </c>
    </row>
    <row r="35" spans="2:61"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96">
        <f t="shared" si="3"/>
        <v>0</v>
      </c>
    </row>
    <row r="36" spans="2:61"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96">
        <f t="shared" si="3"/>
        <v>0</v>
      </c>
    </row>
    <row r="37" spans="2:61"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96">
        <f t="shared" si="3"/>
        <v>0</v>
      </c>
    </row>
    <row r="38" spans="2:61"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96">
        <f t="shared" si="3"/>
        <v>0</v>
      </c>
    </row>
    <row r="39" spans="2:61"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96">
        <f t="shared" si="3"/>
        <v>0</v>
      </c>
    </row>
    <row r="40" spans="2:61"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96">
        <f t="shared" si="3"/>
        <v>0</v>
      </c>
    </row>
    <row r="41" spans="2:61"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96">
        <f t="shared" si="3"/>
        <v>0</v>
      </c>
    </row>
    <row r="42" spans="2:61"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96">
        <f t="shared" si="3"/>
        <v>0</v>
      </c>
    </row>
    <row r="43" spans="2:61" ht="12" customHeight="1">
      <c r="B43" s="117">
        <f t="shared" si="1"/>
        <v>40</v>
      </c>
      <c r="C43" s="126"/>
      <c r="D43" s="137"/>
      <c r="E43" s="144"/>
      <c r="F43" s="148" t="e">
        <f t="shared" ca="1" si="2"/>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96">
        <f t="shared" si="3"/>
        <v>0</v>
      </c>
    </row>
    <row r="44" spans="2:61" ht="12" customHeight="1">
      <c r="B44" s="117">
        <f t="shared" si="1"/>
        <v>41</v>
      </c>
      <c r="C44" s="126"/>
      <c r="D44" s="137"/>
      <c r="E44" s="144"/>
      <c r="F44" s="148" t="e">
        <f t="shared" ca="1" si="2"/>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96">
        <f t="shared" si="3"/>
        <v>0</v>
      </c>
    </row>
    <row r="45" spans="2:61" ht="12" customHeight="1">
      <c r="B45" s="117">
        <f t="shared" si="1"/>
        <v>42</v>
      </c>
      <c r="C45" s="126"/>
      <c r="D45" s="137"/>
      <c r="E45" s="144"/>
      <c r="F45" s="148" t="e">
        <f t="shared" ca="1" si="2"/>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96">
        <f t="shared" si="3"/>
        <v>0</v>
      </c>
    </row>
    <row r="46" spans="2:61" ht="12" customHeight="1">
      <c r="B46" s="117">
        <f t="shared" si="1"/>
        <v>43</v>
      </c>
      <c r="C46" s="126"/>
      <c r="D46" s="137"/>
      <c r="E46" s="144"/>
      <c r="F46" s="148" t="e">
        <f t="shared" ca="1" si="2"/>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96">
        <f t="shared" si="3"/>
        <v>0</v>
      </c>
    </row>
    <row r="47" spans="2:61" ht="12" customHeight="1">
      <c r="B47" s="117">
        <f t="shared" si="1"/>
        <v>44</v>
      </c>
      <c r="C47" s="126"/>
      <c r="D47" s="137"/>
      <c r="E47" s="144"/>
      <c r="F47" s="148" t="e">
        <f t="shared" ca="1" si="2"/>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96">
        <f t="shared" si="3"/>
        <v>0</v>
      </c>
    </row>
    <row r="48" spans="2:61" ht="12" customHeight="1">
      <c r="B48" s="117">
        <f t="shared" si="1"/>
        <v>45</v>
      </c>
      <c r="C48" s="126"/>
      <c r="D48" s="137"/>
      <c r="E48" s="144"/>
      <c r="F48" s="148" t="e">
        <f t="shared" ca="1" si="2"/>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96">
        <f t="shared" si="3"/>
        <v>0</v>
      </c>
    </row>
    <row r="49" spans="2:61" ht="12" customHeight="1">
      <c r="B49" s="117">
        <f t="shared" si="1"/>
        <v>46</v>
      </c>
      <c r="C49" s="126"/>
      <c r="D49" s="137"/>
      <c r="E49" s="144"/>
      <c r="F49" s="148" t="e">
        <f t="shared" ca="1" si="2"/>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96">
        <f t="shared" si="3"/>
        <v>0</v>
      </c>
    </row>
    <row r="50" spans="2:61" ht="12" customHeight="1">
      <c r="B50" s="117">
        <f t="shared" si="1"/>
        <v>47</v>
      </c>
      <c r="C50" s="126"/>
      <c r="D50" s="137"/>
      <c r="E50" s="144"/>
      <c r="F50" s="148" t="e">
        <f t="shared" ca="1" si="2"/>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96">
        <f t="shared" si="3"/>
        <v>0</v>
      </c>
    </row>
    <row r="51" spans="2:61" ht="12" customHeight="1">
      <c r="B51" s="117">
        <f t="shared" si="1"/>
        <v>48</v>
      </c>
      <c r="C51" s="126"/>
      <c r="D51" s="137"/>
      <c r="E51" s="144"/>
      <c r="F51" s="148" t="e">
        <f t="shared" ca="1" si="2"/>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96">
        <f t="shared" si="3"/>
        <v>0</v>
      </c>
    </row>
    <row r="52" spans="2:61" ht="12" customHeight="1">
      <c r="B52" s="117">
        <f t="shared" si="1"/>
        <v>49</v>
      </c>
      <c r="C52" s="126"/>
      <c r="D52" s="137"/>
      <c r="E52" s="144"/>
      <c r="F52" s="148" t="e">
        <f t="shared" ca="1" si="2"/>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96">
        <f t="shared" si="3"/>
        <v>0</v>
      </c>
    </row>
    <row r="53" spans="2:61" ht="12" customHeight="1">
      <c r="B53" s="117">
        <f t="shared" si="1"/>
        <v>50</v>
      </c>
      <c r="C53" s="126"/>
      <c r="D53" s="137"/>
      <c r="E53" s="144"/>
      <c r="F53" s="148" t="e">
        <f t="shared" ca="1" si="2"/>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96">
        <f t="shared" si="3"/>
        <v>0</v>
      </c>
    </row>
    <row r="54" spans="2:61" ht="12" customHeight="1">
      <c r="B54" s="117">
        <f t="shared" si="1"/>
        <v>51</v>
      </c>
      <c r="C54" s="126"/>
      <c r="D54" s="137"/>
      <c r="E54" s="144"/>
      <c r="F54" s="148" t="e">
        <f t="shared" ca="1" si="2"/>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96">
        <f t="shared" si="3"/>
        <v>0</v>
      </c>
    </row>
    <row r="55" spans="2:61" ht="12" customHeight="1">
      <c r="B55" s="117">
        <f t="shared" si="1"/>
        <v>52</v>
      </c>
      <c r="C55" s="126"/>
      <c r="D55" s="137"/>
      <c r="E55" s="144"/>
      <c r="F55" s="148" t="e">
        <f t="shared" ca="1" si="2"/>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96">
        <f t="shared" si="3"/>
        <v>0</v>
      </c>
    </row>
    <row r="56" spans="2:61" ht="12" customHeight="1">
      <c r="B56" s="117">
        <f t="shared" si="1"/>
        <v>53</v>
      </c>
      <c r="C56" s="126"/>
      <c r="D56" s="137"/>
      <c r="E56" s="144"/>
      <c r="F56" s="148" t="e">
        <f t="shared" ca="1" si="2"/>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96">
        <f t="shared" si="3"/>
        <v>0</v>
      </c>
    </row>
    <row r="57" spans="2:61" ht="12" customHeight="1">
      <c r="B57" s="117">
        <f t="shared" si="1"/>
        <v>54</v>
      </c>
      <c r="C57" s="126"/>
      <c r="D57" s="137"/>
      <c r="E57" s="144"/>
      <c r="F57" s="148" t="e">
        <f t="shared" ca="1" si="2"/>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96">
        <f t="shared" si="3"/>
        <v>0</v>
      </c>
    </row>
    <row r="58" spans="2:61" ht="12" customHeight="1">
      <c r="B58" s="117">
        <f t="shared" si="1"/>
        <v>55</v>
      </c>
      <c r="C58" s="126"/>
      <c r="D58" s="137"/>
      <c r="E58" s="144"/>
      <c r="F58" s="148" t="e">
        <f t="shared" ca="1" si="2"/>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96">
        <f t="shared" si="3"/>
        <v>0</v>
      </c>
    </row>
    <row r="59" spans="2:61" ht="12" customHeight="1">
      <c r="B59" s="117">
        <f t="shared" si="1"/>
        <v>56</v>
      </c>
      <c r="C59" s="126"/>
      <c r="D59" s="137"/>
      <c r="E59" s="144"/>
      <c r="F59" s="148" t="e">
        <f t="shared" ca="1" si="2"/>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96">
        <f t="shared" si="3"/>
        <v>0</v>
      </c>
    </row>
    <row r="60" spans="2:61" ht="12" customHeight="1">
      <c r="B60" s="117">
        <f t="shared" si="1"/>
        <v>57</v>
      </c>
      <c r="C60" s="126"/>
      <c r="D60" s="137"/>
      <c r="E60" s="144"/>
      <c r="F60" s="148" t="e">
        <f t="shared" ca="1" si="2"/>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96">
        <f t="shared" si="3"/>
        <v>0</v>
      </c>
    </row>
    <row r="61" spans="2:61" ht="12" customHeight="1">
      <c r="B61" s="117">
        <f t="shared" si="1"/>
        <v>58</v>
      </c>
      <c r="C61" s="126"/>
      <c r="D61" s="137"/>
      <c r="E61" s="144"/>
      <c r="F61" s="148" t="e">
        <f t="shared" ca="1" si="2"/>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96">
        <f t="shared" si="3"/>
        <v>0</v>
      </c>
    </row>
    <row r="62" spans="2:61" ht="12" customHeight="1">
      <c r="B62" s="117">
        <f t="shared" si="1"/>
        <v>59</v>
      </c>
      <c r="C62" s="126"/>
      <c r="D62" s="137"/>
      <c r="E62" s="144"/>
      <c r="F62" s="148" t="e">
        <f t="shared" ca="1" si="2"/>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96">
        <f t="shared" si="3"/>
        <v>0</v>
      </c>
    </row>
    <row r="63" spans="2:61" ht="12" customHeight="1">
      <c r="B63" s="117">
        <f t="shared" si="1"/>
        <v>60</v>
      </c>
      <c r="C63" s="126"/>
      <c r="D63" s="137"/>
      <c r="E63" s="144"/>
      <c r="F63" s="148" t="e">
        <f t="shared" ca="1" si="2"/>
        <v>#VALUE!</v>
      </c>
      <c r="G63" s="126"/>
      <c r="H63" s="144"/>
      <c r="I63" s="144"/>
      <c r="J63" s="144"/>
      <c r="K63" s="144"/>
      <c r="L63" s="144"/>
      <c r="M63" s="144"/>
      <c r="N63" s="144"/>
      <c r="O63" s="144"/>
      <c r="P63" s="144"/>
      <c r="Q63" s="137"/>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96">
        <f t="shared" si="3"/>
        <v>0</v>
      </c>
    </row>
    <row r="64" spans="2:61" ht="12" customHeight="1">
      <c r="B64" s="117">
        <f t="shared" si="1"/>
        <v>61</v>
      </c>
      <c r="C64" s="126"/>
      <c r="D64" s="137"/>
      <c r="E64" s="144"/>
      <c r="F64" s="148" t="e">
        <f t="shared" ca="1" si="2"/>
        <v>#VALUE!</v>
      </c>
      <c r="G64" s="126"/>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96">
        <f t="shared" si="3"/>
        <v>0</v>
      </c>
    </row>
    <row r="65" spans="2:61" ht="12" customHeight="1">
      <c r="B65" s="117">
        <f t="shared" si="1"/>
        <v>62</v>
      </c>
      <c r="C65" s="126"/>
      <c r="D65" s="137"/>
      <c r="E65" s="144"/>
      <c r="F65" s="148" t="e">
        <f t="shared" ca="1" si="2"/>
        <v>#VALUE!</v>
      </c>
      <c r="G65" s="126"/>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96">
        <f t="shared" si="3"/>
        <v>0</v>
      </c>
    </row>
    <row r="66" spans="2:61" ht="12" customHeight="1">
      <c r="B66" s="117">
        <f t="shared" si="1"/>
        <v>63</v>
      </c>
      <c r="C66" s="126"/>
      <c r="D66" s="137"/>
      <c r="E66" s="144"/>
      <c r="F66" s="148" t="e">
        <f t="shared" ca="1" si="2"/>
        <v>#VALUE!</v>
      </c>
      <c r="G66" s="126"/>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96">
        <f t="shared" si="3"/>
        <v>0</v>
      </c>
    </row>
    <row r="67" spans="2:61" ht="12" customHeight="1">
      <c r="B67" s="117">
        <f t="shared" si="1"/>
        <v>64</v>
      </c>
      <c r="C67" s="126"/>
      <c r="D67" s="137"/>
      <c r="E67" s="144"/>
      <c r="F67" s="148" t="e">
        <f t="shared" ca="1" si="2"/>
        <v>#VALUE!</v>
      </c>
      <c r="G67" s="126"/>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206">
        <f t="shared" si="3"/>
        <v>0</v>
      </c>
    </row>
    <row r="68" spans="2:61" ht="12" customHeight="1">
      <c r="B68" s="118">
        <f>ROW()-3</f>
        <v>65</v>
      </c>
      <c r="C68" s="127"/>
      <c r="D68" s="138"/>
      <c r="E68" s="138"/>
      <c r="F68" s="149" t="e">
        <f ca="1">IF(E68="",OFFSET(F68,-1,0)+1,1)</f>
        <v>#VALUE!</v>
      </c>
      <c r="G68" s="127"/>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208">
        <f>COUNTIF(G68:BH68,"空")</f>
        <v>0</v>
      </c>
    </row>
    <row r="69" spans="2:61" ht="15.75" customHeight="1">
      <c r="B69" s="119"/>
      <c r="C69" s="128" t="s">
        <v>145</v>
      </c>
      <c r="D69" s="139"/>
      <c r="E69" s="139"/>
      <c r="F69" s="150" t="s">
        <v>140</v>
      </c>
      <c r="G69" s="215">
        <f t="shared" ref="G69:BH69" si="4">COUNTIF(G$4:G$68,"*"&amp;"コ"&amp;"*")</f>
        <v>0</v>
      </c>
      <c r="H69" s="155">
        <f t="shared" si="4"/>
        <v>0</v>
      </c>
      <c r="I69" s="155">
        <f t="shared" si="4"/>
        <v>0</v>
      </c>
      <c r="J69" s="155">
        <f t="shared" si="4"/>
        <v>0</v>
      </c>
      <c r="K69" s="155">
        <f t="shared" si="4"/>
        <v>0</v>
      </c>
      <c r="L69" s="155">
        <f t="shared" si="4"/>
        <v>0</v>
      </c>
      <c r="M69" s="155">
        <f t="shared" si="4"/>
        <v>0</v>
      </c>
      <c r="N69" s="155">
        <f t="shared" si="4"/>
        <v>0</v>
      </c>
      <c r="O69" s="155">
        <f t="shared" si="4"/>
        <v>0</v>
      </c>
      <c r="P69" s="155">
        <f t="shared" si="4"/>
        <v>0</v>
      </c>
      <c r="Q69" s="155">
        <f t="shared" si="4"/>
        <v>0</v>
      </c>
      <c r="R69" s="155">
        <f t="shared" si="4"/>
        <v>0</v>
      </c>
      <c r="S69" s="155">
        <f t="shared" si="4"/>
        <v>0</v>
      </c>
      <c r="T69" s="155">
        <f t="shared" si="4"/>
        <v>0</v>
      </c>
      <c r="U69" s="155">
        <f t="shared" si="4"/>
        <v>0</v>
      </c>
      <c r="V69" s="155">
        <f t="shared" si="4"/>
        <v>0</v>
      </c>
      <c r="W69" s="155">
        <f t="shared" si="4"/>
        <v>0</v>
      </c>
      <c r="X69" s="155">
        <f t="shared" si="4"/>
        <v>0</v>
      </c>
      <c r="Y69" s="155">
        <f t="shared" si="4"/>
        <v>0</v>
      </c>
      <c r="Z69" s="155">
        <f t="shared" si="4"/>
        <v>0</v>
      </c>
      <c r="AA69" s="155">
        <f t="shared" si="4"/>
        <v>0</v>
      </c>
      <c r="AB69" s="155">
        <f t="shared" si="4"/>
        <v>0</v>
      </c>
      <c r="AC69" s="155">
        <f t="shared" si="4"/>
        <v>0</v>
      </c>
      <c r="AD69" s="155">
        <f t="shared" si="4"/>
        <v>0</v>
      </c>
      <c r="AE69" s="155">
        <f t="shared" si="4"/>
        <v>0</v>
      </c>
      <c r="AF69" s="155">
        <f t="shared" si="4"/>
        <v>0</v>
      </c>
      <c r="AG69" s="155">
        <f t="shared" si="4"/>
        <v>0</v>
      </c>
      <c r="AH69" s="155">
        <f t="shared" si="4"/>
        <v>0</v>
      </c>
      <c r="AI69" s="155">
        <f t="shared" si="4"/>
        <v>0</v>
      </c>
      <c r="AJ69" s="155">
        <f t="shared" si="4"/>
        <v>0</v>
      </c>
      <c r="AK69" s="155">
        <f t="shared" si="4"/>
        <v>0</v>
      </c>
      <c r="AL69" s="155">
        <f t="shared" si="4"/>
        <v>0</v>
      </c>
      <c r="AM69" s="155">
        <f t="shared" si="4"/>
        <v>0</v>
      </c>
      <c r="AN69" s="155">
        <f t="shared" si="4"/>
        <v>0</v>
      </c>
      <c r="AO69" s="155">
        <f t="shared" si="4"/>
        <v>0</v>
      </c>
      <c r="AP69" s="155">
        <f t="shared" si="4"/>
        <v>0</v>
      </c>
      <c r="AQ69" s="155">
        <f t="shared" si="4"/>
        <v>0</v>
      </c>
      <c r="AR69" s="155">
        <f t="shared" si="4"/>
        <v>0</v>
      </c>
      <c r="AS69" s="155">
        <f t="shared" si="4"/>
        <v>0</v>
      </c>
      <c r="AT69" s="155">
        <f t="shared" si="4"/>
        <v>0</v>
      </c>
      <c r="AU69" s="155">
        <f t="shared" si="4"/>
        <v>0</v>
      </c>
      <c r="AV69" s="155">
        <f t="shared" si="4"/>
        <v>0</v>
      </c>
      <c r="AW69" s="155">
        <f t="shared" si="4"/>
        <v>0</v>
      </c>
      <c r="AX69" s="155">
        <f t="shared" si="4"/>
        <v>0</v>
      </c>
      <c r="AY69" s="155">
        <f t="shared" si="4"/>
        <v>0</v>
      </c>
      <c r="AZ69" s="155">
        <f t="shared" si="4"/>
        <v>0</v>
      </c>
      <c r="BA69" s="155">
        <f t="shared" si="4"/>
        <v>0</v>
      </c>
      <c r="BB69" s="155">
        <f t="shared" si="4"/>
        <v>0</v>
      </c>
      <c r="BC69" s="155">
        <f t="shared" si="4"/>
        <v>0</v>
      </c>
      <c r="BD69" s="155">
        <f t="shared" si="4"/>
        <v>0</v>
      </c>
      <c r="BE69" s="155">
        <f t="shared" si="4"/>
        <v>0</v>
      </c>
      <c r="BF69" s="155">
        <f t="shared" si="4"/>
        <v>0</v>
      </c>
      <c r="BG69" s="155">
        <f t="shared" si="4"/>
        <v>0</v>
      </c>
      <c r="BH69" s="155">
        <f t="shared" si="4"/>
        <v>0</v>
      </c>
      <c r="BI69" s="200">
        <f>SUM(G69:BH69)</f>
        <v>0</v>
      </c>
    </row>
    <row r="70" spans="2:61" ht="15.75" customHeight="1">
      <c r="B70" s="119"/>
      <c r="C70" s="129" t="s">
        <v>147</v>
      </c>
      <c r="D70" s="140"/>
      <c r="E70" s="140"/>
      <c r="F70" s="151" t="s">
        <v>53</v>
      </c>
      <c r="G70" s="156">
        <f t="shared" ref="G70:BH70" si="5">COUNTIF(G$4:G$68,"*"&amp;"一"&amp;"*")</f>
        <v>0</v>
      </c>
      <c r="H70" s="162">
        <f t="shared" si="5"/>
        <v>0</v>
      </c>
      <c r="I70" s="162">
        <f t="shared" si="5"/>
        <v>0</v>
      </c>
      <c r="J70" s="162">
        <f t="shared" si="5"/>
        <v>0</v>
      </c>
      <c r="K70" s="162">
        <f t="shared" si="5"/>
        <v>0</v>
      </c>
      <c r="L70" s="162">
        <f t="shared" si="5"/>
        <v>0</v>
      </c>
      <c r="M70" s="162">
        <f t="shared" si="5"/>
        <v>0</v>
      </c>
      <c r="N70" s="162">
        <f t="shared" si="5"/>
        <v>0</v>
      </c>
      <c r="O70" s="162">
        <f t="shared" si="5"/>
        <v>0</v>
      </c>
      <c r="P70" s="162">
        <f t="shared" si="5"/>
        <v>0</v>
      </c>
      <c r="Q70" s="162">
        <f t="shared" si="5"/>
        <v>0</v>
      </c>
      <c r="R70" s="162">
        <f t="shared" si="5"/>
        <v>0</v>
      </c>
      <c r="S70" s="162">
        <f t="shared" si="5"/>
        <v>0</v>
      </c>
      <c r="T70" s="162">
        <f t="shared" si="5"/>
        <v>0</v>
      </c>
      <c r="U70" s="162">
        <f t="shared" si="5"/>
        <v>0</v>
      </c>
      <c r="V70" s="162">
        <f t="shared" si="5"/>
        <v>0</v>
      </c>
      <c r="W70" s="162">
        <f t="shared" si="5"/>
        <v>0</v>
      </c>
      <c r="X70" s="162">
        <f t="shared" si="5"/>
        <v>0</v>
      </c>
      <c r="Y70" s="162">
        <f t="shared" si="5"/>
        <v>0</v>
      </c>
      <c r="Z70" s="162">
        <f t="shared" si="5"/>
        <v>0</v>
      </c>
      <c r="AA70" s="162">
        <f t="shared" si="5"/>
        <v>0</v>
      </c>
      <c r="AB70" s="162">
        <f t="shared" si="5"/>
        <v>0</v>
      </c>
      <c r="AC70" s="162">
        <f t="shared" si="5"/>
        <v>0</v>
      </c>
      <c r="AD70" s="162">
        <f t="shared" si="5"/>
        <v>0</v>
      </c>
      <c r="AE70" s="162">
        <f t="shared" si="5"/>
        <v>0</v>
      </c>
      <c r="AF70" s="162">
        <f t="shared" si="5"/>
        <v>0</v>
      </c>
      <c r="AG70" s="162">
        <f t="shared" si="5"/>
        <v>0</v>
      </c>
      <c r="AH70" s="162">
        <f t="shared" si="5"/>
        <v>0</v>
      </c>
      <c r="AI70" s="162">
        <f t="shared" si="5"/>
        <v>0</v>
      </c>
      <c r="AJ70" s="162">
        <f t="shared" si="5"/>
        <v>0</v>
      </c>
      <c r="AK70" s="162">
        <f t="shared" si="5"/>
        <v>0</v>
      </c>
      <c r="AL70" s="162">
        <f t="shared" si="5"/>
        <v>0</v>
      </c>
      <c r="AM70" s="162">
        <f t="shared" si="5"/>
        <v>0</v>
      </c>
      <c r="AN70" s="162">
        <f t="shared" si="5"/>
        <v>0</v>
      </c>
      <c r="AO70" s="162">
        <f t="shared" si="5"/>
        <v>0</v>
      </c>
      <c r="AP70" s="162">
        <f t="shared" si="5"/>
        <v>0</v>
      </c>
      <c r="AQ70" s="162">
        <f t="shared" si="5"/>
        <v>0</v>
      </c>
      <c r="AR70" s="162">
        <f t="shared" si="5"/>
        <v>0</v>
      </c>
      <c r="AS70" s="162">
        <f t="shared" si="5"/>
        <v>0</v>
      </c>
      <c r="AT70" s="162">
        <f t="shared" si="5"/>
        <v>0</v>
      </c>
      <c r="AU70" s="162">
        <f t="shared" si="5"/>
        <v>0</v>
      </c>
      <c r="AV70" s="162">
        <f t="shared" si="5"/>
        <v>0</v>
      </c>
      <c r="AW70" s="162">
        <f t="shared" si="5"/>
        <v>0</v>
      </c>
      <c r="AX70" s="162">
        <f t="shared" si="5"/>
        <v>0</v>
      </c>
      <c r="AY70" s="162">
        <f t="shared" si="5"/>
        <v>0</v>
      </c>
      <c r="AZ70" s="162">
        <f t="shared" si="5"/>
        <v>0</v>
      </c>
      <c r="BA70" s="162">
        <f t="shared" si="5"/>
        <v>0</v>
      </c>
      <c r="BB70" s="162">
        <f t="shared" si="5"/>
        <v>0</v>
      </c>
      <c r="BC70" s="162">
        <f t="shared" si="5"/>
        <v>0</v>
      </c>
      <c r="BD70" s="162">
        <f t="shared" si="5"/>
        <v>0</v>
      </c>
      <c r="BE70" s="162">
        <f t="shared" si="5"/>
        <v>0</v>
      </c>
      <c r="BF70" s="162">
        <f t="shared" si="5"/>
        <v>0</v>
      </c>
      <c r="BG70" s="162">
        <f t="shared" si="5"/>
        <v>0</v>
      </c>
      <c r="BH70" s="162">
        <f t="shared" si="5"/>
        <v>0</v>
      </c>
      <c r="BI70" s="201">
        <f>SUM(G70:BH70)</f>
        <v>0</v>
      </c>
    </row>
    <row r="71" spans="2:61" ht="15.75" customHeight="1">
      <c r="B71" s="119"/>
      <c r="C71" s="130" t="s">
        <v>148</v>
      </c>
      <c r="D71" s="141"/>
      <c r="E71" s="141"/>
      <c r="F71" s="152"/>
      <c r="G71" s="157">
        <f t="shared" ref="G71:BH71" si="6">SUM(G69:G70)</f>
        <v>0</v>
      </c>
      <c r="H71" s="163">
        <f t="shared" si="6"/>
        <v>0</v>
      </c>
      <c r="I71" s="163">
        <f t="shared" si="6"/>
        <v>0</v>
      </c>
      <c r="J71" s="163">
        <f t="shared" si="6"/>
        <v>0</v>
      </c>
      <c r="K71" s="163">
        <f t="shared" si="6"/>
        <v>0</v>
      </c>
      <c r="L71" s="163">
        <f t="shared" si="6"/>
        <v>0</v>
      </c>
      <c r="M71" s="163">
        <f t="shared" si="6"/>
        <v>0</v>
      </c>
      <c r="N71" s="163">
        <f t="shared" si="6"/>
        <v>0</v>
      </c>
      <c r="O71" s="163">
        <f t="shared" si="6"/>
        <v>0</v>
      </c>
      <c r="P71" s="163">
        <f t="shared" si="6"/>
        <v>0</v>
      </c>
      <c r="Q71" s="163">
        <f t="shared" si="6"/>
        <v>0</v>
      </c>
      <c r="R71" s="163">
        <f t="shared" si="6"/>
        <v>0</v>
      </c>
      <c r="S71" s="163">
        <f t="shared" si="6"/>
        <v>0</v>
      </c>
      <c r="T71" s="163">
        <f t="shared" si="6"/>
        <v>0</v>
      </c>
      <c r="U71" s="163">
        <f t="shared" si="6"/>
        <v>0</v>
      </c>
      <c r="V71" s="163">
        <f t="shared" si="6"/>
        <v>0</v>
      </c>
      <c r="W71" s="163">
        <f t="shared" si="6"/>
        <v>0</v>
      </c>
      <c r="X71" s="163">
        <f t="shared" si="6"/>
        <v>0</v>
      </c>
      <c r="Y71" s="163">
        <f t="shared" si="6"/>
        <v>0</v>
      </c>
      <c r="Z71" s="163">
        <f t="shared" si="6"/>
        <v>0</v>
      </c>
      <c r="AA71" s="163">
        <f t="shared" si="6"/>
        <v>0</v>
      </c>
      <c r="AB71" s="163">
        <f t="shared" si="6"/>
        <v>0</v>
      </c>
      <c r="AC71" s="163">
        <f t="shared" si="6"/>
        <v>0</v>
      </c>
      <c r="AD71" s="163">
        <f t="shared" si="6"/>
        <v>0</v>
      </c>
      <c r="AE71" s="163">
        <f t="shared" si="6"/>
        <v>0</v>
      </c>
      <c r="AF71" s="163">
        <f t="shared" si="6"/>
        <v>0</v>
      </c>
      <c r="AG71" s="163">
        <f t="shared" si="6"/>
        <v>0</v>
      </c>
      <c r="AH71" s="163">
        <f t="shared" si="6"/>
        <v>0</v>
      </c>
      <c r="AI71" s="163">
        <f t="shared" si="6"/>
        <v>0</v>
      </c>
      <c r="AJ71" s="163">
        <f t="shared" si="6"/>
        <v>0</v>
      </c>
      <c r="AK71" s="163">
        <f t="shared" si="6"/>
        <v>0</v>
      </c>
      <c r="AL71" s="163">
        <f t="shared" si="6"/>
        <v>0</v>
      </c>
      <c r="AM71" s="163">
        <f t="shared" si="6"/>
        <v>0</v>
      </c>
      <c r="AN71" s="163">
        <f t="shared" si="6"/>
        <v>0</v>
      </c>
      <c r="AO71" s="163">
        <f t="shared" si="6"/>
        <v>0</v>
      </c>
      <c r="AP71" s="163">
        <f t="shared" si="6"/>
        <v>0</v>
      </c>
      <c r="AQ71" s="163">
        <f t="shared" si="6"/>
        <v>0</v>
      </c>
      <c r="AR71" s="163">
        <f t="shared" si="6"/>
        <v>0</v>
      </c>
      <c r="AS71" s="163">
        <f t="shared" si="6"/>
        <v>0</v>
      </c>
      <c r="AT71" s="163">
        <f t="shared" si="6"/>
        <v>0</v>
      </c>
      <c r="AU71" s="163">
        <f t="shared" si="6"/>
        <v>0</v>
      </c>
      <c r="AV71" s="163">
        <f t="shared" si="6"/>
        <v>0</v>
      </c>
      <c r="AW71" s="163">
        <f t="shared" si="6"/>
        <v>0</v>
      </c>
      <c r="AX71" s="163">
        <f t="shared" si="6"/>
        <v>0</v>
      </c>
      <c r="AY71" s="163">
        <f t="shared" si="6"/>
        <v>0</v>
      </c>
      <c r="AZ71" s="163">
        <f t="shared" si="6"/>
        <v>0</v>
      </c>
      <c r="BA71" s="163">
        <f t="shared" si="6"/>
        <v>0</v>
      </c>
      <c r="BB71" s="163">
        <f t="shared" si="6"/>
        <v>0</v>
      </c>
      <c r="BC71" s="163">
        <f t="shared" si="6"/>
        <v>0</v>
      </c>
      <c r="BD71" s="163">
        <f t="shared" si="6"/>
        <v>0</v>
      </c>
      <c r="BE71" s="163">
        <f t="shared" si="6"/>
        <v>0</v>
      </c>
      <c r="BF71" s="163">
        <f t="shared" si="6"/>
        <v>0</v>
      </c>
      <c r="BG71" s="163">
        <f t="shared" si="6"/>
        <v>0</v>
      </c>
      <c r="BH71" s="163">
        <f t="shared" si="6"/>
        <v>0</v>
      </c>
      <c r="BI71" s="202">
        <f>SUM(G71:BH71)</f>
        <v>0</v>
      </c>
    </row>
    <row r="72" spans="2:61" ht="15.75" customHeight="1">
      <c r="B72" s="119"/>
      <c r="C72" s="130" t="s">
        <v>26</v>
      </c>
      <c r="D72" s="141"/>
      <c r="E72" s="141"/>
      <c r="F72" s="152"/>
      <c r="G72" s="158">
        <f t="shared" ref="G72:BH72" si="7">COUNTIF(G$4:G$68,"空")</f>
        <v>0</v>
      </c>
      <c r="H72" s="164">
        <f t="shared" si="7"/>
        <v>0</v>
      </c>
      <c r="I72" s="164">
        <f t="shared" si="7"/>
        <v>0</v>
      </c>
      <c r="J72" s="164">
        <f t="shared" si="7"/>
        <v>0</v>
      </c>
      <c r="K72" s="164">
        <f t="shared" si="7"/>
        <v>0</v>
      </c>
      <c r="L72" s="164">
        <f t="shared" si="7"/>
        <v>0</v>
      </c>
      <c r="M72" s="164">
        <f t="shared" si="7"/>
        <v>0</v>
      </c>
      <c r="N72" s="164">
        <f t="shared" si="7"/>
        <v>0</v>
      </c>
      <c r="O72" s="164">
        <f t="shared" si="7"/>
        <v>0</v>
      </c>
      <c r="P72" s="164">
        <f t="shared" si="7"/>
        <v>0</v>
      </c>
      <c r="Q72" s="164">
        <f t="shared" si="7"/>
        <v>0</v>
      </c>
      <c r="R72" s="164">
        <f t="shared" si="7"/>
        <v>0</v>
      </c>
      <c r="S72" s="164">
        <f t="shared" si="7"/>
        <v>0</v>
      </c>
      <c r="T72" s="164">
        <f t="shared" si="7"/>
        <v>0</v>
      </c>
      <c r="U72" s="164">
        <f t="shared" si="7"/>
        <v>0</v>
      </c>
      <c r="V72" s="164">
        <f t="shared" si="7"/>
        <v>0</v>
      </c>
      <c r="W72" s="164">
        <f t="shared" si="7"/>
        <v>0</v>
      </c>
      <c r="X72" s="164">
        <f t="shared" si="7"/>
        <v>0</v>
      </c>
      <c r="Y72" s="164">
        <f t="shared" si="7"/>
        <v>0</v>
      </c>
      <c r="Z72" s="164">
        <f t="shared" si="7"/>
        <v>0</v>
      </c>
      <c r="AA72" s="164">
        <f t="shared" si="7"/>
        <v>0</v>
      </c>
      <c r="AB72" s="164">
        <f t="shared" si="7"/>
        <v>0</v>
      </c>
      <c r="AC72" s="164">
        <f t="shared" si="7"/>
        <v>0</v>
      </c>
      <c r="AD72" s="164">
        <f t="shared" si="7"/>
        <v>0</v>
      </c>
      <c r="AE72" s="164">
        <f t="shared" si="7"/>
        <v>0</v>
      </c>
      <c r="AF72" s="164">
        <f t="shared" si="7"/>
        <v>0</v>
      </c>
      <c r="AG72" s="164">
        <f t="shared" si="7"/>
        <v>0</v>
      </c>
      <c r="AH72" s="164">
        <f t="shared" si="7"/>
        <v>0</v>
      </c>
      <c r="AI72" s="164">
        <f t="shared" si="7"/>
        <v>0</v>
      </c>
      <c r="AJ72" s="164">
        <f t="shared" si="7"/>
        <v>0</v>
      </c>
      <c r="AK72" s="164">
        <f t="shared" si="7"/>
        <v>0</v>
      </c>
      <c r="AL72" s="164">
        <f t="shared" si="7"/>
        <v>0</v>
      </c>
      <c r="AM72" s="164">
        <f t="shared" si="7"/>
        <v>0</v>
      </c>
      <c r="AN72" s="164">
        <f t="shared" si="7"/>
        <v>0</v>
      </c>
      <c r="AO72" s="164">
        <f t="shared" si="7"/>
        <v>0</v>
      </c>
      <c r="AP72" s="164">
        <f t="shared" si="7"/>
        <v>0</v>
      </c>
      <c r="AQ72" s="164">
        <f t="shared" si="7"/>
        <v>0</v>
      </c>
      <c r="AR72" s="164">
        <f t="shared" si="7"/>
        <v>0</v>
      </c>
      <c r="AS72" s="164">
        <f t="shared" si="7"/>
        <v>0</v>
      </c>
      <c r="AT72" s="164">
        <f t="shared" si="7"/>
        <v>0</v>
      </c>
      <c r="AU72" s="164">
        <f t="shared" si="7"/>
        <v>0</v>
      </c>
      <c r="AV72" s="164">
        <f t="shared" si="7"/>
        <v>0</v>
      </c>
      <c r="AW72" s="164">
        <f t="shared" si="7"/>
        <v>0</v>
      </c>
      <c r="AX72" s="164">
        <f t="shared" si="7"/>
        <v>0</v>
      </c>
      <c r="AY72" s="164">
        <f t="shared" si="7"/>
        <v>0</v>
      </c>
      <c r="AZ72" s="164">
        <f t="shared" si="7"/>
        <v>0</v>
      </c>
      <c r="BA72" s="164">
        <f t="shared" si="7"/>
        <v>0</v>
      </c>
      <c r="BB72" s="164">
        <f t="shared" si="7"/>
        <v>0</v>
      </c>
      <c r="BC72" s="164">
        <f t="shared" si="7"/>
        <v>0</v>
      </c>
      <c r="BD72" s="164">
        <f t="shared" si="7"/>
        <v>0</v>
      </c>
      <c r="BE72" s="164">
        <f t="shared" si="7"/>
        <v>0</v>
      </c>
      <c r="BF72" s="164">
        <f t="shared" si="7"/>
        <v>0</v>
      </c>
      <c r="BG72" s="164">
        <f t="shared" si="7"/>
        <v>0</v>
      </c>
      <c r="BH72" s="164">
        <f t="shared" si="7"/>
        <v>0</v>
      </c>
      <c r="BI72" s="203">
        <f>SUM(G72:BH72)</f>
        <v>0</v>
      </c>
    </row>
    <row r="73" spans="2:61" ht="15.75" customHeight="1">
      <c r="B73" s="120"/>
      <c r="C73" s="131" t="s">
        <v>149</v>
      </c>
      <c r="D73" s="131"/>
      <c r="E73" s="131"/>
      <c r="F73" s="153"/>
      <c r="G73" s="159">
        <f t="shared" ref="G73:BH73" si="8">SUM(G71:G72)</f>
        <v>0</v>
      </c>
      <c r="H73" s="165">
        <f t="shared" si="8"/>
        <v>0</v>
      </c>
      <c r="I73" s="165">
        <f t="shared" si="8"/>
        <v>0</v>
      </c>
      <c r="J73" s="165">
        <f t="shared" si="8"/>
        <v>0</v>
      </c>
      <c r="K73" s="165">
        <f t="shared" si="8"/>
        <v>0</v>
      </c>
      <c r="L73" s="165">
        <f t="shared" si="8"/>
        <v>0</v>
      </c>
      <c r="M73" s="165">
        <f t="shared" si="8"/>
        <v>0</v>
      </c>
      <c r="N73" s="165">
        <f t="shared" si="8"/>
        <v>0</v>
      </c>
      <c r="O73" s="165">
        <f t="shared" si="8"/>
        <v>0</v>
      </c>
      <c r="P73" s="165">
        <f t="shared" si="8"/>
        <v>0</v>
      </c>
      <c r="Q73" s="165">
        <f t="shared" si="8"/>
        <v>0</v>
      </c>
      <c r="R73" s="165">
        <f t="shared" si="8"/>
        <v>0</v>
      </c>
      <c r="S73" s="165">
        <f t="shared" si="8"/>
        <v>0</v>
      </c>
      <c r="T73" s="165">
        <f t="shared" si="8"/>
        <v>0</v>
      </c>
      <c r="U73" s="165">
        <f t="shared" si="8"/>
        <v>0</v>
      </c>
      <c r="V73" s="165">
        <f t="shared" si="8"/>
        <v>0</v>
      </c>
      <c r="W73" s="165">
        <f t="shared" si="8"/>
        <v>0</v>
      </c>
      <c r="X73" s="165">
        <f t="shared" si="8"/>
        <v>0</v>
      </c>
      <c r="Y73" s="165">
        <f t="shared" si="8"/>
        <v>0</v>
      </c>
      <c r="Z73" s="165">
        <f t="shared" si="8"/>
        <v>0</v>
      </c>
      <c r="AA73" s="165">
        <f t="shared" si="8"/>
        <v>0</v>
      </c>
      <c r="AB73" s="165">
        <f t="shared" si="8"/>
        <v>0</v>
      </c>
      <c r="AC73" s="165">
        <f t="shared" si="8"/>
        <v>0</v>
      </c>
      <c r="AD73" s="165">
        <f t="shared" si="8"/>
        <v>0</v>
      </c>
      <c r="AE73" s="165">
        <f t="shared" si="8"/>
        <v>0</v>
      </c>
      <c r="AF73" s="165">
        <f t="shared" si="8"/>
        <v>0</v>
      </c>
      <c r="AG73" s="165">
        <f t="shared" si="8"/>
        <v>0</v>
      </c>
      <c r="AH73" s="165">
        <f t="shared" si="8"/>
        <v>0</v>
      </c>
      <c r="AI73" s="165">
        <f t="shared" si="8"/>
        <v>0</v>
      </c>
      <c r="AJ73" s="165">
        <f t="shared" si="8"/>
        <v>0</v>
      </c>
      <c r="AK73" s="165">
        <f t="shared" si="8"/>
        <v>0</v>
      </c>
      <c r="AL73" s="165">
        <f t="shared" si="8"/>
        <v>0</v>
      </c>
      <c r="AM73" s="165">
        <f t="shared" si="8"/>
        <v>0</v>
      </c>
      <c r="AN73" s="165">
        <f t="shared" si="8"/>
        <v>0</v>
      </c>
      <c r="AO73" s="165">
        <f t="shared" si="8"/>
        <v>0</v>
      </c>
      <c r="AP73" s="165">
        <f t="shared" si="8"/>
        <v>0</v>
      </c>
      <c r="AQ73" s="165">
        <f t="shared" si="8"/>
        <v>0</v>
      </c>
      <c r="AR73" s="165">
        <f t="shared" si="8"/>
        <v>0</v>
      </c>
      <c r="AS73" s="165">
        <f t="shared" si="8"/>
        <v>0</v>
      </c>
      <c r="AT73" s="165">
        <f t="shared" si="8"/>
        <v>0</v>
      </c>
      <c r="AU73" s="165">
        <f t="shared" si="8"/>
        <v>0</v>
      </c>
      <c r="AV73" s="165">
        <f t="shared" si="8"/>
        <v>0</v>
      </c>
      <c r="AW73" s="165">
        <f t="shared" si="8"/>
        <v>0</v>
      </c>
      <c r="AX73" s="165">
        <f t="shared" si="8"/>
        <v>0</v>
      </c>
      <c r="AY73" s="165">
        <f t="shared" si="8"/>
        <v>0</v>
      </c>
      <c r="AZ73" s="165">
        <f t="shared" si="8"/>
        <v>0</v>
      </c>
      <c r="BA73" s="165">
        <f t="shared" si="8"/>
        <v>0</v>
      </c>
      <c r="BB73" s="165">
        <f t="shared" si="8"/>
        <v>0</v>
      </c>
      <c r="BC73" s="165">
        <f t="shared" si="8"/>
        <v>0</v>
      </c>
      <c r="BD73" s="165">
        <f t="shared" si="8"/>
        <v>0</v>
      </c>
      <c r="BE73" s="165">
        <f t="shared" si="8"/>
        <v>0</v>
      </c>
      <c r="BF73" s="165">
        <f t="shared" si="8"/>
        <v>0</v>
      </c>
      <c r="BG73" s="165">
        <f t="shared" si="8"/>
        <v>0</v>
      </c>
      <c r="BH73" s="165">
        <f t="shared" si="8"/>
        <v>0</v>
      </c>
      <c r="BI73" s="204">
        <f>SUM(G73:BH73)</f>
        <v>0</v>
      </c>
    </row>
    <row r="74" spans="2:61" ht="12" customHeight="1">
      <c r="B74" s="28"/>
      <c r="C74" s="28"/>
      <c r="D74" s="28"/>
      <c r="E74" s="28"/>
      <c r="F74" s="28"/>
      <c r="G74" s="57"/>
      <c r="H74" s="57"/>
      <c r="I74" s="57"/>
      <c r="J74" s="57"/>
      <c r="K74" s="57"/>
      <c r="L74" s="57"/>
      <c r="M74" s="57"/>
      <c r="N74" s="88"/>
      <c r="O74" s="88"/>
      <c r="P74" s="88"/>
      <c r="Q74" s="57"/>
      <c r="R74" s="57"/>
      <c r="S74" s="57"/>
      <c r="T74" s="57"/>
      <c r="U74" s="57"/>
    </row>
    <row r="75" spans="2:61" ht="16.2" customHeight="1">
      <c r="B75" s="30" t="s">
        <v>218</v>
      </c>
      <c r="C75" s="44"/>
      <c r="D75" s="44"/>
      <c r="E75" s="44"/>
      <c r="F75" s="44"/>
      <c r="G75" s="44"/>
      <c r="H75" s="44"/>
      <c r="I75" s="44"/>
      <c r="J75" s="44"/>
      <c r="K75" s="44"/>
      <c r="L75" s="44"/>
      <c r="M75" s="44"/>
      <c r="N75" s="44"/>
      <c r="O75" s="44"/>
      <c r="P75" s="44"/>
      <c r="Q75" s="44"/>
      <c r="R75" s="44"/>
      <c r="S75" s="44"/>
      <c r="U75" s="44"/>
      <c r="V75" s="44"/>
      <c r="W75" s="44"/>
      <c r="X75" s="44"/>
      <c r="Y75" s="44"/>
      <c r="Z75" s="107"/>
    </row>
    <row r="76" spans="2:61" ht="3" customHeight="1">
      <c r="B76" s="30"/>
      <c r="C76" s="44"/>
      <c r="D76" s="44"/>
      <c r="E76" s="44"/>
      <c r="F76" s="44"/>
      <c r="G76" s="44"/>
      <c r="H76" s="44"/>
      <c r="I76" s="44"/>
      <c r="J76" s="44"/>
      <c r="K76" s="44"/>
      <c r="L76" s="44"/>
      <c r="M76" s="44"/>
      <c r="N76" s="44"/>
      <c r="O76" s="44"/>
      <c r="P76" s="44"/>
      <c r="Q76" s="44"/>
      <c r="R76" s="44"/>
      <c r="S76" s="44"/>
      <c r="U76" s="44"/>
      <c r="V76" s="44"/>
      <c r="W76" s="44"/>
      <c r="X76" s="44"/>
      <c r="Y76" s="44"/>
      <c r="Z76" s="107"/>
    </row>
    <row r="77" spans="2:61" ht="16.8" customHeight="1">
      <c r="B77" s="31" t="s">
        <v>83</v>
      </c>
      <c r="O77" s="31"/>
    </row>
    <row r="78" spans="2:61" s="24" customFormat="1" ht="16.8" customHeight="1">
      <c r="B78" s="32" t="s">
        <v>92</v>
      </c>
      <c r="C78" s="32"/>
      <c r="D78" s="32"/>
      <c r="E78" s="32" t="s">
        <v>27</v>
      </c>
      <c r="F78" s="32"/>
      <c r="G78" s="32"/>
      <c r="H78" s="32" t="s">
        <v>93</v>
      </c>
      <c r="I78" s="32"/>
      <c r="J78" s="32"/>
      <c r="K78" s="32" t="s">
        <v>17</v>
      </c>
      <c r="L78" s="78"/>
      <c r="M78" s="81"/>
      <c r="N78" s="89"/>
      <c r="O78" s="32" t="s">
        <v>81</v>
      </c>
      <c r="P78" s="78"/>
      <c r="Q78" s="81"/>
      <c r="R78" s="99"/>
      <c r="S78" s="102"/>
      <c r="T78" s="102"/>
      <c r="U78" s="104"/>
      <c r="V78" s="104"/>
      <c r="W78" s="104"/>
      <c r="X78" s="104"/>
      <c r="Y78" s="104"/>
      <c r="Z78" s="104"/>
      <c r="AA78" s="108"/>
      <c r="AB78" s="104"/>
      <c r="AC78" s="104"/>
      <c r="AD78" s="104"/>
      <c r="AE78" s="104"/>
      <c r="AF78" s="104"/>
      <c r="AG78" s="104"/>
    </row>
    <row r="79" spans="2:61" s="24" customFormat="1" ht="16.8" customHeight="1">
      <c r="B79" s="32"/>
      <c r="C79" s="32"/>
      <c r="D79" s="32"/>
      <c r="E79" s="32"/>
      <c r="F79" s="32"/>
      <c r="G79" s="32"/>
      <c r="H79" s="32"/>
      <c r="I79" s="32"/>
      <c r="J79" s="32"/>
      <c r="K79" s="76"/>
      <c r="L79" s="79"/>
      <c r="M79" s="82"/>
      <c r="N79" s="89"/>
      <c r="O79" s="76"/>
      <c r="P79" s="79"/>
      <c r="Q79" s="82"/>
      <c r="R79" s="100"/>
      <c r="S79" s="102"/>
      <c r="T79" s="102"/>
      <c r="U79" s="104"/>
      <c r="V79" s="104"/>
      <c r="W79" s="104"/>
      <c r="X79" s="104"/>
      <c r="Y79" s="104"/>
      <c r="Z79" s="104"/>
      <c r="AA79" s="108"/>
      <c r="AB79" s="104"/>
      <c r="AC79" s="104"/>
      <c r="AD79" s="104"/>
      <c r="AE79" s="104"/>
      <c r="AF79" s="104"/>
      <c r="AG79" s="104"/>
    </row>
    <row r="80" spans="2:61" ht="16.8" customHeight="1">
      <c r="B80" s="33">
        <f>+BI69</f>
        <v>0</v>
      </c>
      <c r="C80" s="33"/>
      <c r="D80" s="33"/>
      <c r="E80" s="145"/>
      <c r="F80" s="145"/>
      <c r="G80" s="145"/>
      <c r="H80" s="33">
        <f>W1*AB1</f>
        <v>0</v>
      </c>
      <c r="I80" s="33"/>
      <c r="J80" s="33"/>
      <c r="K80" s="167">
        <f>BI70</f>
        <v>0</v>
      </c>
      <c r="L80" s="169"/>
      <c r="M80" s="171"/>
      <c r="O80" s="174" t="e">
        <f>(B80+E80)/(H80-K80)</f>
        <v>#DIV/0!</v>
      </c>
      <c r="P80" s="176"/>
      <c r="Q80" s="178"/>
      <c r="R80" s="216"/>
      <c r="S80" s="113"/>
      <c r="T80" s="113"/>
      <c r="U80" s="105"/>
      <c r="V80" s="105"/>
      <c r="W80" s="105"/>
      <c r="X80" s="105"/>
      <c r="Y80" s="105"/>
      <c r="Z80" s="105"/>
      <c r="AA80" s="109"/>
      <c r="AB80" s="110"/>
      <c r="AC80" s="110"/>
      <c r="AD80" s="110"/>
      <c r="AE80" s="113"/>
      <c r="AF80" s="113"/>
      <c r="AG80" s="113"/>
    </row>
    <row r="81" spans="2:39" s="25" customFormat="1" ht="16.8" customHeight="1">
      <c r="B81" s="25" t="s">
        <v>37</v>
      </c>
    </row>
    <row r="82" spans="2:39" s="25" customFormat="1" ht="16.8" customHeight="1">
      <c r="B82" s="23" t="s">
        <v>95</v>
      </c>
    </row>
    <row r="83" spans="2:39" ht="16.8" customHeight="1">
      <c r="B83" s="34" t="s">
        <v>45</v>
      </c>
      <c r="N83" s="44"/>
    </row>
    <row r="84" spans="2:39" ht="16.8" customHeight="1">
      <c r="B84" s="34"/>
    </row>
    <row r="85" spans="2:39" ht="16.8" customHeight="1">
      <c r="B85" s="30" t="s">
        <v>127</v>
      </c>
      <c r="C85" s="45"/>
      <c r="D85" s="45" t="s">
        <v>70</v>
      </c>
      <c r="E85" s="28"/>
      <c r="G85" s="44"/>
      <c r="H85" s="44"/>
      <c r="I85" s="44" t="s">
        <v>220</v>
      </c>
      <c r="J85" s="44"/>
      <c r="K85" s="44"/>
      <c r="L85" s="44"/>
      <c r="M85" s="44"/>
      <c r="N85" s="44"/>
      <c r="O85" s="44"/>
      <c r="P85" s="44"/>
      <c r="Q85" s="44"/>
      <c r="R85" s="44"/>
      <c r="S85" s="44"/>
      <c r="T85" s="44"/>
      <c r="U85" s="44"/>
      <c r="V85" s="44"/>
      <c r="W85" s="44"/>
      <c r="X85" s="44"/>
      <c r="Y85" s="44"/>
      <c r="Z85" s="44"/>
      <c r="AA85" s="44"/>
    </row>
    <row r="86" spans="2:39" ht="16.8" customHeight="1">
      <c r="B86" s="35"/>
      <c r="C86" s="46"/>
      <c r="D86" s="46"/>
      <c r="E86" s="46"/>
      <c r="F86" s="46"/>
      <c r="G86" s="58" t="s">
        <v>52</v>
      </c>
      <c r="H86" s="68"/>
      <c r="I86" s="58" t="s">
        <v>128</v>
      </c>
      <c r="J86" s="68"/>
      <c r="K86" s="77" t="s">
        <v>12</v>
      </c>
      <c r="L86" s="77"/>
      <c r="M86" s="77"/>
      <c r="N86" s="77"/>
    </row>
    <row r="87" spans="2:39" ht="16.8" customHeight="1">
      <c r="B87" s="40" t="s">
        <v>121</v>
      </c>
      <c r="C87" s="51"/>
      <c r="D87" s="51"/>
      <c r="E87" s="51"/>
      <c r="F87" s="51"/>
      <c r="G87" s="62">
        <f>SUM(SUMIFS(BI4:BI68,D4:D68,{"即応(ICU)","休床(ICU)"}))</f>
        <v>0</v>
      </c>
      <c r="H87" s="62"/>
      <c r="I87" s="62">
        <v>151000</v>
      </c>
      <c r="J87" s="62"/>
      <c r="K87" s="62">
        <f>+G87*I87</f>
        <v>0</v>
      </c>
      <c r="L87" s="62"/>
      <c r="M87" s="62"/>
      <c r="N87" s="62"/>
    </row>
    <row r="88" spans="2:39" ht="16.8" customHeight="1">
      <c r="B88" s="43" t="s">
        <v>122</v>
      </c>
      <c r="C88" s="54"/>
      <c r="D88" s="54"/>
      <c r="E88" s="54"/>
      <c r="F88" s="56"/>
      <c r="G88" s="62">
        <f>SUM(SUMIFS(BI4:BI68,D4:D68,{"即応(HCU)","休床(HCU)"}))</f>
        <v>0</v>
      </c>
      <c r="H88" s="62"/>
      <c r="I88" s="71">
        <v>106000</v>
      </c>
      <c r="J88" s="74"/>
      <c r="K88" s="62">
        <f>+G88*I88</f>
        <v>0</v>
      </c>
      <c r="L88" s="62"/>
      <c r="M88" s="62"/>
      <c r="N88" s="62"/>
    </row>
    <row r="89" spans="2:39" ht="16.8" customHeight="1">
      <c r="B89" s="40" t="s">
        <v>123</v>
      </c>
      <c r="C89" s="40"/>
      <c r="D89" s="40"/>
      <c r="E89" s="40"/>
      <c r="F89" s="40"/>
      <c r="G89" s="62">
        <f>SUM(SUMIFS(BI4:BI68,D4:D68,{"即応(療養以外)","休床(療養以外)"}))</f>
        <v>0</v>
      </c>
      <c r="H89" s="62"/>
      <c r="I89" s="62">
        <v>36000</v>
      </c>
      <c r="J89" s="62"/>
      <c r="K89" s="62">
        <f>+G89*I89</f>
        <v>0</v>
      </c>
      <c r="L89" s="62"/>
      <c r="M89" s="84"/>
      <c r="N89" s="84"/>
    </row>
    <row r="90" spans="2:39" ht="16.8" customHeight="1">
      <c r="B90" s="41" t="s">
        <v>124</v>
      </c>
      <c r="C90" s="52"/>
      <c r="D90" s="52"/>
      <c r="E90" s="52"/>
      <c r="F90" s="52"/>
      <c r="G90" s="63">
        <f>SUM(SUMIFS(BI4:BI68,D4:D68,{"即応(療養)","休床(療養)"}))</f>
        <v>0</v>
      </c>
      <c r="H90" s="63"/>
      <c r="I90" s="63">
        <v>16000</v>
      </c>
      <c r="J90" s="63"/>
      <c r="K90" s="63">
        <f>+G90*I90</f>
        <v>0</v>
      </c>
      <c r="L90" s="63"/>
      <c r="M90" s="85"/>
      <c r="N90" s="85"/>
    </row>
    <row r="91" spans="2:39" ht="16.8" customHeight="1">
      <c r="B91" s="42" t="s">
        <v>8</v>
      </c>
      <c r="C91" s="53"/>
      <c r="D91" s="53"/>
      <c r="E91" s="53"/>
      <c r="F91" s="53"/>
      <c r="G91" s="64">
        <f>SUM(G87:H90)</f>
        <v>0</v>
      </c>
      <c r="H91" s="64"/>
      <c r="I91" s="70"/>
      <c r="J91" s="70"/>
      <c r="K91" s="64">
        <f>SUM(K87:L90)</f>
        <v>0</v>
      </c>
      <c r="L91" s="64"/>
      <c r="M91" s="86"/>
      <c r="N91" s="86"/>
    </row>
    <row r="92" spans="2:39" ht="16.8" customHeight="1">
      <c r="C92" s="34"/>
    </row>
    <row r="93" spans="2:39" ht="13.8" customHeight="1">
      <c r="B93" s="45"/>
      <c r="D93" s="45"/>
      <c r="E93" s="28"/>
      <c r="F93" s="28"/>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row>
    <row r="94" spans="2:39" ht="15.75">
      <c r="B94" s="121" t="s">
        <v>47</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209"/>
    </row>
    <row r="95" spans="2:39" ht="18.75">
      <c r="B95" s="122" t="s">
        <v>130</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10"/>
    </row>
    <row r="96" spans="2:39" ht="15.75">
      <c r="B96" s="122" t="s">
        <v>184</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10"/>
    </row>
    <row r="97" spans="2:39" ht="17.399999999999999" customHeight="1">
      <c r="B97" s="123" t="s">
        <v>36</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210"/>
    </row>
    <row r="98" spans="2:39" ht="17.399999999999999" customHeight="1">
      <c r="B98" s="122" t="s">
        <v>34</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210"/>
    </row>
    <row r="99" spans="2:39" ht="17.399999999999999" customHeight="1">
      <c r="B99" s="123" t="s">
        <v>137</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210"/>
    </row>
    <row r="100" spans="2:39" ht="17.399999999999999" customHeight="1">
      <c r="B100" s="122" t="s">
        <v>18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210"/>
    </row>
    <row r="101" spans="2:39" ht="17.399999999999999" customHeight="1">
      <c r="B101" s="124" t="s">
        <v>84</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211"/>
    </row>
    <row r="102" spans="2:39" ht="1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2:39" ht="1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2:39" ht="15" customHeight="1">
      <c r="B104" s="27"/>
      <c r="C104" s="134" t="s">
        <v>4</v>
      </c>
      <c r="D104" s="142"/>
      <c r="E104" s="142" t="s">
        <v>58</v>
      </c>
      <c r="F104" s="142"/>
      <c r="G104" s="27"/>
      <c r="H104" s="27"/>
      <c r="I104" s="27"/>
      <c r="J104" s="27"/>
      <c r="K104" s="27" t="s">
        <v>113</v>
      </c>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2:39" ht="15" customHeight="1">
      <c r="B105" s="27"/>
      <c r="C105" s="40" t="s">
        <v>19</v>
      </c>
      <c r="D105" s="142"/>
      <c r="E105" s="146" t="s">
        <v>102</v>
      </c>
      <c r="F105" s="146"/>
      <c r="G105" s="27"/>
      <c r="H105" s="27"/>
      <c r="I105" s="27"/>
      <c r="J105" s="27"/>
      <c r="K105" s="40">
        <v>1</v>
      </c>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2:39" ht="15" customHeight="1">
      <c r="B106" s="27"/>
      <c r="C106" s="40" t="s">
        <v>119</v>
      </c>
      <c r="D106" s="142"/>
      <c r="E106" s="146" t="s">
        <v>103</v>
      </c>
      <c r="F106" s="146"/>
      <c r="G106" s="27"/>
      <c r="H106" s="27"/>
      <c r="I106" s="27"/>
      <c r="J106" s="27"/>
      <c r="K106" s="40">
        <v>2</v>
      </c>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2:39" ht="15" customHeight="1">
      <c r="B107" s="27"/>
      <c r="C107" s="135" t="s">
        <v>131</v>
      </c>
      <c r="D107" s="142"/>
      <c r="E107" s="146" t="s">
        <v>104</v>
      </c>
      <c r="F107" s="146"/>
      <c r="G107" s="160" t="s">
        <v>112</v>
      </c>
      <c r="H107" s="27"/>
      <c r="I107" s="27"/>
      <c r="J107" s="27"/>
      <c r="K107" s="40">
        <v>3</v>
      </c>
      <c r="L107" s="27"/>
      <c r="M107" s="27"/>
      <c r="N107" s="27"/>
      <c r="O107" s="160"/>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2:39" ht="15" customHeight="1">
      <c r="B108" s="27"/>
      <c r="C108" s="40" t="s">
        <v>16</v>
      </c>
      <c r="D108" s="142"/>
      <c r="E108" s="146" t="s">
        <v>106</v>
      </c>
      <c r="F108" s="146"/>
      <c r="G108" s="27"/>
      <c r="H108" s="27"/>
      <c r="I108" s="27"/>
      <c r="J108" s="27"/>
      <c r="K108" s="40">
        <v>4</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2:39" ht="15" customHeight="1">
      <c r="E109" s="146" t="s">
        <v>108</v>
      </c>
      <c r="F109" s="146"/>
      <c r="K109" s="51">
        <v>5</v>
      </c>
    </row>
    <row r="110" spans="2:39" ht="15" customHeight="1">
      <c r="E110" s="146" t="s">
        <v>82</v>
      </c>
      <c r="F110" s="146"/>
    </row>
    <row r="111" spans="2:39" ht="15" customHeight="1">
      <c r="E111" s="146" t="s">
        <v>109</v>
      </c>
      <c r="F111" s="146"/>
      <c r="G111" s="160" t="s">
        <v>112</v>
      </c>
    </row>
    <row r="112" spans="2:39" ht="15" customHeight="1">
      <c r="E112" s="146" t="s">
        <v>111</v>
      </c>
      <c r="F112" s="146"/>
    </row>
  </sheetData>
  <mergeCells count="58">
    <mergeCell ref="K1:L1"/>
    <mergeCell ref="N1:O1"/>
    <mergeCell ref="P1:Q1"/>
    <mergeCell ref="S1:T1"/>
    <mergeCell ref="U1:V1"/>
    <mergeCell ref="W1:X1"/>
    <mergeCell ref="Y1:AA1"/>
    <mergeCell ref="AB1:AC1"/>
    <mergeCell ref="AH1:AI1"/>
    <mergeCell ref="AJ1:AM1"/>
    <mergeCell ref="C71:F71"/>
    <mergeCell ref="C72:F72"/>
    <mergeCell ref="B80:D80"/>
    <mergeCell ref="E80:G80"/>
    <mergeCell ref="H80:J80"/>
    <mergeCell ref="K80:M80"/>
    <mergeCell ref="O80:Q80"/>
    <mergeCell ref="R80:T80"/>
    <mergeCell ref="U80:W80"/>
    <mergeCell ref="X80:Z80"/>
    <mergeCell ref="AB80:AD80"/>
    <mergeCell ref="AE80:AG80"/>
    <mergeCell ref="I85:AA85"/>
    <mergeCell ref="B86:F86"/>
    <mergeCell ref="G86:H86"/>
    <mergeCell ref="I86:J86"/>
    <mergeCell ref="K86:N86"/>
    <mergeCell ref="B87:F87"/>
    <mergeCell ref="G87:H87"/>
    <mergeCell ref="I87:J87"/>
    <mergeCell ref="K87:N87"/>
    <mergeCell ref="B88:F88"/>
    <mergeCell ref="G88:H88"/>
    <mergeCell ref="I88:J88"/>
    <mergeCell ref="K88:N88"/>
    <mergeCell ref="B89:F89"/>
    <mergeCell ref="G89:H89"/>
    <mergeCell ref="I89:J89"/>
    <mergeCell ref="K89:N89"/>
    <mergeCell ref="B90:F90"/>
    <mergeCell ref="G90:H90"/>
    <mergeCell ref="I90:J90"/>
    <mergeCell ref="K90:N90"/>
    <mergeCell ref="B91:F91"/>
    <mergeCell ref="G91:H91"/>
    <mergeCell ref="I91:J91"/>
    <mergeCell ref="K91:N91"/>
    <mergeCell ref="E104:F104"/>
    <mergeCell ref="B78:D79"/>
    <mergeCell ref="E78:G79"/>
    <mergeCell ref="H78:J79"/>
    <mergeCell ref="K78:M79"/>
    <mergeCell ref="O78:Q79"/>
    <mergeCell ref="R78:T79"/>
    <mergeCell ref="U78:W79"/>
    <mergeCell ref="X78:Z79"/>
    <mergeCell ref="AB78:AD79"/>
    <mergeCell ref="AE78:AG79"/>
  </mergeCells>
  <phoneticPr fontId="2"/>
  <conditionalFormatting sqref="BC63:BG63">
    <cfRule type="containsText" dxfId="267" priority="4" text="コ">
      <formula>NOT(ISERROR(SEARCH("コ",BC63)))</formula>
    </cfRule>
    <cfRule type="containsText" dxfId="266" priority="2" text="一">
      <formula>NOT(ISERROR(SEARCH("一",BC63)))</formula>
    </cfRule>
    <cfRule type="containsText" dxfId="265" priority="3" text="コ(重)">
      <formula>NOT(ISERROR(SEARCH("コ(重)",BC63)))</formula>
    </cfRule>
  </conditionalFormatting>
  <conditionalFormatting sqref="BC63:BG63">
    <cfRule type="containsText" dxfId="264" priority="1" text="空">
      <formula>NOT(ISERROR(SEARCH("空",BC63)))</formula>
    </cfRule>
  </conditionalFormatting>
  <conditionalFormatting sqref="BC66:BG66">
    <cfRule type="containsText" dxfId="263" priority="7" text="コ">
      <formula>NOT(ISERROR(SEARCH("コ",BC66)))</formula>
    </cfRule>
    <cfRule type="containsText" dxfId="262" priority="5" text="一">
      <formula>NOT(ISERROR(SEARCH("一",BC66)))</formula>
    </cfRule>
    <cfRule type="containsText" dxfId="261" priority="6" text="コ(重)">
      <formula>NOT(ISERROR(SEARCH("コ(重)",BC66)))</formula>
    </cfRule>
  </conditionalFormatting>
  <conditionalFormatting sqref="BC4:BG62 BC64:BG65 BC67:BG68">
    <cfRule type="containsText" dxfId="260" priority="11" text="コ">
      <formula>NOT(ISERROR(SEARCH("コ",BC4)))</formula>
    </cfRule>
    <cfRule type="containsText" dxfId="259" priority="9" text="一">
      <formula>NOT(ISERROR(SEARCH("一",BC4)))</formula>
    </cfRule>
    <cfRule type="containsText" dxfId="258" priority="10" text="コ(重)">
      <formula>NOT(ISERROR(SEARCH("コ(重)",BC4)))</formula>
    </cfRule>
  </conditionalFormatting>
  <conditionalFormatting sqref="BC4:BG68">
    <cfRule type="containsText" dxfId="257" priority="8" text="空">
      <formula>NOT(ISERROR(SEARCH("空",BC4)))</formula>
    </cfRule>
  </conditionalFormatting>
  <conditionalFormatting sqref="AS63:BB63">
    <cfRule type="containsText" dxfId="256" priority="15" text="コ">
      <formula>NOT(ISERROR(SEARCH("コ",AS63)))</formula>
    </cfRule>
    <cfRule type="containsText" dxfId="255" priority="13" text="一">
      <formula>NOT(ISERROR(SEARCH("一",AS63)))</formula>
    </cfRule>
    <cfRule type="containsText" dxfId="254" priority="14" text="コ(重)">
      <formula>NOT(ISERROR(SEARCH("コ(重)",AS63)))</formula>
    </cfRule>
  </conditionalFormatting>
  <conditionalFormatting sqref="AS63:BB63">
    <cfRule type="containsText" dxfId="253" priority="12" text="空">
      <formula>NOT(ISERROR(SEARCH("空",AS63)))</formula>
    </cfRule>
  </conditionalFormatting>
  <conditionalFormatting sqref="AS66:BB66">
    <cfRule type="containsText" dxfId="252" priority="18" text="コ">
      <formula>NOT(ISERROR(SEARCH("コ",AS66)))</formula>
    </cfRule>
    <cfRule type="containsText" dxfId="251" priority="16" text="一">
      <formula>NOT(ISERROR(SEARCH("一",AS66)))</formula>
    </cfRule>
    <cfRule type="containsText" dxfId="250" priority="17" text="コ(重)">
      <formula>NOT(ISERROR(SEARCH("コ(重)",AS66)))</formula>
    </cfRule>
  </conditionalFormatting>
  <conditionalFormatting sqref="AS4:BB62 AS64:BB65 AS67:BB68">
    <cfRule type="containsText" dxfId="249" priority="22" text="コ">
      <formula>NOT(ISERROR(SEARCH("コ",AS4)))</formula>
    </cfRule>
    <cfRule type="containsText" dxfId="248" priority="20" text="一">
      <formula>NOT(ISERROR(SEARCH("一",AS4)))</formula>
    </cfRule>
    <cfRule type="containsText" dxfId="247" priority="21" text="コ(重)">
      <formula>NOT(ISERROR(SEARCH("コ(重)",AS4)))</formula>
    </cfRule>
  </conditionalFormatting>
  <conditionalFormatting sqref="AS4:BB68">
    <cfRule type="containsText" dxfId="246" priority="19" text="空">
      <formula>NOT(ISERROR(SEARCH("空",AS4)))</formula>
    </cfRule>
  </conditionalFormatting>
  <conditionalFormatting sqref="AE63:AR63">
    <cfRule type="containsText" dxfId="245" priority="26" text="コ">
      <formula>NOT(ISERROR(SEARCH("コ",AE63)))</formula>
    </cfRule>
    <cfRule type="containsText" dxfId="244" priority="24" text="一">
      <formula>NOT(ISERROR(SEARCH("一",AE63)))</formula>
    </cfRule>
    <cfRule type="containsText" dxfId="243" priority="25" text="コ(重)">
      <formula>NOT(ISERROR(SEARCH("コ(重)",AE63)))</formula>
    </cfRule>
  </conditionalFormatting>
  <conditionalFormatting sqref="AE63:AR63">
    <cfRule type="containsText" dxfId="242" priority="23" text="空">
      <formula>NOT(ISERROR(SEARCH("空",AE63)))</formula>
    </cfRule>
  </conditionalFormatting>
  <conditionalFormatting sqref="AE66:AR66">
    <cfRule type="containsText" dxfId="241" priority="29" text="コ">
      <formula>NOT(ISERROR(SEARCH("コ",AE66)))</formula>
    </cfRule>
    <cfRule type="containsText" dxfId="240" priority="27" text="一">
      <formula>NOT(ISERROR(SEARCH("一",AE66)))</formula>
    </cfRule>
    <cfRule type="containsText" dxfId="239" priority="28" text="コ(重)">
      <formula>NOT(ISERROR(SEARCH("コ(重)",AE66)))</formula>
    </cfRule>
  </conditionalFormatting>
  <conditionalFormatting sqref="AE4:AR62 AE64:AR65 AE67:AR68">
    <cfRule type="containsText" dxfId="238" priority="33" text="コ">
      <formula>NOT(ISERROR(SEARCH("コ",AE4)))</formula>
    </cfRule>
    <cfRule type="containsText" dxfId="237" priority="31" text="一">
      <formula>NOT(ISERROR(SEARCH("一",AE4)))</formula>
    </cfRule>
    <cfRule type="containsText" dxfId="236" priority="32" text="コ(重)">
      <formula>NOT(ISERROR(SEARCH("コ(重)",AE4)))</formula>
    </cfRule>
  </conditionalFormatting>
  <conditionalFormatting sqref="AE4:AR68">
    <cfRule type="containsText" dxfId="235" priority="30" text="空">
      <formula>NOT(ISERROR(SEARCH("空",AE4)))</formula>
    </cfRule>
  </conditionalFormatting>
  <conditionalFormatting sqref="R63:AD63">
    <cfRule type="containsText" dxfId="234" priority="37" text="コ">
      <formula>NOT(ISERROR(SEARCH("コ",R63)))</formula>
    </cfRule>
    <cfRule type="containsText" dxfId="233" priority="35" text="一">
      <formula>NOT(ISERROR(SEARCH("一",R63)))</formula>
    </cfRule>
    <cfRule type="containsText" dxfId="232" priority="36" text="コ(重)">
      <formula>NOT(ISERROR(SEARCH("コ(重)",R63)))</formula>
    </cfRule>
  </conditionalFormatting>
  <conditionalFormatting sqref="R63:AD63">
    <cfRule type="containsText" dxfId="231" priority="34" text="空">
      <formula>NOT(ISERROR(SEARCH("空",R63)))</formula>
    </cfRule>
  </conditionalFormatting>
  <conditionalFormatting sqref="R66:AD66">
    <cfRule type="containsText" dxfId="230" priority="40" text="コ">
      <formula>NOT(ISERROR(SEARCH("コ",R66)))</formula>
    </cfRule>
    <cfRule type="containsText" dxfId="229" priority="38" text="一">
      <formula>NOT(ISERROR(SEARCH("一",R66)))</formula>
    </cfRule>
    <cfRule type="containsText" dxfId="228" priority="39" text="コ(重)">
      <formula>NOT(ISERROR(SEARCH("コ(重)",R66)))</formula>
    </cfRule>
  </conditionalFormatting>
  <conditionalFormatting sqref="R4:AD62 R64:AD65 R67:AD68">
    <cfRule type="containsText" dxfId="227" priority="44" text="コ">
      <formula>NOT(ISERROR(SEARCH("コ",R4)))</formula>
    </cfRule>
    <cfRule type="containsText" dxfId="226" priority="42" text="一">
      <formula>NOT(ISERROR(SEARCH("一",R4)))</formula>
    </cfRule>
    <cfRule type="containsText" dxfId="225" priority="43" text="コ(重)">
      <formula>NOT(ISERROR(SEARCH("コ(重)",R4)))</formula>
    </cfRule>
  </conditionalFormatting>
  <conditionalFormatting sqref="R4:AD68">
    <cfRule type="containsText" dxfId="224" priority="41" text="空">
      <formula>NOT(ISERROR(SEARCH("空",R4)))</formula>
    </cfRule>
  </conditionalFormatting>
  <conditionalFormatting sqref="Q63 BH63">
    <cfRule type="containsText" dxfId="223" priority="48" text="コ">
      <formula>NOT(ISERROR(SEARCH("コ",Q63)))</formula>
    </cfRule>
    <cfRule type="containsText" dxfId="222" priority="46" text="一">
      <formula>NOT(ISERROR(SEARCH("一",Q63)))</formula>
    </cfRule>
    <cfRule type="containsText" dxfId="221" priority="47" text="コ(重)">
      <formula>NOT(ISERROR(SEARCH("コ(重)",Q63)))</formula>
    </cfRule>
  </conditionalFormatting>
  <conditionalFormatting sqref="Q63 BH63">
    <cfRule type="containsText" dxfId="220" priority="45" text="空">
      <formula>NOT(ISERROR(SEARCH("空",Q63)))</formula>
    </cfRule>
  </conditionalFormatting>
  <conditionalFormatting sqref="G66:Q66 BH66">
    <cfRule type="containsText" dxfId="219" priority="51" text="コ">
      <formula>NOT(ISERROR(SEARCH("コ",G66)))</formula>
    </cfRule>
    <cfRule type="containsText" dxfId="218" priority="49" text="一">
      <formula>NOT(ISERROR(SEARCH("一",G66)))</formula>
    </cfRule>
    <cfRule type="containsText" dxfId="217" priority="50" text="コ(重)">
      <formula>NOT(ISERROR(SEARCH("コ(重)",G66)))</formula>
    </cfRule>
  </conditionalFormatting>
  <conditionalFormatting sqref="D4:D68">
    <cfRule type="containsText" dxfId="216" priority="63" text="即応(HCU)">
      <formula>NOT(ISERROR(SEARCH("即応(HCU)",D4)))</formula>
    </cfRule>
    <cfRule type="containsText" dxfId="215" priority="62" text="即応(療養以外)">
      <formula>NOT(ISERROR(SEARCH("即応(療養以外)",D4)))</formula>
    </cfRule>
    <cfRule type="containsText" dxfId="214" priority="61" text="即応(療養)">
      <formula>NOT(ISERROR(SEARCH("即応(療養)",D4)))</formula>
    </cfRule>
    <cfRule type="containsText" dxfId="213" priority="64" text="即応(ICU)">
      <formula>NOT(ISERROR(SEARCH("即応(ICU)",D4)))</formula>
    </cfRule>
    <cfRule type="containsText" dxfId="212" priority="57" text="休床(療養)">
      <formula>NOT(ISERROR(SEARCH("休床(療養)",D4)))</formula>
    </cfRule>
    <cfRule type="containsText" dxfId="211" priority="58" text="休床(療養以外)">
      <formula>NOT(ISERROR(SEARCH("休床(療養以外)",D4)))</formula>
    </cfRule>
    <cfRule type="containsText" dxfId="210" priority="59" text="休床(HCU">
      <formula>NOT(ISERROR(SEARCH("休床(HCU",D4)))</formula>
    </cfRule>
    <cfRule type="containsText" dxfId="209" priority="60" text="休床(ICU">
      <formula>NOT(ISERROR(SEARCH("休床(ICU",D4)))</formula>
    </cfRule>
  </conditionalFormatting>
  <conditionalFormatting sqref="E4:E68">
    <cfRule type="notContainsBlanks" dxfId="208" priority="56">
      <formula>LEN(TRIM(E4))&gt;0</formula>
    </cfRule>
  </conditionalFormatting>
  <conditionalFormatting sqref="C4:C68">
    <cfRule type="notContainsBlanks" dxfId="207" priority="55">
      <formula>LEN(TRIM(C4))&gt;0</formula>
    </cfRule>
  </conditionalFormatting>
  <conditionalFormatting sqref="G4:Q62 BH4:BH62 G63:P63 G64:Q65 BH64:BH65 G67:Q68 BH67:BH68">
    <cfRule type="containsText" dxfId="206" priority="65" text="コ">
      <formula>NOT(ISERROR(SEARCH("コ",G4)))</formula>
    </cfRule>
    <cfRule type="containsText" dxfId="205" priority="53" text="一">
      <formula>NOT(ISERROR(SEARCH("一",G4)))</formula>
    </cfRule>
    <cfRule type="containsText" dxfId="204" priority="54" text="コ(重)">
      <formula>NOT(ISERROR(SEARCH("コ(重)",G4)))</formula>
    </cfRule>
  </conditionalFormatting>
  <conditionalFormatting sqref="G4:Q68 BH4:BH68">
    <cfRule type="containsText" dxfId="203" priority="52" text="空">
      <formula>NOT(ISERROR(SEARCH("空",G4)))</formula>
    </cfRule>
  </conditionalFormatting>
  <dataValidations count="4">
    <dataValidation type="list" allowBlank="1" showDropDown="0" showInputMessage="1" showErrorMessage="1" sqref="BH4:BH68 I4:Q7 G67:BG68 G37:G66 H60:BG66 R4:BG59">
      <formula1>$C$105:$C$108</formula1>
    </dataValidation>
    <dataValidation type="list" allowBlank="1" showDropDown="0" showInputMessage="1" showErrorMessage="1" sqref="I8:Q59 G4:G36 H4:H59">
      <formula1>$C$105:$C$108</formula1>
    </dataValidation>
    <dataValidation type="list" allowBlank="1" showDropDown="0" showInputMessage="1" showErrorMessage="1" sqref="D4:D68">
      <formula1>$E$105:$E$112</formula1>
    </dataValidation>
    <dataValidation type="list" allowBlank="1" showDropDown="0" showInputMessage="1" showErrorMessage="1" sqref="M1">
      <formula1>$K$105:$K$109</formula1>
    </dataValidation>
  </dataValidations>
  <pageMargins left="0.11811023622047244" right="0.11811023622047244" top="0.74803149606299213" bottom="0.19685039370078741" header="0.31496062992125984" footer="0.31496062992125984"/>
  <pageSetup paperSize="8" scale="56" fitToWidth="1" fitToHeight="1" orientation="landscape" usePrinterDefaults="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BQ112"/>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8" width="5.19921875" style="23" customWidth="1"/>
    <col min="39" max="68" width="5.25" style="23" customWidth="1"/>
    <col min="69" max="16384" width="9" style="23"/>
  </cols>
  <sheetData>
    <row r="1" spans="2:69" ht="21" customHeight="1">
      <c r="B1" s="26" t="s">
        <v>138</v>
      </c>
      <c r="C1" s="27"/>
      <c r="D1" s="27"/>
      <c r="E1" s="27"/>
      <c r="F1" s="27"/>
      <c r="G1" s="27"/>
      <c r="H1" s="27"/>
      <c r="I1" s="27"/>
      <c r="J1" s="27"/>
      <c r="K1" s="166" t="s">
        <v>113</v>
      </c>
      <c r="L1" s="168"/>
      <c r="M1" s="170">
        <v>2</v>
      </c>
      <c r="N1" s="172" t="s">
        <v>116</v>
      </c>
      <c r="O1" s="173"/>
      <c r="P1" s="175">
        <v>45108</v>
      </c>
      <c r="Q1" s="177"/>
      <c r="R1" s="179" t="s">
        <v>132</v>
      </c>
      <c r="S1" s="181">
        <v>45169</v>
      </c>
      <c r="T1" s="181"/>
      <c r="U1" s="184" t="s">
        <v>133</v>
      </c>
      <c r="V1" s="187"/>
      <c r="W1" s="188">
        <f>_xlfn.DAYS(S1,P1)+1</f>
        <v>62</v>
      </c>
      <c r="X1" s="188"/>
      <c r="Y1" s="184" t="s">
        <v>134</v>
      </c>
      <c r="Z1" s="189"/>
      <c r="AA1" s="189"/>
      <c r="AB1" s="190">
        <f>COUNTIF(D4:D68,"即応(ICU)")+COUNTIF(D4:D68,"即応(HCU)")+COUNTIF(D4:D68,"即応(療養以外)")+COUNTIF(D4:D68,"即応(療養)")</f>
        <v>0</v>
      </c>
      <c r="AC1" s="191"/>
      <c r="AD1" s="192"/>
      <c r="AE1" s="194"/>
      <c r="AF1" s="205" t="s">
        <v>101</v>
      </c>
      <c r="AG1" s="205"/>
      <c r="AH1" s="94" t="s">
        <v>10</v>
      </c>
      <c r="AI1" s="94"/>
      <c r="AJ1" s="98"/>
      <c r="AK1" s="98"/>
      <c r="AL1" s="98"/>
      <c r="AM1" s="98"/>
    </row>
    <row r="2" spans="2:69" ht="11.2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69" s="115" customFormat="1" ht="17.25" customHeight="1">
      <c r="B3" s="94" t="s">
        <v>13</v>
      </c>
      <c r="C3" s="125" t="s">
        <v>46</v>
      </c>
      <c r="D3" s="136" t="s">
        <v>32</v>
      </c>
      <c r="E3" s="143" t="s">
        <v>42</v>
      </c>
      <c r="F3" s="147" t="s">
        <v>1</v>
      </c>
      <c r="G3" s="154">
        <f>P1</f>
        <v>45108</v>
      </c>
      <c r="H3" s="161">
        <f t="shared" ref="H3:BP3" ca="1" si="0">OFFSET(H3,0,-1)+1</f>
        <v>45109</v>
      </c>
      <c r="I3" s="161">
        <f t="shared" ca="1" si="0"/>
        <v>45110</v>
      </c>
      <c r="J3" s="161">
        <f t="shared" ca="1" si="0"/>
        <v>45111</v>
      </c>
      <c r="K3" s="161">
        <f t="shared" ca="1" si="0"/>
        <v>45112</v>
      </c>
      <c r="L3" s="161">
        <f t="shared" ca="1" si="0"/>
        <v>45113</v>
      </c>
      <c r="M3" s="161">
        <f t="shared" ca="1" si="0"/>
        <v>45114</v>
      </c>
      <c r="N3" s="161">
        <f t="shared" ca="1" si="0"/>
        <v>45115</v>
      </c>
      <c r="O3" s="161">
        <f t="shared" ca="1" si="0"/>
        <v>45116</v>
      </c>
      <c r="P3" s="161">
        <f t="shared" ca="1" si="0"/>
        <v>45117</v>
      </c>
      <c r="Q3" s="161">
        <f t="shared" ca="1" si="0"/>
        <v>45118</v>
      </c>
      <c r="R3" s="161">
        <f t="shared" ca="1" si="0"/>
        <v>45119</v>
      </c>
      <c r="S3" s="161">
        <f t="shared" ca="1" si="0"/>
        <v>45120</v>
      </c>
      <c r="T3" s="161">
        <f t="shared" ca="1" si="0"/>
        <v>45121</v>
      </c>
      <c r="U3" s="161">
        <f t="shared" ca="1" si="0"/>
        <v>45122</v>
      </c>
      <c r="V3" s="161">
        <f t="shared" ca="1" si="0"/>
        <v>45123</v>
      </c>
      <c r="W3" s="161">
        <f t="shared" ca="1" si="0"/>
        <v>45124</v>
      </c>
      <c r="X3" s="161">
        <f t="shared" ca="1" si="0"/>
        <v>45125</v>
      </c>
      <c r="Y3" s="161">
        <f t="shared" ca="1" si="0"/>
        <v>45126</v>
      </c>
      <c r="Z3" s="161">
        <f t="shared" ca="1" si="0"/>
        <v>45127</v>
      </c>
      <c r="AA3" s="161">
        <f t="shared" ca="1" si="0"/>
        <v>45128</v>
      </c>
      <c r="AB3" s="161">
        <f t="shared" ca="1" si="0"/>
        <v>45129</v>
      </c>
      <c r="AC3" s="161">
        <f t="shared" ca="1" si="0"/>
        <v>45130</v>
      </c>
      <c r="AD3" s="161">
        <f t="shared" ca="1" si="0"/>
        <v>45131</v>
      </c>
      <c r="AE3" s="161">
        <f t="shared" ca="1" si="0"/>
        <v>45132</v>
      </c>
      <c r="AF3" s="161">
        <f t="shared" ca="1" si="0"/>
        <v>45133</v>
      </c>
      <c r="AG3" s="161">
        <f t="shared" ca="1" si="0"/>
        <v>45134</v>
      </c>
      <c r="AH3" s="161">
        <f t="shared" ca="1" si="0"/>
        <v>45135</v>
      </c>
      <c r="AI3" s="161">
        <f t="shared" ca="1" si="0"/>
        <v>45136</v>
      </c>
      <c r="AJ3" s="161">
        <f t="shared" ca="1" si="0"/>
        <v>45137</v>
      </c>
      <c r="AK3" s="161">
        <f t="shared" ca="1" si="0"/>
        <v>45138</v>
      </c>
      <c r="AL3" s="161">
        <f t="shared" ca="1" si="0"/>
        <v>45139</v>
      </c>
      <c r="AM3" s="161">
        <f t="shared" ca="1" si="0"/>
        <v>45140</v>
      </c>
      <c r="AN3" s="161">
        <f t="shared" ca="1" si="0"/>
        <v>45141</v>
      </c>
      <c r="AO3" s="161">
        <f t="shared" ca="1" si="0"/>
        <v>45142</v>
      </c>
      <c r="AP3" s="161">
        <f t="shared" ca="1" si="0"/>
        <v>45143</v>
      </c>
      <c r="AQ3" s="161">
        <f t="shared" ca="1" si="0"/>
        <v>45144</v>
      </c>
      <c r="AR3" s="161">
        <f t="shared" ca="1" si="0"/>
        <v>45145</v>
      </c>
      <c r="AS3" s="161">
        <f t="shared" ca="1" si="0"/>
        <v>45146</v>
      </c>
      <c r="AT3" s="161">
        <f t="shared" ca="1" si="0"/>
        <v>45147</v>
      </c>
      <c r="AU3" s="161">
        <f t="shared" ca="1" si="0"/>
        <v>45148</v>
      </c>
      <c r="AV3" s="161">
        <f t="shared" ca="1" si="0"/>
        <v>45149</v>
      </c>
      <c r="AW3" s="161">
        <f t="shared" ca="1" si="0"/>
        <v>45150</v>
      </c>
      <c r="AX3" s="161">
        <f t="shared" ca="1" si="0"/>
        <v>45151</v>
      </c>
      <c r="AY3" s="161">
        <f t="shared" ca="1" si="0"/>
        <v>45152</v>
      </c>
      <c r="AZ3" s="161">
        <f t="shared" ca="1" si="0"/>
        <v>45153</v>
      </c>
      <c r="BA3" s="161">
        <f t="shared" ca="1" si="0"/>
        <v>45154</v>
      </c>
      <c r="BB3" s="161">
        <f t="shared" ca="1" si="0"/>
        <v>45155</v>
      </c>
      <c r="BC3" s="161">
        <f t="shared" ca="1" si="0"/>
        <v>45156</v>
      </c>
      <c r="BD3" s="161">
        <f t="shared" ca="1" si="0"/>
        <v>45157</v>
      </c>
      <c r="BE3" s="161">
        <f t="shared" ca="1" si="0"/>
        <v>45158</v>
      </c>
      <c r="BF3" s="161">
        <f t="shared" ca="1" si="0"/>
        <v>45159</v>
      </c>
      <c r="BG3" s="161">
        <f t="shared" ca="1" si="0"/>
        <v>45160</v>
      </c>
      <c r="BH3" s="161">
        <f t="shared" ca="1" si="0"/>
        <v>45161</v>
      </c>
      <c r="BI3" s="161">
        <f t="shared" ca="1" si="0"/>
        <v>45162</v>
      </c>
      <c r="BJ3" s="161">
        <f t="shared" ca="1" si="0"/>
        <v>45163</v>
      </c>
      <c r="BK3" s="161">
        <f t="shared" ca="1" si="0"/>
        <v>45164</v>
      </c>
      <c r="BL3" s="161">
        <f t="shared" ca="1" si="0"/>
        <v>45165</v>
      </c>
      <c r="BM3" s="161">
        <f t="shared" ca="1" si="0"/>
        <v>45166</v>
      </c>
      <c r="BN3" s="161">
        <f t="shared" ca="1" si="0"/>
        <v>45167</v>
      </c>
      <c r="BO3" s="161">
        <f t="shared" ca="1" si="0"/>
        <v>45168</v>
      </c>
      <c r="BP3" s="193">
        <f t="shared" ca="1" si="0"/>
        <v>45169</v>
      </c>
      <c r="BQ3" s="195" t="s">
        <v>135</v>
      </c>
    </row>
    <row r="4" spans="2:69" ht="12" customHeight="1">
      <c r="B4" s="117">
        <f t="shared" ref="B4:B67" si="1">ROW()-3</f>
        <v>1</v>
      </c>
      <c r="C4" s="126"/>
      <c r="D4" s="137"/>
      <c r="E4" s="144"/>
      <c r="F4" s="148" t="e">
        <f t="shared" ref="F4:F67"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220"/>
      <c r="BQ4" s="196">
        <f t="shared" ref="BQ4:BQ67" si="3">COUNTIF(G4:BP4,"空")</f>
        <v>0</v>
      </c>
    </row>
    <row r="5" spans="2:69"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220"/>
      <c r="BQ5" s="196">
        <f t="shared" si="3"/>
        <v>0</v>
      </c>
    </row>
    <row r="6" spans="2:69"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220"/>
      <c r="BQ6" s="196">
        <f t="shared" si="3"/>
        <v>0</v>
      </c>
    </row>
    <row r="7" spans="2:69"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220"/>
      <c r="BQ7" s="196">
        <f t="shared" si="3"/>
        <v>0</v>
      </c>
    </row>
    <row r="8" spans="2:69"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220"/>
      <c r="BQ8" s="196">
        <f t="shared" si="3"/>
        <v>0</v>
      </c>
    </row>
    <row r="9" spans="2:69"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220"/>
      <c r="BQ9" s="196">
        <f t="shared" si="3"/>
        <v>0</v>
      </c>
    </row>
    <row r="10" spans="2:69"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220"/>
      <c r="BQ10" s="196">
        <f t="shared" si="3"/>
        <v>0</v>
      </c>
    </row>
    <row r="11" spans="2:69"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220"/>
      <c r="BQ11" s="196">
        <f t="shared" si="3"/>
        <v>0</v>
      </c>
    </row>
    <row r="12" spans="2:69"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220"/>
      <c r="BQ12" s="196">
        <f t="shared" si="3"/>
        <v>0</v>
      </c>
    </row>
    <row r="13" spans="2:69"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220"/>
      <c r="BQ13" s="196">
        <f t="shared" si="3"/>
        <v>0</v>
      </c>
    </row>
    <row r="14" spans="2:69"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220"/>
      <c r="BQ14" s="196">
        <f t="shared" si="3"/>
        <v>0</v>
      </c>
    </row>
    <row r="15" spans="2:69"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220"/>
      <c r="BQ15" s="196">
        <f t="shared" si="3"/>
        <v>0</v>
      </c>
    </row>
    <row r="16" spans="2:69"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220"/>
      <c r="BQ16" s="196">
        <f t="shared" si="3"/>
        <v>0</v>
      </c>
    </row>
    <row r="17" spans="2:69"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220"/>
      <c r="BQ17" s="196">
        <f t="shared" si="3"/>
        <v>0</v>
      </c>
    </row>
    <row r="18" spans="2:69"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220"/>
      <c r="BQ18" s="196">
        <f t="shared" si="3"/>
        <v>0</v>
      </c>
    </row>
    <row r="19" spans="2:69"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220"/>
      <c r="BQ19" s="196">
        <f t="shared" si="3"/>
        <v>0</v>
      </c>
    </row>
    <row r="20" spans="2:69"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220"/>
      <c r="BQ20" s="196">
        <f t="shared" si="3"/>
        <v>0</v>
      </c>
    </row>
    <row r="21" spans="2:69"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220"/>
      <c r="BQ21" s="196">
        <f t="shared" si="3"/>
        <v>0</v>
      </c>
    </row>
    <row r="22" spans="2:69"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220"/>
      <c r="BQ22" s="196">
        <f t="shared" si="3"/>
        <v>0</v>
      </c>
    </row>
    <row r="23" spans="2:69"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220"/>
      <c r="BQ23" s="196">
        <f t="shared" si="3"/>
        <v>0</v>
      </c>
    </row>
    <row r="24" spans="2:69"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220"/>
      <c r="BQ24" s="196">
        <f t="shared" si="3"/>
        <v>0</v>
      </c>
    </row>
    <row r="25" spans="2:69"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220"/>
      <c r="BQ25" s="196">
        <f t="shared" si="3"/>
        <v>0</v>
      </c>
    </row>
    <row r="26" spans="2:69"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220"/>
      <c r="BQ26" s="196">
        <f t="shared" si="3"/>
        <v>0</v>
      </c>
    </row>
    <row r="27" spans="2:69"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220"/>
      <c r="BQ27" s="196">
        <f t="shared" si="3"/>
        <v>0</v>
      </c>
    </row>
    <row r="28" spans="2:69"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220"/>
      <c r="BQ28" s="196">
        <f t="shared" si="3"/>
        <v>0</v>
      </c>
    </row>
    <row r="29" spans="2:69"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220"/>
      <c r="BQ29" s="196">
        <f t="shared" si="3"/>
        <v>0</v>
      </c>
    </row>
    <row r="30" spans="2:69"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220"/>
      <c r="BQ30" s="196">
        <f t="shared" si="3"/>
        <v>0</v>
      </c>
    </row>
    <row r="31" spans="2:69"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220"/>
      <c r="BQ31" s="196">
        <f t="shared" si="3"/>
        <v>0</v>
      </c>
    </row>
    <row r="32" spans="2:69"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220"/>
      <c r="BQ32" s="196">
        <f t="shared" si="3"/>
        <v>0</v>
      </c>
    </row>
    <row r="33" spans="2:69"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220"/>
      <c r="BQ33" s="196">
        <f t="shared" si="3"/>
        <v>0</v>
      </c>
    </row>
    <row r="34" spans="2:69"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220"/>
      <c r="BQ34" s="196">
        <f t="shared" si="3"/>
        <v>0</v>
      </c>
    </row>
    <row r="35" spans="2:69"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220"/>
      <c r="BQ35" s="196">
        <f t="shared" si="3"/>
        <v>0</v>
      </c>
    </row>
    <row r="36" spans="2:69"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220"/>
      <c r="BQ36" s="196">
        <f t="shared" si="3"/>
        <v>0</v>
      </c>
    </row>
    <row r="37" spans="2:69"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220"/>
      <c r="BQ37" s="196">
        <f t="shared" si="3"/>
        <v>0</v>
      </c>
    </row>
    <row r="38" spans="2:69"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220"/>
      <c r="BQ38" s="196">
        <f t="shared" si="3"/>
        <v>0</v>
      </c>
    </row>
    <row r="39" spans="2:69"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220"/>
      <c r="BQ39" s="196">
        <f t="shared" si="3"/>
        <v>0</v>
      </c>
    </row>
    <row r="40" spans="2:69"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220"/>
      <c r="BQ40" s="196">
        <f t="shared" si="3"/>
        <v>0</v>
      </c>
    </row>
    <row r="41" spans="2:69"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220"/>
      <c r="BQ41" s="196">
        <f t="shared" si="3"/>
        <v>0</v>
      </c>
    </row>
    <row r="42" spans="2:69"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220"/>
      <c r="BQ42" s="196">
        <f t="shared" si="3"/>
        <v>0</v>
      </c>
    </row>
    <row r="43" spans="2:69" ht="12" customHeight="1">
      <c r="B43" s="117">
        <f t="shared" si="1"/>
        <v>40</v>
      </c>
      <c r="C43" s="126"/>
      <c r="D43" s="137"/>
      <c r="E43" s="144"/>
      <c r="F43" s="148" t="e">
        <f t="shared" ca="1" si="2"/>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220"/>
      <c r="BQ43" s="196">
        <f t="shared" si="3"/>
        <v>0</v>
      </c>
    </row>
    <row r="44" spans="2:69" ht="12" customHeight="1">
      <c r="B44" s="117">
        <f t="shared" si="1"/>
        <v>41</v>
      </c>
      <c r="C44" s="126"/>
      <c r="D44" s="137"/>
      <c r="E44" s="144"/>
      <c r="F44" s="148" t="e">
        <f t="shared" ca="1" si="2"/>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220"/>
      <c r="BQ44" s="196">
        <f t="shared" si="3"/>
        <v>0</v>
      </c>
    </row>
    <row r="45" spans="2:69" ht="12" customHeight="1">
      <c r="B45" s="117">
        <f t="shared" si="1"/>
        <v>42</v>
      </c>
      <c r="C45" s="126"/>
      <c r="D45" s="137"/>
      <c r="E45" s="144"/>
      <c r="F45" s="148" t="e">
        <f t="shared" ca="1" si="2"/>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220"/>
      <c r="BQ45" s="196">
        <f t="shared" si="3"/>
        <v>0</v>
      </c>
    </row>
    <row r="46" spans="2:69" ht="12" customHeight="1">
      <c r="B46" s="117">
        <f t="shared" si="1"/>
        <v>43</v>
      </c>
      <c r="C46" s="126"/>
      <c r="D46" s="137"/>
      <c r="E46" s="144"/>
      <c r="F46" s="148" t="e">
        <f t="shared" ca="1" si="2"/>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220"/>
      <c r="BQ46" s="196">
        <f t="shared" si="3"/>
        <v>0</v>
      </c>
    </row>
    <row r="47" spans="2:69" ht="12" customHeight="1">
      <c r="B47" s="117">
        <f t="shared" si="1"/>
        <v>44</v>
      </c>
      <c r="C47" s="126"/>
      <c r="D47" s="137"/>
      <c r="E47" s="144"/>
      <c r="F47" s="148" t="e">
        <f t="shared" ca="1" si="2"/>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220"/>
      <c r="BQ47" s="196">
        <f t="shared" si="3"/>
        <v>0</v>
      </c>
    </row>
    <row r="48" spans="2:69" ht="12" customHeight="1">
      <c r="B48" s="117">
        <f t="shared" si="1"/>
        <v>45</v>
      </c>
      <c r="C48" s="126"/>
      <c r="D48" s="137"/>
      <c r="E48" s="144"/>
      <c r="F48" s="148" t="e">
        <f t="shared" ca="1" si="2"/>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220"/>
      <c r="BQ48" s="196">
        <f t="shared" si="3"/>
        <v>0</v>
      </c>
    </row>
    <row r="49" spans="2:69" ht="12" customHeight="1">
      <c r="B49" s="117">
        <f t="shared" si="1"/>
        <v>46</v>
      </c>
      <c r="C49" s="126"/>
      <c r="D49" s="137"/>
      <c r="E49" s="144"/>
      <c r="F49" s="148" t="e">
        <f t="shared" ca="1" si="2"/>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220"/>
      <c r="BQ49" s="196">
        <f t="shared" si="3"/>
        <v>0</v>
      </c>
    </row>
    <row r="50" spans="2:69" ht="12" customHeight="1">
      <c r="B50" s="117">
        <f t="shared" si="1"/>
        <v>47</v>
      </c>
      <c r="C50" s="126"/>
      <c r="D50" s="137"/>
      <c r="E50" s="144"/>
      <c r="F50" s="148" t="e">
        <f t="shared" ca="1" si="2"/>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220"/>
      <c r="BQ50" s="196">
        <f t="shared" si="3"/>
        <v>0</v>
      </c>
    </row>
    <row r="51" spans="2:69" ht="12" customHeight="1">
      <c r="B51" s="117">
        <f t="shared" si="1"/>
        <v>48</v>
      </c>
      <c r="C51" s="126"/>
      <c r="D51" s="137"/>
      <c r="E51" s="144"/>
      <c r="F51" s="148" t="e">
        <f t="shared" ca="1" si="2"/>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220"/>
      <c r="BQ51" s="196">
        <f t="shared" si="3"/>
        <v>0</v>
      </c>
    </row>
    <row r="52" spans="2:69" ht="12" customHeight="1">
      <c r="B52" s="117">
        <f t="shared" si="1"/>
        <v>49</v>
      </c>
      <c r="C52" s="126"/>
      <c r="D52" s="137"/>
      <c r="E52" s="144"/>
      <c r="F52" s="148" t="e">
        <f t="shared" ca="1" si="2"/>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220"/>
      <c r="BQ52" s="196">
        <f t="shared" si="3"/>
        <v>0</v>
      </c>
    </row>
    <row r="53" spans="2:69" ht="12" customHeight="1">
      <c r="B53" s="117">
        <f t="shared" si="1"/>
        <v>50</v>
      </c>
      <c r="C53" s="126"/>
      <c r="D53" s="137"/>
      <c r="E53" s="144"/>
      <c r="F53" s="148" t="e">
        <f t="shared" ca="1" si="2"/>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220"/>
      <c r="BQ53" s="196">
        <f t="shared" si="3"/>
        <v>0</v>
      </c>
    </row>
    <row r="54" spans="2:69" ht="12" customHeight="1">
      <c r="B54" s="117">
        <f t="shared" si="1"/>
        <v>51</v>
      </c>
      <c r="C54" s="126"/>
      <c r="D54" s="137"/>
      <c r="E54" s="144"/>
      <c r="F54" s="148" t="e">
        <f t="shared" ca="1" si="2"/>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220"/>
      <c r="BQ54" s="196">
        <f t="shared" si="3"/>
        <v>0</v>
      </c>
    </row>
    <row r="55" spans="2:69" ht="12" customHeight="1">
      <c r="B55" s="117">
        <f t="shared" si="1"/>
        <v>52</v>
      </c>
      <c r="C55" s="126"/>
      <c r="D55" s="137"/>
      <c r="E55" s="144"/>
      <c r="F55" s="148" t="e">
        <f t="shared" ca="1" si="2"/>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220"/>
      <c r="BQ55" s="196">
        <f t="shared" si="3"/>
        <v>0</v>
      </c>
    </row>
    <row r="56" spans="2:69" ht="12" customHeight="1">
      <c r="B56" s="117">
        <f t="shared" si="1"/>
        <v>53</v>
      </c>
      <c r="C56" s="126"/>
      <c r="D56" s="137"/>
      <c r="E56" s="144"/>
      <c r="F56" s="148" t="e">
        <f t="shared" ca="1" si="2"/>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220"/>
      <c r="BQ56" s="196">
        <f t="shared" si="3"/>
        <v>0</v>
      </c>
    </row>
    <row r="57" spans="2:69" ht="12" customHeight="1">
      <c r="B57" s="117">
        <f t="shared" si="1"/>
        <v>54</v>
      </c>
      <c r="C57" s="126"/>
      <c r="D57" s="137"/>
      <c r="E57" s="144"/>
      <c r="F57" s="148" t="e">
        <f t="shared" ca="1" si="2"/>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220"/>
      <c r="BQ57" s="196">
        <f t="shared" si="3"/>
        <v>0</v>
      </c>
    </row>
    <row r="58" spans="2:69" ht="12" customHeight="1">
      <c r="B58" s="117">
        <f t="shared" si="1"/>
        <v>55</v>
      </c>
      <c r="C58" s="126"/>
      <c r="D58" s="137"/>
      <c r="E58" s="144"/>
      <c r="F58" s="148" t="e">
        <f t="shared" ca="1" si="2"/>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220"/>
      <c r="BQ58" s="196">
        <f t="shared" si="3"/>
        <v>0</v>
      </c>
    </row>
    <row r="59" spans="2:69" ht="12" customHeight="1">
      <c r="B59" s="117">
        <f t="shared" si="1"/>
        <v>56</v>
      </c>
      <c r="C59" s="126"/>
      <c r="D59" s="137"/>
      <c r="E59" s="144"/>
      <c r="F59" s="148" t="e">
        <f t="shared" ca="1" si="2"/>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220"/>
      <c r="BQ59" s="196">
        <f t="shared" si="3"/>
        <v>0</v>
      </c>
    </row>
    <row r="60" spans="2:69" ht="12" customHeight="1">
      <c r="B60" s="117">
        <f t="shared" si="1"/>
        <v>57</v>
      </c>
      <c r="C60" s="126"/>
      <c r="D60" s="137"/>
      <c r="E60" s="144"/>
      <c r="F60" s="148" t="e">
        <f t="shared" ca="1" si="2"/>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220"/>
      <c r="BQ60" s="196">
        <f t="shared" si="3"/>
        <v>0</v>
      </c>
    </row>
    <row r="61" spans="2:69" ht="12" customHeight="1">
      <c r="B61" s="117">
        <f t="shared" si="1"/>
        <v>58</v>
      </c>
      <c r="C61" s="126"/>
      <c r="D61" s="137"/>
      <c r="E61" s="144"/>
      <c r="F61" s="148" t="e">
        <f t="shared" ca="1" si="2"/>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220"/>
      <c r="BQ61" s="196">
        <f t="shared" si="3"/>
        <v>0</v>
      </c>
    </row>
    <row r="62" spans="2:69" ht="12" customHeight="1">
      <c r="B62" s="117">
        <f t="shared" si="1"/>
        <v>59</v>
      </c>
      <c r="C62" s="126"/>
      <c r="D62" s="137"/>
      <c r="E62" s="144"/>
      <c r="F62" s="148" t="e">
        <f t="shared" ca="1" si="2"/>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220"/>
      <c r="BQ62" s="196">
        <f t="shared" si="3"/>
        <v>0</v>
      </c>
    </row>
    <row r="63" spans="2:69" ht="12" customHeight="1">
      <c r="B63" s="117">
        <f t="shared" si="1"/>
        <v>60</v>
      </c>
      <c r="C63" s="126"/>
      <c r="D63" s="137"/>
      <c r="E63" s="144"/>
      <c r="F63" s="148" t="e">
        <f t="shared" ca="1" si="2"/>
        <v>#VALUE!</v>
      </c>
      <c r="G63" s="126"/>
      <c r="H63" s="144"/>
      <c r="I63" s="144"/>
      <c r="J63" s="144"/>
      <c r="K63" s="144"/>
      <c r="L63" s="144"/>
      <c r="M63" s="144"/>
      <c r="N63" s="144"/>
      <c r="O63" s="144"/>
      <c r="P63" s="144"/>
      <c r="Q63" s="137"/>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96">
        <f t="shared" si="3"/>
        <v>0</v>
      </c>
    </row>
    <row r="64" spans="2:69" ht="12" customHeight="1">
      <c r="B64" s="117">
        <f t="shared" si="1"/>
        <v>61</v>
      </c>
      <c r="C64" s="126"/>
      <c r="D64" s="137"/>
      <c r="E64" s="144"/>
      <c r="F64" s="148" t="e">
        <f t="shared" ca="1" si="2"/>
        <v>#VALUE!</v>
      </c>
      <c r="G64" s="126"/>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220"/>
      <c r="BQ64" s="196">
        <f t="shared" si="3"/>
        <v>0</v>
      </c>
    </row>
    <row r="65" spans="2:69" ht="12" customHeight="1">
      <c r="B65" s="117">
        <f t="shared" si="1"/>
        <v>62</v>
      </c>
      <c r="C65" s="126"/>
      <c r="D65" s="137"/>
      <c r="E65" s="144"/>
      <c r="F65" s="148" t="e">
        <f t="shared" ca="1" si="2"/>
        <v>#VALUE!</v>
      </c>
      <c r="G65" s="126"/>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220"/>
      <c r="BQ65" s="196">
        <f t="shared" si="3"/>
        <v>0</v>
      </c>
    </row>
    <row r="66" spans="2:69" ht="12" customHeight="1">
      <c r="B66" s="117">
        <f t="shared" si="1"/>
        <v>63</v>
      </c>
      <c r="C66" s="126"/>
      <c r="D66" s="137"/>
      <c r="E66" s="144"/>
      <c r="F66" s="148" t="e">
        <f t="shared" ca="1" si="2"/>
        <v>#VALUE!</v>
      </c>
      <c r="G66" s="126"/>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220"/>
      <c r="BQ66" s="196">
        <f t="shared" si="3"/>
        <v>0</v>
      </c>
    </row>
    <row r="67" spans="2:69" ht="12" customHeight="1">
      <c r="B67" s="117">
        <f t="shared" si="1"/>
        <v>64</v>
      </c>
      <c r="C67" s="126"/>
      <c r="D67" s="137"/>
      <c r="E67" s="144"/>
      <c r="F67" s="148" t="e">
        <f t="shared" ca="1" si="2"/>
        <v>#VALUE!</v>
      </c>
      <c r="G67" s="126"/>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220"/>
      <c r="BQ67" s="206">
        <f t="shared" si="3"/>
        <v>0</v>
      </c>
    </row>
    <row r="68" spans="2:69" ht="12" customHeight="1">
      <c r="B68" s="118">
        <f>ROW()-3</f>
        <v>65</v>
      </c>
      <c r="C68" s="127"/>
      <c r="D68" s="138"/>
      <c r="E68" s="138"/>
      <c r="F68" s="149" t="e">
        <f ca="1">IF(E68="",OFFSET(F68,-1,0)+1,1)</f>
        <v>#VALUE!</v>
      </c>
      <c r="G68" s="127"/>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221"/>
      <c r="BQ68" s="208">
        <f>COUNTIF(G68:BP68,"空")</f>
        <v>0</v>
      </c>
    </row>
    <row r="69" spans="2:69" ht="15.75" customHeight="1">
      <c r="B69" s="119"/>
      <c r="C69" s="128" t="s">
        <v>145</v>
      </c>
      <c r="D69" s="139"/>
      <c r="E69" s="139"/>
      <c r="F69" s="150" t="s">
        <v>140</v>
      </c>
      <c r="G69" s="215">
        <f t="shared" ref="G69:BP69" si="4">COUNTIF(G$4:G$68,"*"&amp;"コ"&amp;"*")</f>
        <v>0</v>
      </c>
      <c r="H69" s="155">
        <f t="shared" si="4"/>
        <v>0</v>
      </c>
      <c r="I69" s="155">
        <f t="shared" si="4"/>
        <v>0</v>
      </c>
      <c r="J69" s="155">
        <f t="shared" si="4"/>
        <v>0</v>
      </c>
      <c r="K69" s="155">
        <f t="shared" si="4"/>
        <v>0</v>
      </c>
      <c r="L69" s="155">
        <f t="shared" si="4"/>
        <v>0</v>
      </c>
      <c r="M69" s="155">
        <f t="shared" si="4"/>
        <v>0</v>
      </c>
      <c r="N69" s="155">
        <f t="shared" si="4"/>
        <v>0</v>
      </c>
      <c r="O69" s="155">
        <f t="shared" si="4"/>
        <v>0</v>
      </c>
      <c r="P69" s="155">
        <f t="shared" si="4"/>
        <v>0</v>
      </c>
      <c r="Q69" s="155">
        <f t="shared" si="4"/>
        <v>0</v>
      </c>
      <c r="R69" s="155">
        <f t="shared" si="4"/>
        <v>0</v>
      </c>
      <c r="S69" s="155">
        <f t="shared" si="4"/>
        <v>0</v>
      </c>
      <c r="T69" s="155">
        <f t="shared" si="4"/>
        <v>0</v>
      </c>
      <c r="U69" s="155">
        <f t="shared" si="4"/>
        <v>0</v>
      </c>
      <c r="V69" s="155">
        <f t="shared" si="4"/>
        <v>0</v>
      </c>
      <c r="W69" s="155">
        <f t="shared" si="4"/>
        <v>0</v>
      </c>
      <c r="X69" s="155">
        <f t="shared" si="4"/>
        <v>0</v>
      </c>
      <c r="Y69" s="155">
        <f t="shared" si="4"/>
        <v>0</v>
      </c>
      <c r="Z69" s="155">
        <f t="shared" si="4"/>
        <v>0</v>
      </c>
      <c r="AA69" s="155">
        <f t="shared" si="4"/>
        <v>0</v>
      </c>
      <c r="AB69" s="155">
        <f t="shared" si="4"/>
        <v>0</v>
      </c>
      <c r="AC69" s="155">
        <f t="shared" si="4"/>
        <v>0</v>
      </c>
      <c r="AD69" s="155">
        <f t="shared" si="4"/>
        <v>0</v>
      </c>
      <c r="AE69" s="155">
        <f t="shared" si="4"/>
        <v>0</v>
      </c>
      <c r="AF69" s="155">
        <f t="shared" si="4"/>
        <v>0</v>
      </c>
      <c r="AG69" s="155">
        <f t="shared" si="4"/>
        <v>0</v>
      </c>
      <c r="AH69" s="155">
        <f t="shared" si="4"/>
        <v>0</v>
      </c>
      <c r="AI69" s="155">
        <f t="shared" si="4"/>
        <v>0</v>
      </c>
      <c r="AJ69" s="155">
        <f t="shared" si="4"/>
        <v>0</v>
      </c>
      <c r="AK69" s="155">
        <f t="shared" si="4"/>
        <v>0</v>
      </c>
      <c r="AL69" s="155">
        <f t="shared" si="4"/>
        <v>0</v>
      </c>
      <c r="AM69" s="155">
        <f t="shared" si="4"/>
        <v>0</v>
      </c>
      <c r="AN69" s="155">
        <f t="shared" si="4"/>
        <v>0</v>
      </c>
      <c r="AO69" s="155">
        <f t="shared" si="4"/>
        <v>0</v>
      </c>
      <c r="AP69" s="155">
        <f t="shared" si="4"/>
        <v>0</v>
      </c>
      <c r="AQ69" s="155">
        <f t="shared" si="4"/>
        <v>0</v>
      </c>
      <c r="AR69" s="155">
        <f t="shared" si="4"/>
        <v>0</v>
      </c>
      <c r="AS69" s="155">
        <f t="shared" si="4"/>
        <v>0</v>
      </c>
      <c r="AT69" s="155">
        <f t="shared" si="4"/>
        <v>0</v>
      </c>
      <c r="AU69" s="155">
        <f t="shared" si="4"/>
        <v>0</v>
      </c>
      <c r="AV69" s="155">
        <f t="shared" si="4"/>
        <v>0</v>
      </c>
      <c r="AW69" s="155">
        <f t="shared" si="4"/>
        <v>0</v>
      </c>
      <c r="AX69" s="155">
        <f t="shared" si="4"/>
        <v>0</v>
      </c>
      <c r="AY69" s="155">
        <f t="shared" si="4"/>
        <v>0</v>
      </c>
      <c r="AZ69" s="155">
        <f t="shared" si="4"/>
        <v>0</v>
      </c>
      <c r="BA69" s="155">
        <f t="shared" si="4"/>
        <v>0</v>
      </c>
      <c r="BB69" s="155">
        <f t="shared" si="4"/>
        <v>0</v>
      </c>
      <c r="BC69" s="155">
        <f t="shared" si="4"/>
        <v>0</v>
      </c>
      <c r="BD69" s="155">
        <f t="shared" si="4"/>
        <v>0</v>
      </c>
      <c r="BE69" s="155">
        <f t="shared" si="4"/>
        <v>0</v>
      </c>
      <c r="BF69" s="155">
        <f t="shared" si="4"/>
        <v>0</v>
      </c>
      <c r="BG69" s="155">
        <f t="shared" si="4"/>
        <v>0</v>
      </c>
      <c r="BH69" s="155">
        <f t="shared" si="4"/>
        <v>0</v>
      </c>
      <c r="BI69" s="155">
        <f t="shared" si="4"/>
        <v>0</v>
      </c>
      <c r="BJ69" s="155">
        <f t="shared" si="4"/>
        <v>0</v>
      </c>
      <c r="BK69" s="155">
        <f t="shared" si="4"/>
        <v>0</v>
      </c>
      <c r="BL69" s="155">
        <f t="shared" si="4"/>
        <v>0</v>
      </c>
      <c r="BM69" s="155">
        <f t="shared" si="4"/>
        <v>0</v>
      </c>
      <c r="BN69" s="155">
        <f t="shared" si="4"/>
        <v>0</v>
      </c>
      <c r="BO69" s="155">
        <f t="shared" si="4"/>
        <v>0</v>
      </c>
      <c r="BP69" s="222">
        <f t="shared" si="4"/>
        <v>0</v>
      </c>
      <c r="BQ69" s="200">
        <f>SUM(G69:BP69)</f>
        <v>0</v>
      </c>
    </row>
    <row r="70" spans="2:69" ht="15.75" customHeight="1">
      <c r="B70" s="119"/>
      <c r="C70" s="129" t="s">
        <v>147</v>
      </c>
      <c r="D70" s="140"/>
      <c r="E70" s="140"/>
      <c r="F70" s="151" t="s">
        <v>53</v>
      </c>
      <c r="G70" s="156">
        <f t="shared" ref="G70:BP70" si="5">COUNTIF(G$4:G$68,"*"&amp;"一"&amp;"*")</f>
        <v>0</v>
      </c>
      <c r="H70" s="162">
        <f t="shared" si="5"/>
        <v>0</v>
      </c>
      <c r="I70" s="162">
        <f t="shared" si="5"/>
        <v>0</v>
      </c>
      <c r="J70" s="162">
        <f t="shared" si="5"/>
        <v>0</v>
      </c>
      <c r="K70" s="162">
        <f t="shared" si="5"/>
        <v>0</v>
      </c>
      <c r="L70" s="162">
        <f t="shared" si="5"/>
        <v>0</v>
      </c>
      <c r="M70" s="162">
        <f t="shared" si="5"/>
        <v>0</v>
      </c>
      <c r="N70" s="162">
        <f t="shared" si="5"/>
        <v>0</v>
      </c>
      <c r="O70" s="162">
        <f t="shared" si="5"/>
        <v>0</v>
      </c>
      <c r="P70" s="162">
        <f t="shared" si="5"/>
        <v>0</v>
      </c>
      <c r="Q70" s="162">
        <f t="shared" si="5"/>
        <v>0</v>
      </c>
      <c r="R70" s="162">
        <f t="shared" si="5"/>
        <v>0</v>
      </c>
      <c r="S70" s="162">
        <f t="shared" si="5"/>
        <v>0</v>
      </c>
      <c r="T70" s="162">
        <f t="shared" si="5"/>
        <v>0</v>
      </c>
      <c r="U70" s="162">
        <f t="shared" si="5"/>
        <v>0</v>
      </c>
      <c r="V70" s="162">
        <f t="shared" si="5"/>
        <v>0</v>
      </c>
      <c r="W70" s="162">
        <f t="shared" si="5"/>
        <v>0</v>
      </c>
      <c r="X70" s="162">
        <f t="shared" si="5"/>
        <v>0</v>
      </c>
      <c r="Y70" s="162">
        <f t="shared" si="5"/>
        <v>0</v>
      </c>
      <c r="Z70" s="162">
        <f t="shared" si="5"/>
        <v>0</v>
      </c>
      <c r="AA70" s="162">
        <f t="shared" si="5"/>
        <v>0</v>
      </c>
      <c r="AB70" s="162">
        <f t="shared" si="5"/>
        <v>0</v>
      </c>
      <c r="AC70" s="162">
        <f t="shared" si="5"/>
        <v>0</v>
      </c>
      <c r="AD70" s="162">
        <f t="shared" si="5"/>
        <v>0</v>
      </c>
      <c r="AE70" s="162">
        <f t="shared" si="5"/>
        <v>0</v>
      </c>
      <c r="AF70" s="162">
        <f t="shared" si="5"/>
        <v>0</v>
      </c>
      <c r="AG70" s="162">
        <f t="shared" si="5"/>
        <v>0</v>
      </c>
      <c r="AH70" s="162">
        <f t="shared" si="5"/>
        <v>0</v>
      </c>
      <c r="AI70" s="162">
        <f t="shared" si="5"/>
        <v>0</v>
      </c>
      <c r="AJ70" s="162">
        <f t="shared" si="5"/>
        <v>0</v>
      </c>
      <c r="AK70" s="162">
        <f t="shared" si="5"/>
        <v>0</v>
      </c>
      <c r="AL70" s="162">
        <f t="shared" si="5"/>
        <v>0</v>
      </c>
      <c r="AM70" s="162">
        <f t="shared" si="5"/>
        <v>0</v>
      </c>
      <c r="AN70" s="162">
        <f t="shared" si="5"/>
        <v>0</v>
      </c>
      <c r="AO70" s="162">
        <f t="shared" si="5"/>
        <v>0</v>
      </c>
      <c r="AP70" s="162">
        <f t="shared" si="5"/>
        <v>0</v>
      </c>
      <c r="AQ70" s="162">
        <f t="shared" si="5"/>
        <v>0</v>
      </c>
      <c r="AR70" s="162">
        <f t="shared" si="5"/>
        <v>0</v>
      </c>
      <c r="AS70" s="162">
        <f t="shared" si="5"/>
        <v>0</v>
      </c>
      <c r="AT70" s="162">
        <f t="shared" si="5"/>
        <v>0</v>
      </c>
      <c r="AU70" s="162">
        <f t="shared" si="5"/>
        <v>0</v>
      </c>
      <c r="AV70" s="162">
        <f t="shared" si="5"/>
        <v>0</v>
      </c>
      <c r="AW70" s="162">
        <f t="shared" si="5"/>
        <v>0</v>
      </c>
      <c r="AX70" s="162">
        <f t="shared" si="5"/>
        <v>0</v>
      </c>
      <c r="AY70" s="162">
        <f t="shared" si="5"/>
        <v>0</v>
      </c>
      <c r="AZ70" s="162">
        <f t="shared" si="5"/>
        <v>0</v>
      </c>
      <c r="BA70" s="162">
        <f t="shared" si="5"/>
        <v>0</v>
      </c>
      <c r="BB70" s="162">
        <f t="shared" si="5"/>
        <v>0</v>
      </c>
      <c r="BC70" s="162">
        <f t="shared" si="5"/>
        <v>0</v>
      </c>
      <c r="BD70" s="162">
        <f t="shared" si="5"/>
        <v>0</v>
      </c>
      <c r="BE70" s="162">
        <f t="shared" si="5"/>
        <v>0</v>
      </c>
      <c r="BF70" s="162">
        <f t="shared" si="5"/>
        <v>0</v>
      </c>
      <c r="BG70" s="162">
        <f t="shared" si="5"/>
        <v>0</v>
      </c>
      <c r="BH70" s="162">
        <f t="shared" si="5"/>
        <v>0</v>
      </c>
      <c r="BI70" s="162">
        <f t="shared" si="5"/>
        <v>0</v>
      </c>
      <c r="BJ70" s="162">
        <f t="shared" si="5"/>
        <v>0</v>
      </c>
      <c r="BK70" s="162">
        <f t="shared" si="5"/>
        <v>0</v>
      </c>
      <c r="BL70" s="162">
        <f t="shared" si="5"/>
        <v>0</v>
      </c>
      <c r="BM70" s="162">
        <f t="shared" si="5"/>
        <v>0</v>
      </c>
      <c r="BN70" s="162">
        <f t="shared" si="5"/>
        <v>0</v>
      </c>
      <c r="BO70" s="162">
        <f t="shared" si="5"/>
        <v>0</v>
      </c>
      <c r="BP70" s="223">
        <f t="shared" si="5"/>
        <v>0</v>
      </c>
      <c r="BQ70" s="201">
        <f>SUM(G70:BP70)</f>
        <v>0</v>
      </c>
    </row>
    <row r="71" spans="2:69" ht="15.75" customHeight="1">
      <c r="B71" s="119"/>
      <c r="C71" s="130" t="s">
        <v>148</v>
      </c>
      <c r="D71" s="141"/>
      <c r="E71" s="141"/>
      <c r="F71" s="152"/>
      <c r="G71" s="157">
        <f t="shared" ref="G71:BP71" si="6">SUM(G69:G70)</f>
        <v>0</v>
      </c>
      <c r="H71" s="163">
        <f t="shared" si="6"/>
        <v>0</v>
      </c>
      <c r="I71" s="163">
        <f t="shared" si="6"/>
        <v>0</v>
      </c>
      <c r="J71" s="163">
        <f t="shared" si="6"/>
        <v>0</v>
      </c>
      <c r="K71" s="163">
        <f t="shared" si="6"/>
        <v>0</v>
      </c>
      <c r="L71" s="163">
        <f t="shared" si="6"/>
        <v>0</v>
      </c>
      <c r="M71" s="163">
        <f t="shared" si="6"/>
        <v>0</v>
      </c>
      <c r="N71" s="163">
        <f t="shared" si="6"/>
        <v>0</v>
      </c>
      <c r="O71" s="163">
        <f t="shared" si="6"/>
        <v>0</v>
      </c>
      <c r="P71" s="163">
        <f t="shared" si="6"/>
        <v>0</v>
      </c>
      <c r="Q71" s="163">
        <f t="shared" si="6"/>
        <v>0</v>
      </c>
      <c r="R71" s="163">
        <f t="shared" si="6"/>
        <v>0</v>
      </c>
      <c r="S71" s="163">
        <f t="shared" si="6"/>
        <v>0</v>
      </c>
      <c r="T71" s="163">
        <f t="shared" si="6"/>
        <v>0</v>
      </c>
      <c r="U71" s="163">
        <f t="shared" si="6"/>
        <v>0</v>
      </c>
      <c r="V71" s="163">
        <f t="shared" si="6"/>
        <v>0</v>
      </c>
      <c r="W71" s="163">
        <f t="shared" si="6"/>
        <v>0</v>
      </c>
      <c r="X71" s="163">
        <f t="shared" si="6"/>
        <v>0</v>
      </c>
      <c r="Y71" s="163">
        <f t="shared" si="6"/>
        <v>0</v>
      </c>
      <c r="Z71" s="163">
        <f t="shared" si="6"/>
        <v>0</v>
      </c>
      <c r="AA71" s="163">
        <f t="shared" si="6"/>
        <v>0</v>
      </c>
      <c r="AB71" s="163">
        <f t="shared" si="6"/>
        <v>0</v>
      </c>
      <c r="AC71" s="163">
        <f t="shared" si="6"/>
        <v>0</v>
      </c>
      <c r="AD71" s="163">
        <f t="shared" si="6"/>
        <v>0</v>
      </c>
      <c r="AE71" s="163">
        <f t="shared" si="6"/>
        <v>0</v>
      </c>
      <c r="AF71" s="163">
        <f t="shared" si="6"/>
        <v>0</v>
      </c>
      <c r="AG71" s="163">
        <f t="shared" si="6"/>
        <v>0</v>
      </c>
      <c r="AH71" s="163">
        <f t="shared" si="6"/>
        <v>0</v>
      </c>
      <c r="AI71" s="163">
        <f t="shared" si="6"/>
        <v>0</v>
      </c>
      <c r="AJ71" s="163">
        <f t="shared" si="6"/>
        <v>0</v>
      </c>
      <c r="AK71" s="163">
        <f t="shared" si="6"/>
        <v>0</v>
      </c>
      <c r="AL71" s="163">
        <f t="shared" si="6"/>
        <v>0</v>
      </c>
      <c r="AM71" s="163">
        <f t="shared" si="6"/>
        <v>0</v>
      </c>
      <c r="AN71" s="163">
        <f t="shared" si="6"/>
        <v>0</v>
      </c>
      <c r="AO71" s="163">
        <f t="shared" si="6"/>
        <v>0</v>
      </c>
      <c r="AP71" s="163">
        <f t="shared" si="6"/>
        <v>0</v>
      </c>
      <c r="AQ71" s="163">
        <f t="shared" si="6"/>
        <v>0</v>
      </c>
      <c r="AR71" s="163">
        <f t="shared" si="6"/>
        <v>0</v>
      </c>
      <c r="AS71" s="163">
        <f t="shared" si="6"/>
        <v>0</v>
      </c>
      <c r="AT71" s="163">
        <f t="shared" si="6"/>
        <v>0</v>
      </c>
      <c r="AU71" s="163">
        <f t="shared" si="6"/>
        <v>0</v>
      </c>
      <c r="AV71" s="163">
        <f t="shared" si="6"/>
        <v>0</v>
      </c>
      <c r="AW71" s="163">
        <f t="shared" si="6"/>
        <v>0</v>
      </c>
      <c r="AX71" s="163">
        <f t="shared" si="6"/>
        <v>0</v>
      </c>
      <c r="AY71" s="163">
        <f t="shared" si="6"/>
        <v>0</v>
      </c>
      <c r="AZ71" s="163">
        <f t="shared" si="6"/>
        <v>0</v>
      </c>
      <c r="BA71" s="163">
        <f t="shared" si="6"/>
        <v>0</v>
      </c>
      <c r="BB71" s="163">
        <f t="shared" si="6"/>
        <v>0</v>
      </c>
      <c r="BC71" s="163">
        <f t="shared" si="6"/>
        <v>0</v>
      </c>
      <c r="BD71" s="163">
        <f t="shared" si="6"/>
        <v>0</v>
      </c>
      <c r="BE71" s="163">
        <f t="shared" si="6"/>
        <v>0</v>
      </c>
      <c r="BF71" s="163">
        <f t="shared" si="6"/>
        <v>0</v>
      </c>
      <c r="BG71" s="163">
        <f t="shared" si="6"/>
        <v>0</v>
      </c>
      <c r="BH71" s="163">
        <f t="shared" si="6"/>
        <v>0</v>
      </c>
      <c r="BI71" s="163">
        <f t="shared" si="6"/>
        <v>0</v>
      </c>
      <c r="BJ71" s="163">
        <f t="shared" si="6"/>
        <v>0</v>
      </c>
      <c r="BK71" s="163">
        <f t="shared" si="6"/>
        <v>0</v>
      </c>
      <c r="BL71" s="163">
        <f t="shared" si="6"/>
        <v>0</v>
      </c>
      <c r="BM71" s="163">
        <f t="shared" si="6"/>
        <v>0</v>
      </c>
      <c r="BN71" s="163">
        <f t="shared" si="6"/>
        <v>0</v>
      </c>
      <c r="BO71" s="163">
        <f t="shared" si="6"/>
        <v>0</v>
      </c>
      <c r="BP71" s="224">
        <f t="shared" si="6"/>
        <v>0</v>
      </c>
      <c r="BQ71" s="202">
        <f>SUM(G71:BP71)</f>
        <v>0</v>
      </c>
    </row>
    <row r="72" spans="2:69" ht="15.75" customHeight="1">
      <c r="B72" s="119"/>
      <c r="C72" s="130" t="s">
        <v>26</v>
      </c>
      <c r="D72" s="141"/>
      <c r="E72" s="141"/>
      <c r="F72" s="152"/>
      <c r="G72" s="158">
        <f t="shared" ref="G72:BP72" si="7">COUNTIF(G$4:G$68,"空")</f>
        <v>0</v>
      </c>
      <c r="H72" s="164">
        <f t="shared" si="7"/>
        <v>0</v>
      </c>
      <c r="I72" s="164">
        <f t="shared" si="7"/>
        <v>0</v>
      </c>
      <c r="J72" s="164">
        <f t="shared" si="7"/>
        <v>0</v>
      </c>
      <c r="K72" s="164">
        <f t="shared" si="7"/>
        <v>0</v>
      </c>
      <c r="L72" s="164">
        <f t="shared" si="7"/>
        <v>0</v>
      </c>
      <c r="M72" s="164">
        <f t="shared" si="7"/>
        <v>0</v>
      </c>
      <c r="N72" s="164">
        <f t="shared" si="7"/>
        <v>0</v>
      </c>
      <c r="O72" s="164">
        <f t="shared" si="7"/>
        <v>0</v>
      </c>
      <c r="P72" s="164">
        <f t="shared" si="7"/>
        <v>0</v>
      </c>
      <c r="Q72" s="164">
        <f t="shared" si="7"/>
        <v>0</v>
      </c>
      <c r="R72" s="164">
        <f t="shared" si="7"/>
        <v>0</v>
      </c>
      <c r="S72" s="164">
        <f t="shared" si="7"/>
        <v>0</v>
      </c>
      <c r="T72" s="164">
        <f t="shared" si="7"/>
        <v>0</v>
      </c>
      <c r="U72" s="164">
        <f t="shared" si="7"/>
        <v>0</v>
      </c>
      <c r="V72" s="164">
        <f t="shared" si="7"/>
        <v>0</v>
      </c>
      <c r="W72" s="164">
        <f t="shared" si="7"/>
        <v>0</v>
      </c>
      <c r="X72" s="164">
        <f t="shared" si="7"/>
        <v>0</v>
      </c>
      <c r="Y72" s="164">
        <f t="shared" si="7"/>
        <v>0</v>
      </c>
      <c r="Z72" s="164">
        <f t="shared" si="7"/>
        <v>0</v>
      </c>
      <c r="AA72" s="164">
        <f t="shared" si="7"/>
        <v>0</v>
      </c>
      <c r="AB72" s="164">
        <f t="shared" si="7"/>
        <v>0</v>
      </c>
      <c r="AC72" s="164">
        <f t="shared" si="7"/>
        <v>0</v>
      </c>
      <c r="AD72" s="164">
        <f t="shared" si="7"/>
        <v>0</v>
      </c>
      <c r="AE72" s="164">
        <f t="shared" si="7"/>
        <v>0</v>
      </c>
      <c r="AF72" s="164">
        <f t="shared" si="7"/>
        <v>0</v>
      </c>
      <c r="AG72" s="164">
        <f t="shared" si="7"/>
        <v>0</v>
      </c>
      <c r="AH72" s="164">
        <f t="shared" si="7"/>
        <v>0</v>
      </c>
      <c r="AI72" s="164">
        <f t="shared" si="7"/>
        <v>0</v>
      </c>
      <c r="AJ72" s="164">
        <f t="shared" si="7"/>
        <v>0</v>
      </c>
      <c r="AK72" s="164">
        <f t="shared" si="7"/>
        <v>0</v>
      </c>
      <c r="AL72" s="164">
        <f t="shared" si="7"/>
        <v>0</v>
      </c>
      <c r="AM72" s="164">
        <f t="shared" si="7"/>
        <v>0</v>
      </c>
      <c r="AN72" s="164">
        <f t="shared" si="7"/>
        <v>0</v>
      </c>
      <c r="AO72" s="164">
        <f t="shared" si="7"/>
        <v>0</v>
      </c>
      <c r="AP72" s="164">
        <f t="shared" si="7"/>
        <v>0</v>
      </c>
      <c r="AQ72" s="164">
        <f t="shared" si="7"/>
        <v>0</v>
      </c>
      <c r="AR72" s="164">
        <f t="shared" si="7"/>
        <v>0</v>
      </c>
      <c r="AS72" s="164">
        <f t="shared" si="7"/>
        <v>0</v>
      </c>
      <c r="AT72" s="164">
        <f t="shared" si="7"/>
        <v>0</v>
      </c>
      <c r="AU72" s="164">
        <f t="shared" si="7"/>
        <v>0</v>
      </c>
      <c r="AV72" s="164">
        <f t="shared" si="7"/>
        <v>0</v>
      </c>
      <c r="AW72" s="164">
        <f t="shared" si="7"/>
        <v>0</v>
      </c>
      <c r="AX72" s="164">
        <f t="shared" si="7"/>
        <v>0</v>
      </c>
      <c r="AY72" s="164">
        <f t="shared" si="7"/>
        <v>0</v>
      </c>
      <c r="AZ72" s="164">
        <f t="shared" si="7"/>
        <v>0</v>
      </c>
      <c r="BA72" s="164">
        <f t="shared" si="7"/>
        <v>0</v>
      </c>
      <c r="BB72" s="164">
        <f t="shared" si="7"/>
        <v>0</v>
      </c>
      <c r="BC72" s="164">
        <f t="shared" si="7"/>
        <v>0</v>
      </c>
      <c r="BD72" s="164">
        <f t="shared" si="7"/>
        <v>0</v>
      </c>
      <c r="BE72" s="164">
        <f t="shared" si="7"/>
        <v>0</v>
      </c>
      <c r="BF72" s="164">
        <f t="shared" si="7"/>
        <v>0</v>
      </c>
      <c r="BG72" s="164">
        <f t="shared" si="7"/>
        <v>0</v>
      </c>
      <c r="BH72" s="164">
        <f t="shared" si="7"/>
        <v>0</v>
      </c>
      <c r="BI72" s="164">
        <f t="shared" si="7"/>
        <v>0</v>
      </c>
      <c r="BJ72" s="164">
        <f t="shared" si="7"/>
        <v>0</v>
      </c>
      <c r="BK72" s="164">
        <f t="shared" si="7"/>
        <v>0</v>
      </c>
      <c r="BL72" s="164">
        <f t="shared" si="7"/>
        <v>0</v>
      </c>
      <c r="BM72" s="164">
        <f t="shared" si="7"/>
        <v>0</v>
      </c>
      <c r="BN72" s="164">
        <f t="shared" si="7"/>
        <v>0</v>
      </c>
      <c r="BO72" s="164">
        <f t="shared" si="7"/>
        <v>0</v>
      </c>
      <c r="BP72" s="225">
        <f t="shared" si="7"/>
        <v>0</v>
      </c>
      <c r="BQ72" s="203">
        <f>SUM(G72:BP72)</f>
        <v>0</v>
      </c>
    </row>
    <row r="73" spans="2:69" ht="15.75" customHeight="1">
      <c r="B73" s="120"/>
      <c r="C73" s="131" t="s">
        <v>149</v>
      </c>
      <c r="D73" s="131"/>
      <c r="E73" s="131"/>
      <c r="F73" s="153"/>
      <c r="G73" s="159">
        <f t="shared" ref="G73:BP73" si="8">SUM(G71:G72)</f>
        <v>0</v>
      </c>
      <c r="H73" s="165">
        <f t="shared" si="8"/>
        <v>0</v>
      </c>
      <c r="I73" s="165">
        <f t="shared" si="8"/>
        <v>0</v>
      </c>
      <c r="J73" s="165">
        <f t="shared" si="8"/>
        <v>0</v>
      </c>
      <c r="K73" s="165">
        <f t="shared" si="8"/>
        <v>0</v>
      </c>
      <c r="L73" s="165">
        <f t="shared" si="8"/>
        <v>0</v>
      </c>
      <c r="M73" s="165">
        <f t="shared" si="8"/>
        <v>0</v>
      </c>
      <c r="N73" s="165">
        <f t="shared" si="8"/>
        <v>0</v>
      </c>
      <c r="O73" s="165">
        <f t="shared" si="8"/>
        <v>0</v>
      </c>
      <c r="P73" s="165">
        <f t="shared" si="8"/>
        <v>0</v>
      </c>
      <c r="Q73" s="165">
        <f t="shared" si="8"/>
        <v>0</v>
      </c>
      <c r="R73" s="165">
        <f t="shared" si="8"/>
        <v>0</v>
      </c>
      <c r="S73" s="165">
        <f t="shared" si="8"/>
        <v>0</v>
      </c>
      <c r="T73" s="165">
        <f t="shared" si="8"/>
        <v>0</v>
      </c>
      <c r="U73" s="165">
        <f t="shared" si="8"/>
        <v>0</v>
      </c>
      <c r="V73" s="165">
        <f t="shared" si="8"/>
        <v>0</v>
      </c>
      <c r="W73" s="165">
        <f t="shared" si="8"/>
        <v>0</v>
      </c>
      <c r="X73" s="165">
        <f t="shared" si="8"/>
        <v>0</v>
      </c>
      <c r="Y73" s="165">
        <f t="shared" si="8"/>
        <v>0</v>
      </c>
      <c r="Z73" s="165">
        <f t="shared" si="8"/>
        <v>0</v>
      </c>
      <c r="AA73" s="165">
        <f t="shared" si="8"/>
        <v>0</v>
      </c>
      <c r="AB73" s="165">
        <f t="shared" si="8"/>
        <v>0</v>
      </c>
      <c r="AC73" s="165">
        <f t="shared" si="8"/>
        <v>0</v>
      </c>
      <c r="AD73" s="165">
        <f t="shared" si="8"/>
        <v>0</v>
      </c>
      <c r="AE73" s="165">
        <f t="shared" si="8"/>
        <v>0</v>
      </c>
      <c r="AF73" s="165">
        <f t="shared" si="8"/>
        <v>0</v>
      </c>
      <c r="AG73" s="165">
        <f t="shared" si="8"/>
        <v>0</v>
      </c>
      <c r="AH73" s="165">
        <f t="shared" si="8"/>
        <v>0</v>
      </c>
      <c r="AI73" s="165">
        <f t="shared" si="8"/>
        <v>0</v>
      </c>
      <c r="AJ73" s="165">
        <f t="shared" si="8"/>
        <v>0</v>
      </c>
      <c r="AK73" s="165">
        <f t="shared" si="8"/>
        <v>0</v>
      </c>
      <c r="AL73" s="165">
        <f t="shared" si="8"/>
        <v>0</v>
      </c>
      <c r="AM73" s="165">
        <f t="shared" si="8"/>
        <v>0</v>
      </c>
      <c r="AN73" s="165">
        <f t="shared" si="8"/>
        <v>0</v>
      </c>
      <c r="AO73" s="165">
        <f t="shared" si="8"/>
        <v>0</v>
      </c>
      <c r="AP73" s="165">
        <f t="shared" si="8"/>
        <v>0</v>
      </c>
      <c r="AQ73" s="165">
        <f t="shared" si="8"/>
        <v>0</v>
      </c>
      <c r="AR73" s="165">
        <f t="shared" si="8"/>
        <v>0</v>
      </c>
      <c r="AS73" s="165">
        <f t="shared" si="8"/>
        <v>0</v>
      </c>
      <c r="AT73" s="165">
        <f t="shared" si="8"/>
        <v>0</v>
      </c>
      <c r="AU73" s="165">
        <f t="shared" si="8"/>
        <v>0</v>
      </c>
      <c r="AV73" s="165">
        <f t="shared" si="8"/>
        <v>0</v>
      </c>
      <c r="AW73" s="165">
        <f t="shared" si="8"/>
        <v>0</v>
      </c>
      <c r="AX73" s="165">
        <f t="shared" si="8"/>
        <v>0</v>
      </c>
      <c r="AY73" s="165">
        <f t="shared" si="8"/>
        <v>0</v>
      </c>
      <c r="AZ73" s="165">
        <f t="shared" si="8"/>
        <v>0</v>
      </c>
      <c r="BA73" s="165">
        <f t="shared" si="8"/>
        <v>0</v>
      </c>
      <c r="BB73" s="165">
        <f t="shared" si="8"/>
        <v>0</v>
      </c>
      <c r="BC73" s="165">
        <f t="shared" si="8"/>
        <v>0</v>
      </c>
      <c r="BD73" s="165">
        <f t="shared" si="8"/>
        <v>0</v>
      </c>
      <c r="BE73" s="165">
        <f t="shared" si="8"/>
        <v>0</v>
      </c>
      <c r="BF73" s="165">
        <f t="shared" si="8"/>
        <v>0</v>
      </c>
      <c r="BG73" s="165">
        <f t="shared" si="8"/>
        <v>0</v>
      </c>
      <c r="BH73" s="165">
        <f t="shared" si="8"/>
        <v>0</v>
      </c>
      <c r="BI73" s="165">
        <f t="shared" si="8"/>
        <v>0</v>
      </c>
      <c r="BJ73" s="165">
        <f t="shared" si="8"/>
        <v>0</v>
      </c>
      <c r="BK73" s="165">
        <f t="shared" si="8"/>
        <v>0</v>
      </c>
      <c r="BL73" s="165">
        <f t="shared" si="8"/>
        <v>0</v>
      </c>
      <c r="BM73" s="165">
        <f t="shared" si="8"/>
        <v>0</v>
      </c>
      <c r="BN73" s="165">
        <f t="shared" si="8"/>
        <v>0</v>
      </c>
      <c r="BO73" s="165">
        <f t="shared" si="8"/>
        <v>0</v>
      </c>
      <c r="BP73" s="226">
        <f t="shared" si="8"/>
        <v>0</v>
      </c>
      <c r="BQ73" s="204">
        <f>SUM(G73:BP73)</f>
        <v>0</v>
      </c>
    </row>
    <row r="74" spans="2:69" ht="12" customHeight="1">
      <c r="B74" s="28"/>
      <c r="C74" s="28"/>
      <c r="D74" s="28"/>
      <c r="E74" s="28"/>
      <c r="F74" s="28"/>
      <c r="G74" s="57"/>
      <c r="H74" s="57"/>
      <c r="I74" s="57"/>
      <c r="J74" s="57"/>
      <c r="K74" s="57"/>
      <c r="L74" s="57"/>
      <c r="M74" s="57"/>
      <c r="N74" s="88"/>
      <c r="O74" s="88"/>
      <c r="P74" s="88"/>
      <c r="Q74" s="57"/>
      <c r="R74" s="57"/>
      <c r="S74" s="57"/>
      <c r="T74" s="57"/>
      <c r="U74" s="57"/>
      <c r="V74" s="88"/>
      <c r="W74" s="88"/>
      <c r="X74" s="57"/>
      <c r="Y74" s="88"/>
      <c r="Z74" s="57"/>
      <c r="AA74" s="57"/>
      <c r="AB74" s="57"/>
      <c r="AC74" s="88"/>
      <c r="AD74" s="57"/>
      <c r="AE74" s="57"/>
      <c r="AF74" s="57"/>
      <c r="AG74" s="57"/>
      <c r="AH74" s="57"/>
      <c r="AI74" s="57"/>
      <c r="AJ74" s="57"/>
      <c r="AK74" s="57"/>
      <c r="AL74" s="57"/>
      <c r="AM74" s="57"/>
    </row>
    <row r="75" spans="2:69" ht="16.2" customHeight="1">
      <c r="B75" s="30" t="s">
        <v>218</v>
      </c>
      <c r="C75" s="44"/>
      <c r="D75" s="44"/>
      <c r="E75" s="44"/>
      <c r="F75" s="44"/>
      <c r="G75" s="44"/>
      <c r="H75" s="44"/>
      <c r="I75" s="44"/>
      <c r="J75" s="44"/>
      <c r="K75" s="44"/>
      <c r="L75" s="44"/>
      <c r="M75" s="44"/>
      <c r="N75" s="44"/>
      <c r="O75" s="44"/>
      <c r="P75" s="44"/>
      <c r="Q75" s="44"/>
      <c r="R75" s="44"/>
      <c r="S75" s="44"/>
      <c r="U75" s="44"/>
      <c r="V75" s="44"/>
      <c r="W75" s="44"/>
      <c r="X75" s="44"/>
      <c r="Y75" s="44"/>
      <c r="Z75" s="107"/>
    </row>
    <row r="76" spans="2:69" ht="3" customHeight="1">
      <c r="B76" s="30"/>
      <c r="C76" s="44"/>
      <c r="D76" s="44"/>
      <c r="E76" s="44"/>
      <c r="F76" s="44"/>
      <c r="G76" s="44"/>
      <c r="H76" s="44"/>
      <c r="I76" s="44"/>
      <c r="J76" s="44"/>
      <c r="K76" s="44"/>
      <c r="L76" s="44"/>
      <c r="M76" s="44"/>
      <c r="N76" s="44"/>
      <c r="O76" s="44"/>
      <c r="P76" s="44"/>
      <c r="Q76" s="44"/>
      <c r="R76" s="44"/>
      <c r="S76" s="44"/>
      <c r="U76" s="44"/>
      <c r="V76" s="44"/>
      <c r="W76" s="44"/>
      <c r="X76" s="44"/>
      <c r="Y76" s="44"/>
      <c r="Z76" s="107"/>
    </row>
    <row r="77" spans="2:69" ht="16.8" customHeight="1">
      <c r="B77" s="31" t="s">
        <v>83</v>
      </c>
      <c r="O77" s="31"/>
    </row>
    <row r="78" spans="2:69" s="24" customFormat="1" ht="16.8" customHeight="1">
      <c r="B78" s="32" t="s">
        <v>92</v>
      </c>
      <c r="C78" s="32"/>
      <c r="D78" s="32"/>
      <c r="E78" s="32" t="s">
        <v>27</v>
      </c>
      <c r="F78" s="32"/>
      <c r="G78" s="32"/>
      <c r="H78" s="32" t="s">
        <v>93</v>
      </c>
      <c r="I78" s="32"/>
      <c r="J78" s="32"/>
      <c r="K78" s="32" t="s">
        <v>17</v>
      </c>
      <c r="L78" s="78"/>
      <c r="M78" s="81"/>
      <c r="N78" s="89"/>
      <c r="O78" s="32" t="s">
        <v>81</v>
      </c>
      <c r="P78" s="78"/>
      <c r="Q78" s="81"/>
      <c r="R78" s="99"/>
      <c r="S78" s="102"/>
      <c r="T78" s="102"/>
      <c r="U78" s="104"/>
      <c r="V78" s="104"/>
      <c r="W78" s="104"/>
      <c r="X78" s="104"/>
      <c r="Y78" s="104"/>
      <c r="Z78" s="104"/>
      <c r="AA78" s="108"/>
      <c r="AB78" s="104"/>
      <c r="AC78" s="104"/>
      <c r="AD78" s="104"/>
      <c r="AE78" s="104"/>
      <c r="AF78" s="104"/>
      <c r="AG78" s="104"/>
    </row>
    <row r="79" spans="2:69" s="24" customFormat="1" ht="16.8" customHeight="1">
      <c r="B79" s="32"/>
      <c r="C79" s="32"/>
      <c r="D79" s="32"/>
      <c r="E79" s="32"/>
      <c r="F79" s="32"/>
      <c r="G79" s="32"/>
      <c r="H79" s="32"/>
      <c r="I79" s="32"/>
      <c r="J79" s="32"/>
      <c r="K79" s="76"/>
      <c r="L79" s="79"/>
      <c r="M79" s="82"/>
      <c r="N79" s="89"/>
      <c r="O79" s="76"/>
      <c r="P79" s="79"/>
      <c r="Q79" s="82"/>
      <c r="R79" s="100"/>
      <c r="S79" s="102"/>
      <c r="T79" s="102"/>
      <c r="U79" s="104"/>
      <c r="V79" s="104"/>
      <c r="W79" s="104"/>
      <c r="X79" s="104"/>
      <c r="Y79" s="104"/>
      <c r="Z79" s="104"/>
      <c r="AA79" s="108"/>
      <c r="AB79" s="104"/>
      <c r="AC79" s="104"/>
      <c r="AD79" s="104"/>
      <c r="AE79" s="104"/>
      <c r="AF79" s="104"/>
      <c r="AG79" s="104"/>
    </row>
    <row r="80" spans="2:69" ht="16.8" customHeight="1">
      <c r="B80" s="33">
        <f>+BQ69</f>
        <v>0</v>
      </c>
      <c r="C80" s="33"/>
      <c r="D80" s="33"/>
      <c r="E80" s="145"/>
      <c r="F80" s="145"/>
      <c r="G80" s="145"/>
      <c r="H80" s="33">
        <f>W1*AB1</f>
        <v>0</v>
      </c>
      <c r="I80" s="33"/>
      <c r="J80" s="33"/>
      <c r="K80" s="167">
        <f>BQ70</f>
        <v>0</v>
      </c>
      <c r="L80" s="169"/>
      <c r="M80" s="171"/>
      <c r="O80" s="174" t="e">
        <f>(B80+E80)/(H80-K80)</f>
        <v>#DIV/0!</v>
      </c>
      <c r="P80" s="176"/>
      <c r="Q80" s="178"/>
      <c r="R80" s="216"/>
      <c r="S80" s="113"/>
      <c r="T80" s="113"/>
      <c r="U80" s="105"/>
      <c r="V80" s="105"/>
      <c r="W80" s="105"/>
      <c r="X80" s="105"/>
      <c r="Y80" s="105"/>
      <c r="Z80" s="105"/>
      <c r="AA80" s="109"/>
      <c r="AB80" s="110"/>
      <c r="AC80" s="110"/>
      <c r="AD80" s="110"/>
      <c r="AE80" s="113"/>
      <c r="AF80" s="113"/>
      <c r="AG80" s="113"/>
    </row>
    <row r="81" spans="2:39" s="25" customFormat="1" ht="16.8" customHeight="1">
      <c r="B81" s="25" t="s">
        <v>37</v>
      </c>
    </row>
    <row r="82" spans="2:39" s="25" customFormat="1" ht="16.8" customHeight="1">
      <c r="B82" s="23" t="s">
        <v>95</v>
      </c>
    </row>
    <row r="83" spans="2:39" ht="16.8" customHeight="1">
      <c r="B83" s="34" t="s">
        <v>45</v>
      </c>
      <c r="N83" s="44"/>
    </row>
    <row r="84" spans="2:39" ht="16.8" customHeight="1">
      <c r="B84" s="34"/>
    </row>
    <row r="85" spans="2:39" ht="16.8" customHeight="1">
      <c r="B85" s="30" t="s">
        <v>127</v>
      </c>
      <c r="C85" s="45"/>
      <c r="D85" s="45" t="s">
        <v>70</v>
      </c>
      <c r="E85" s="28"/>
      <c r="G85" s="44"/>
      <c r="H85" s="44"/>
      <c r="I85" s="44" t="s">
        <v>220</v>
      </c>
      <c r="J85" s="44"/>
      <c r="K85" s="44"/>
      <c r="L85" s="44"/>
      <c r="M85" s="44"/>
      <c r="N85" s="44"/>
      <c r="O85" s="44"/>
      <c r="P85" s="44"/>
      <c r="Q85" s="44"/>
      <c r="R85" s="44"/>
      <c r="S85" s="44"/>
      <c r="T85" s="44"/>
      <c r="U85" s="44"/>
      <c r="V85" s="44"/>
      <c r="W85" s="44"/>
      <c r="X85" s="44"/>
      <c r="Y85" s="44"/>
      <c r="Z85" s="44"/>
      <c r="AA85" s="44"/>
    </row>
    <row r="86" spans="2:39" ht="16.8" customHeight="1">
      <c r="B86" s="35"/>
      <c r="C86" s="46"/>
      <c r="D86" s="46"/>
      <c r="E86" s="46"/>
      <c r="F86" s="46"/>
      <c r="G86" s="58" t="s">
        <v>52</v>
      </c>
      <c r="H86" s="68"/>
      <c r="I86" s="58" t="s">
        <v>128</v>
      </c>
      <c r="J86" s="68"/>
      <c r="K86" s="77" t="s">
        <v>12</v>
      </c>
      <c r="L86" s="77"/>
      <c r="M86" s="77"/>
      <c r="N86" s="77"/>
    </row>
    <row r="87" spans="2:39" ht="16.8" customHeight="1">
      <c r="B87" s="40" t="s">
        <v>121</v>
      </c>
      <c r="C87" s="51"/>
      <c r="D87" s="51"/>
      <c r="E87" s="51"/>
      <c r="F87" s="51"/>
      <c r="G87" s="62">
        <f>SUM(SUMIFS(BQ4:BQ68,D4:D68,{"即応(ICU)","休床(ICU)"}))</f>
        <v>0</v>
      </c>
      <c r="H87" s="62"/>
      <c r="I87" s="62">
        <v>151000</v>
      </c>
      <c r="J87" s="62"/>
      <c r="K87" s="62">
        <f>+G87*I87</f>
        <v>0</v>
      </c>
      <c r="L87" s="62"/>
      <c r="M87" s="62"/>
      <c r="N87" s="62"/>
    </row>
    <row r="88" spans="2:39" ht="16.8" customHeight="1">
      <c r="B88" s="43" t="s">
        <v>122</v>
      </c>
      <c r="C88" s="54"/>
      <c r="D88" s="54"/>
      <c r="E88" s="54"/>
      <c r="F88" s="56"/>
      <c r="G88" s="62">
        <f>SUM(SUMIFS(BQ4:BQ68,D4:D68,{"即応(HCU)","休床(HCU)"}))</f>
        <v>0</v>
      </c>
      <c r="H88" s="62"/>
      <c r="I88" s="71">
        <v>106000</v>
      </c>
      <c r="J88" s="74"/>
      <c r="K88" s="62">
        <f>+G88*I88</f>
        <v>0</v>
      </c>
      <c r="L88" s="62"/>
      <c r="M88" s="62"/>
      <c r="N88" s="62"/>
    </row>
    <row r="89" spans="2:39" ht="16.8" customHeight="1">
      <c r="B89" s="40" t="s">
        <v>123</v>
      </c>
      <c r="C89" s="40"/>
      <c r="D89" s="40"/>
      <c r="E89" s="40"/>
      <c r="F89" s="40"/>
      <c r="G89" s="62">
        <f>SUM(SUMIFS(BQ4:BQ68,D4:D68,{"即応(療養以外)","休床(療養以外)"}))</f>
        <v>0</v>
      </c>
      <c r="H89" s="62"/>
      <c r="I89" s="62">
        <v>36000</v>
      </c>
      <c r="J89" s="62"/>
      <c r="K89" s="62">
        <f>+G89*I89</f>
        <v>0</v>
      </c>
      <c r="L89" s="62"/>
      <c r="M89" s="84"/>
      <c r="N89" s="84"/>
    </row>
    <row r="90" spans="2:39" ht="16.8" customHeight="1">
      <c r="B90" s="41" t="s">
        <v>124</v>
      </c>
      <c r="C90" s="52"/>
      <c r="D90" s="52"/>
      <c r="E90" s="52"/>
      <c r="F90" s="52"/>
      <c r="G90" s="63">
        <f>SUM(SUMIFS(BQ4:BQ68,D4:D68,{"即応(療養)","休床(療養)"}))</f>
        <v>0</v>
      </c>
      <c r="H90" s="63"/>
      <c r="I90" s="63">
        <v>16000</v>
      </c>
      <c r="J90" s="63"/>
      <c r="K90" s="63">
        <f>+G90*I90</f>
        <v>0</v>
      </c>
      <c r="L90" s="63"/>
      <c r="M90" s="85"/>
      <c r="N90" s="85"/>
    </row>
    <row r="91" spans="2:39" ht="16.8" customHeight="1">
      <c r="B91" s="42" t="s">
        <v>8</v>
      </c>
      <c r="C91" s="53"/>
      <c r="D91" s="53"/>
      <c r="E91" s="53"/>
      <c r="F91" s="53"/>
      <c r="G91" s="64">
        <f>SUM(G87:H90)</f>
        <v>0</v>
      </c>
      <c r="H91" s="64"/>
      <c r="I91" s="70"/>
      <c r="J91" s="70"/>
      <c r="K91" s="64">
        <f>SUM(K87:L90)</f>
        <v>0</v>
      </c>
      <c r="L91" s="64"/>
      <c r="M91" s="86"/>
      <c r="N91" s="86"/>
    </row>
    <row r="92" spans="2:39" ht="16.8" customHeight="1">
      <c r="C92" s="34"/>
    </row>
    <row r="93" spans="2:39" ht="13.8" customHeight="1">
      <c r="B93" s="45"/>
      <c r="D93" s="45"/>
      <c r="E93" s="28"/>
      <c r="F93" s="28"/>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row>
    <row r="94" spans="2:39" ht="15.75">
      <c r="B94" s="121" t="s">
        <v>47</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209"/>
    </row>
    <row r="95" spans="2:39" ht="18.75">
      <c r="B95" s="122" t="s">
        <v>130</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10"/>
    </row>
    <row r="96" spans="2:39" ht="15.75">
      <c r="B96" s="122" t="s">
        <v>184</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10"/>
    </row>
    <row r="97" spans="2:39" ht="17.399999999999999" customHeight="1">
      <c r="B97" s="123" t="s">
        <v>36</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210"/>
    </row>
    <row r="98" spans="2:39" ht="17.399999999999999" customHeight="1">
      <c r="B98" s="122" t="s">
        <v>34</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210"/>
    </row>
    <row r="99" spans="2:39" ht="17.399999999999999" customHeight="1">
      <c r="B99" s="123" t="s">
        <v>137</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210"/>
    </row>
    <row r="100" spans="2:39" ht="17.399999999999999" customHeight="1">
      <c r="B100" s="122" t="s">
        <v>18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210"/>
    </row>
    <row r="101" spans="2:39" ht="17.399999999999999" customHeight="1">
      <c r="B101" s="124" t="s">
        <v>84</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211"/>
    </row>
    <row r="102" spans="2:39" ht="1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2:39" ht="1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2:39" ht="15" customHeight="1">
      <c r="B104" s="27"/>
      <c r="C104" s="134" t="s">
        <v>4</v>
      </c>
      <c r="D104" s="142"/>
      <c r="E104" s="142" t="s">
        <v>58</v>
      </c>
      <c r="F104" s="142"/>
      <c r="G104" s="27"/>
      <c r="H104" s="27"/>
      <c r="I104" s="27"/>
      <c r="J104" s="27"/>
      <c r="K104" s="27" t="s">
        <v>113</v>
      </c>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2:39" ht="15" customHeight="1">
      <c r="B105" s="27"/>
      <c r="C105" s="40" t="s">
        <v>19</v>
      </c>
      <c r="D105" s="142"/>
      <c r="E105" s="146" t="s">
        <v>102</v>
      </c>
      <c r="F105" s="146"/>
      <c r="G105" s="27"/>
      <c r="H105" s="27"/>
      <c r="I105" s="27"/>
      <c r="J105" s="27"/>
      <c r="K105" s="40">
        <v>1</v>
      </c>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2:39" ht="15" customHeight="1">
      <c r="B106" s="27"/>
      <c r="C106" s="40" t="s">
        <v>119</v>
      </c>
      <c r="D106" s="142"/>
      <c r="E106" s="146" t="s">
        <v>103</v>
      </c>
      <c r="F106" s="146"/>
      <c r="G106" s="27"/>
      <c r="H106" s="27"/>
      <c r="I106" s="27"/>
      <c r="J106" s="27"/>
      <c r="K106" s="40">
        <v>2</v>
      </c>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2:39" ht="15" customHeight="1">
      <c r="B107" s="27"/>
      <c r="C107" s="135" t="s">
        <v>131</v>
      </c>
      <c r="D107" s="142"/>
      <c r="E107" s="146" t="s">
        <v>104</v>
      </c>
      <c r="F107" s="146"/>
      <c r="G107" s="160" t="s">
        <v>112</v>
      </c>
      <c r="H107" s="27"/>
      <c r="I107" s="27"/>
      <c r="J107" s="27"/>
      <c r="K107" s="40">
        <v>3</v>
      </c>
      <c r="L107" s="27"/>
      <c r="M107" s="27"/>
      <c r="N107" s="27"/>
      <c r="O107" s="160"/>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2:39" ht="15" customHeight="1">
      <c r="B108" s="27"/>
      <c r="C108" s="40" t="s">
        <v>16</v>
      </c>
      <c r="D108" s="142"/>
      <c r="E108" s="146" t="s">
        <v>106</v>
      </c>
      <c r="F108" s="146"/>
      <c r="G108" s="27"/>
      <c r="H108" s="27"/>
      <c r="I108" s="27"/>
      <c r="J108" s="27"/>
      <c r="K108" s="40">
        <v>4</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2:39" ht="15" customHeight="1">
      <c r="E109" s="146" t="s">
        <v>108</v>
      </c>
      <c r="F109" s="146"/>
      <c r="K109" s="51">
        <v>5</v>
      </c>
    </row>
    <row r="110" spans="2:39" ht="15" customHeight="1">
      <c r="E110" s="146" t="s">
        <v>82</v>
      </c>
      <c r="F110" s="146"/>
    </row>
    <row r="111" spans="2:39" ht="15" customHeight="1">
      <c r="E111" s="146" t="s">
        <v>109</v>
      </c>
      <c r="F111" s="146"/>
      <c r="G111" s="160" t="s">
        <v>112</v>
      </c>
    </row>
    <row r="112" spans="2:39" ht="15" customHeight="1">
      <c r="E112" s="146" t="s">
        <v>111</v>
      </c>
      <c r="F112" s="146"/>
    </row>
  </sheetData>
  <mergeCells count="58">
    <mergeCell ref="K1:L1"/>
    <mergeCell ref="N1:O1"/>
    <mergeCell ref="P1:Q1"/>
    <mergeCell ref="S1:T1"/>
    <mergeCell ref="U1:V1"/>
    <mergeCell ref="W1:X1"/>
    <mergeCell ref="Y1:AA1"/>
    <mergeCell ref="AB1:AC1"/>
    <mergeCell ref="AH1:AI1"/>
    <mergeCell ref="AJ1:AM1"/>
    <mergeCell ref="C71:F71"/>
    <mergeCell ref="C72:F72"/>
    <mergeCell ref="B80:D80"/>
    <mergeCell ref="E80:G80"/>
    <mergeCell ref="H80:J80"/>
    <mergeCell ref="K80:M80"/>
    <mergeCell ref="O80:Q80"/>
    <mergeCell ref="R80:T80"/>
    <mergeCell ref="U80:W80"/>
    <mergeCell ref="X80:Z80"/>
    <mergeCell ref="AB80:AD80"/>
    <mergeCell ref="AE80:AG80"/>
    <mergeCell ref="I85:AA85"/>
    <mergeCell ref="B86:F86"/>
    <mergeCell ref="G86:H86"/>
    <mergeCell ref="I86:J86"/>
    <mergeCell ref="K86:N86"/>
    <mergeCell ref="B87:F87"/>
    <mergeCell ref="G87:H87"/>
    <mergeCell ref="I87:J87"/>
    <mergeCell ref="K87:N87"/>
    <mergeCell ref="B88:F88"/>
    <mergeCell ref="G88:H88"/>
    <mergeCell ref="I88:J88"/>
    <mergeCell ref="K88:N88"/>
    <mergeCell ref="B89:F89"/>
    <mergeCell ref="G89:H89"/>
    <mergeCell ref="I89:J89"/>
    <mergeCell ref="K89:N89"/>
    <mergeCell ref="B90:F90"/>
    <mergeCell ref="G90:H90"/>
    <mergeCell ref="I90:J90"/>
    <mergeCell ref="K90:N90"/>
    <mergeCell ref="B91:F91"/>
    <mergeCell ref="G91:H91"/>
    <mergeCell ref="I91:J91"/>
    <mergeCell ref="K91:N91"/>
    <mergeCell ref="E104:F104"/>
    <mergeCell ref="B78:D79"/>
    <mergeCell ref="E78:G79"/>
    <mergeCell ref="H78:J79"/>
    <mergeCell ref="K78:M79"/>
    <mergeCell ref="O78:Q79"/>
    <mergeCell ref="R78:T79"/>
    <mergeCell ref="U78:W79"/>
    <mergeCell ref="X78:Z79"/>
    <mergeCell ref="AB78:AD79"/>
    <mergeCell ref="AE78:AG79"/>
  </mergeCells>
  <phoneticPr fontId="2"/>
  <conditionalFormatting sqref="Q63:BP63">
    <cfRule type="containsText" dxfId="202" priority="4" text="コ">
      <formula>NOT(ISERROR(SEARCH("コ",Q63)))</formula>
    </cfRule>
    <cfRule type="containsText" dxfId="201" priority="2" text="一">
      <formula>NOT(ISERROR(SEARCH("一",Q63)))</formula>
    </cfRule>
    <cfRule type="containsText" dxfId="200" priority="3" text="コ(重)">
      <formula>NOT(ISERROR(SEARCH("コ(重)",Q63)))</formula>
    </cfRule>
  </conditionalFormatting>
  <conditionalFormatting sqref="Q63:BP63">
    <cfRule type="containsText" dxfId="199" priority="1" text="空">
      <formula>NOT(ISERROR(SEARCH("空",Q63)))</formula>
    </cfRule>
  </conditionalFormatting>
  <conditionalFormatting sqref="G66:BP66">
    <cfRule type="containsText" dxfId="198" priority="7" text="コ">
      <formula>NOT(ISERROR(SEARCH("コ",G66)))</formula>
    </cfRule>
    <cfRule type="containsText" dxfId="197" priority="5" text="一">
      <formula>NOT(ISERROR(SEARCH("一",G66)))</formula>
    </cfRule>
    <cfRule type="containsText" dxfId="196" priority="6" text="コ(重)">
      <formula>NOT(ISERROR(SEARCH("コ(重)",G66)))</formula>
    </cfRule>
  </conditionalFormatting>
  <conditionalFormatting sqref="D4:D68">
    <cfRule type="containsText" dxfId="195" priority="19" text="即応(HCU)">
      <formula>NOT(ISERROR(SEARCH("即応(HCU)",D4)))</formula>
    </cfRule>
    <cfRule type="containsText" dxfId="194" priority="18" text="即応(療養以外)">
      <formula>NOT(ISERROR(SEARCH("即応(療養以外)",D4)))</formula>
    </cfRule>
    <cfRule type="containsText" dxfId="193" priority="17" text="即応(療養)">
      <formula>NOT(ISERROR(SEARCH("即応(療養)",D4)))</formula>
    </cfRule>
    <cfRule type="containsText" dxfId="192" priority="20" text="即応(ICU)">
      <formula>NOT(ISERROR(SEARCH("即応(ICU)",D4)))</formula>
    </cfRule>
    <cfRule type="containsText" dxfId="191" priority="13" text="休床(療養)">
      <formula>NOT(ISERROR(SEARCH("休床(療養)",D4)))</formula>
    </cfRule>
    <cfRule type="containsText" dxfId="190" priority="14" text="休床(療養以外)">
      <formula>NOT(ISERROR(SEARCH("休床(療養以外)",D4)))</formula>
    </cfRule>
    <cfRule type="containsText" dxfId="189" priority="15" text="休床(HCU">
      <formula>NOT(ISERROR(SEARCH("休床(HCU",D4)))</formula>
    </cfRule>
    <cfRule type="containsText" dxfId="188" priority="16" text="休床(ICU">
      <formula>NOT(ISERROR(SEARCH("休床(ICU",D4)))</formula>
    </cfRule>
  </conditionalFormatting>
  <conditionalFormatting sqref="E4:E68">
    <cfRule type="notContainsBlanks" dxfId="187" priority="12">
      <formula>LEN(TRIM(E4))&gt;0</formula>
    </cfRule>
  </conditionalFormatting>
  <conditionalFormatting sqref="C4:C68">
    <cfRule type="notContainsBlanks" dxfId="186" priority="11">
      <formula>LEN(TRIM(C4))&gt;0</formula>
    </cfRule>
  </conditionalFormatting>
  <conditionalFormatting sqref="G4:BP62 G63:P63 G64:BP65 G67:BP68">
    <cfRule type="containsText" dxfId="185" priority="21" text="コ">
      <formula>NOT(ISERROR(SEARCH("コ",G4)))</formula>
    </cfRule>
    <cfRule type="containsText" dxfId="184" priority="9" text="一">
      <formula>NOT(ISERROR(SEARCH("一",G4)))</formula>
    </cfRule>
    <cfRule type="containsText" dxfId="183" priority="10" text="コ(重)">
      <formula>NOT(ISERROR(SEARCH("コ(重)",G4)))</formula>
    </cfRule>
  </conditionalFormatting>
  <conditionalFormatting sqref="G4:BP68">
    <cfRule type="containsText" dxfId="182" priority="8" text="空">
      <formula>NOT(ISERROR(SEARCH("空",G4)))</formula>
    </cfRule>
  </conditionalFormatting>
  <dataValidations count="4">
    <dataValidation type="list" allowBlank="1" showDropDown="0" showInputMessage="1" showErrorMessage="1" sqref="AB7:AP7 AC4:AP4 AJ60:AP68 H60:AI66 G37:G66 G67:AI68 X4:AA4 I5:Q7 I4:V4 R6:AA7 AB6:AG6 U5 AQ4:BP68">
      <formula1>$C$105:$C$108</formula1>
    </dataValidation>
    <dataValidation type="list" allowBlank="1" showDropDown="0" showInputMessage="1" showErrorMessage="1" sqref="AH5:AP6 I8:AP59 H4:H59 G4:G36 X5:AA5 AB4:AB5 W4:W5 AC5:AG5 R5:T5 V5">
      <formula1>$C$105:$C$108</formula1>
    </dataValidation>
    <dataValidation type="list" allowBlank="1" showDropDown="0" showInputMessage="1" showErrorMessage="1" sqref="D4:D68">
      <formula1>$E$105:$E$112</formula1>
    </dataValidation>
    <dataValidation type="list" allowBlank="1" showDropDown="0" showInputMessage="1" showErrorMessage="1" sqref="M1">
      <formula1>$K$105:$K$109</formula1>
    </dataValidation>
  </dataValidations>
  <pageMargins left="0.11811023622047244" right="0.11811023622047244" top="0.74803149606299213" bottom="0.19685039370078741" header="0.31496062992125984" footer="0.31496062992125984"/>
  <pageSetup paperSize="8" scale="51" fitToWidth="1" fitToHeight="1" orientation="landscape" usePrinterDefaults="1" r:id="rId1"/>
  <colBreaks count="1" manualBreakCount="1">
    <brk id="39" max="100"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AM112"/>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14" width="5.19921875" style="23" customWidth="1"/>
    <col min="15" max="15" width="6.375" style="23" customWidth="1"/>
    <col min="16" max="38" width="5.19921875" style="23" customWidth="1"/>
    <col min="39" max="39" width="7.5" style="23" customWidth="1"/>
    <col min="40" max="16384" width="9" style="23"/>
  </cols>
  <sheetData>
    <row r="1" spans="2:39" ht="21" customHeight="1">
      <c r="B1" s="26" t="s">
        <v>139</v>
      </c>
      <c r="C1" s="27"/>
      <c r="D1" s="27"/>
      <c r="E1" s="27"/>
      <c r="F1" s="27"/>
      <c r="G1" s="27"/>
      <c r="H1" s="27"/>
      <c r="I1" s="27"/>
      <c r="J1" s="27"/>
      <c r="K1" s="166" t="s">
        <v>113</v>
      </c>
      <c r="L1" s="168"/>
      <c r="M1" s="170">
        <v>1</v>
      </c>
      <c r="N1" s="172" t="s">
        <v>116</v>
      </c>
      <c r="O1" s="173"/>
      <c r="P1" s="175">
        <v>45170</v>
      </c>
      <c r="Q1" s="177"/>
      <c r="R1" s="179" t="s">
        <v>132</v>
      </c>
      <c r="S1" s="181">
        <v>45199</v>
      </c>
      <c r="T1" s="181"/>
      <c r="U1" s="184" t="s">
        <v>133</v>
      </c>
      <c r="V1" s="187"/>
      <c r="W1" s="188">
        <f>_xlfn.DAYS(S1,P1)+1</f>
        <v>30</v>
      </c>
      <c r="X1" s="188"/>
      <c r="Y1" s="184" t="s">
        <v>134</v>
      </c>
      <c r="Z1" s="189"/>
      <c r="AA1" s="189"/>
      <c r="AB1" s="190">
        <f>COUNTIF(D4:D68,"即応(ICU)")+COUNTIF(D4:D68,"即応(HCU)")+COUNTIF(D4:D68,"即応(療養以外)")+COUNTIF(D4:D68,"即応(療養)")</f>
        <v>0</v>
      </c>
      <c r="AC1" s="191"/>
      <c r="AD1" s="192"/>
      <c r="AE1" s="194"/>
      <c r="AF1" s="205" t="s">
        <v>101</v>
      </c>
      <c r="AG1" s="205"/>
      <c r="AH1" s="94" t="s">
        <v>10</v>
      </c>
      <c r="AI1" s="94"/>
      <c r="AJ1" s="98"/>
      <c r="AK1" s="98"/>
      <c r="AL1" s="98"/>
      <c r="AM1" s="98"/>
    </row>
    <row r="2" spans="2:39" ht="11.2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39" s="115" customFormat="1" ht="17.25" customHeight="1">
      <c r="B3" s="94" t="s">
        <v>13</v>
      </c>
      <c r="C3" s="125" t="s">
        <v>46</v>
      </c>
      <c r="D3" s="136" t="s">
        <v>32</v>
      </c>
      <c r="E3" s="143" t="s">
        <v>42</v>
      </c>
      <c r="F3" s="147" t="s">
        <v>1</v>
      </c>
      <c r="G3" s="154">
        <f>P1</f>
        <v>45170</v>
      </c>
      <c r="H3" s="161">
        <f t="shared" ref="H3:AJ3" ca="1" si="0">OFFSET(H3,0,-1)+1</f>
        <v>45171</v>
      </c>
      <c r="I3" s="161">
        <f t="shared" ca="1" si="0"/>
        <v>45172</v>
      </c>
      <c r="J3" s="161">
        <f t="shared" ca="1" si="0"/>
        <v>45173</v>
      </c>
      <c r="K3" s="161">
        <f t="shared" ca="1" si="0"/>
        <v>45174</v>
      </c>
      <c r="L3" s="161">
        <f t="shared" ca="1" si="0"/>
        <v>45175</v>
      </c>
      <c r="M3" s="161">
        <f t="shared" ca="1" si="0"/>
        <v>45176</v>
      </c>
      <c r="N3" s="161">
        <f t="shared" ca="1" si="0"/>
        <v>45177</v>
      </c>
      <c r="O3" s="161">
        <f t="shared" ca="1" si="0"/>
        <v>45178</v>
      </c>
      <c r="P3" s="161">
        <f t="shared" ca="1" si="0"/>
        <v>45179</v>
      </c>
      <c r="Q3" s="161">
        <f t="shared" ca="1" si="0"/>
        <v>45180</v>
      </c>
      <c r="R3" s="161">
        <f t="shared" ca="1" si="0"/>
        <v>45181</v>
      </c>
      <c r="S3" s="161">
        <f t="shared" ca="1" si="0"/>
        <v>45182</v>
      </c>
      <c r="T3" s="161">
        <f t="shared" ca="1" si="0"/>
        <v>45183</v>
      </c>
      <c r="U3" s="161">
        <f t="shared" ca="1" si="0"/>
        <v>45184</v>
      </c>
      <c r="V3" s="161">
        <f t="shared" ca="1" si="0"/>
        <v>45185</v>
      </c>
      <c r="W3" s="161">
        <f t="shared" ca="1" si="0"/>
        <v>45186</v>
      </c>
      <c r="X3" s="161">
        <f t="shared" ca="1" si="0"/>
        <v>45187</v>
      </c>
      <c r="Y3" s="161">
        <f t="shared" ca="1" si="0"/>
        <v>45188</v>
      </c>
      <c r="Z3" s="161">
        <f t="shared" ca="1" si="0"/>
        <v>45189</v>
      </c>
      <c r="AA3" s="161">
        <f t="shared" ca="1" si="0"/>
        <v>45190</v>
      </c>
      <c r="AB3" s="161">
        <f t="shared" ca="1" si="0"/>
        <v>45191</v>
      </c>
      <c r="AC3" s="161">
        <f t="shared" ca="1" si="0"/>
        <v>45192</v>
      </c>
      <c r="AD3" s="161">
        <f t="shared" ca="1" si="0"/>
        <v>45193</v>
      </c>
      <c r="AE3" s="161">
        <f t="shared" ca="1" si="0"/>
        <v>45194</v>
      </c>
      <c r="AF3" s="161">
        <f t="shared" ca="1" si="0"/>
        <v>45195</v>
      </c>
      <c r="AG3" s="161">
        <f t="shared" ca="1" si="0"/>
        <v>45196</v>
      </c>
      <c r="AH3" s="161">
        <f t="shared" ca="1" si="0"/>
        <v>45197</v>
      </c>
      <c r="AI3" s="161">
        <f t="shared" ca="1" si="0"/>
        <v>45198</v>
      </c>
      <c r="AJ3" s="161">
        <f t="shared" ca="1" si="0"/>
        <v>45199</v>
      </c>
      <c r="AK3" s="195" t="s">
        <v>135</v>
      </c>
    </row>
    <row r="4" spans="2:39" ht="12" customHeight="1">
      <c r="B4" s="117">
        <f t="shared" ref="B4:B67" si="1">ROW()-3</f>
        <v>1</v>
      </c>
      <c r="C4" s="126"/>
      <c r="D4" s="137"/>
      <c r="E4" s="144"/>
      <c r="F4" s="148" t="e">
        <f t="shared" ref="F4:F67"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96">
        <f t="shared" ref="AK4:AK67" si="3">COUNTIF(G4:AJ4,"空")</f>
        <v>0</v>
      </c>
    </row>
    <row r="5" spans="2:39"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96">
        <f t="shared" si="3"/>
        <v>0</v>
      </c>
    </row>
    <row r="6" spans="2:39"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96">
        <f t="shared" si="3"/>
        <v>0</v>
      </c>
    </row>
    <row r="7" spans="2:39"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96">
        <f t="shared" si="3"/>
        <v>0</v>
      </c>
    </row>
    <row r="8" spans="2:39"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96">
        <f t="shared" si="3"/>
        <v>0</v>
      </c>
    </row>
    <row r="9" spans="2:39"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96">
        <f t="shared" si="3"/>
        <v>0</v>
      </c>
    </row>
    <row r="10" spans="2:39"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96">
        <f t="shared" si="3"/>
        <v>0</v>
      </c>
    </row>
    <row r="11" spans="2:39"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96">
        <f t="shared" si="3"/>
        <v>0</v>
      </c>
    </row>
    <row r="12" spans="2:39"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96">
        <f t="shared" si="3"/>
        <v>0</v>
      </c>
    </row>
    <row r="13" spans="2:39"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96">
        <f t="shared" si="3"/>
        <v>0</v>
      </c>
    </row>
    <row r="14" spans="2:39"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96">
        <f t="shared" si="3"/>
        <v>0</v>
      </c>
    </row>
    <row r="15" spans="2:39"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96">
        <f t="shared" si="3"/>
        <v>0</v>
      </c>
    </row>
    <row r="16" spans="2:39"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96">
        <f t="shared" si="3"/>
        <v>0</v>
      </c>
    </row>
    <row r="17" spans="2:37"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96">
        <f t="shared" si="3"/>
        <v>0</v>
      </c>
    </row>
    <row r="18" spans="2:37"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96">
        <f t="shared" si="3"/>
        <v>0</v>
      </c>
    </row>
    <row r="19" spans="2:37"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96">
        <f t="shared" si="3"/>
        <v>0</v>
      </c>
    </row>
    <row r="20" spans="2:37"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96">
        <f t="shared" si="3"/>
        <v>0</v>
      </c>
    </row>
    <row r="21" spans="2:37"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96">
        <f t="shared" si="3"/>
        <v>0</v>
      </c>
    </row>
    <row r="22" spans="2:37"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96">
        <f t="shared" si="3"/>
        <v>0</v>
      </c>
    </row>
    <row r="23" spans="2:37"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96">
        <f t="shared" si="3"/>
        <v>0</v>
      </c>
    </row>
    <row r="24" spans="2:37"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96">
        <f t="shared" si="3"/>
        <v>0</v>
      </c>
    </row>
    <row r="25" spans="2:37"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96">
        <f t="shared" si="3"/>
        <v>0</v>
      </c>
    </row>
    <row r="26" spans="2:37"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96">
        <f t="shared" si="3"/>
        <v>0</v>
      </c>
    </row>
    <row r="27" spans="2:37"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96">
        <f t="shared" si="3"/>
        <v>0</v>
      </c>
    </row>
    <row r="28" spans="2:37"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96">
        <f t="shared" si="3"/>
        <v>0</v>
      </c>
    </row>
    <row r="29" spans="2:37"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96">
        <f t="shared" si="3"/>
        <v>0</v>
      </c>
    </row>
    <row r="30" spans="2:37"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96">
        <f t="shared" si="3"/>
        <v>0</v>
      </c>
    </row>
    <row r="31" spans="2:37"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96">
        <f t="shared" si="3"/>
        <v>0</v>
      </c>
    </row>
    <row r="32" spans="2:37"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96">
        <f t="shared" si="3"/>
        <v>0</v>
      </c>
    </row>
    <row r="33" spans="2:37"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96">
        <f t="shared" si="3"/>
        <v>0</v>
      </c>
    </row>
    <row r="34" spans="2:37"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96">
        <f t="shared" si="3"/>
        <v>0</v>
      </c>
    </row>
    <row r="35" spans="2:37"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96">
        <f t="shared" si="3"/>
        <v>0</v>
      </c>
    </row>
    <row r="36" spans="2:37"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96">
        <f t="shared" si="3"/>
        <v>0</v>
      </c>
    </row>
    <row r="37" spans="2:37"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96">
        <f t="shared" si="3"/>
        <v>0</v>
      </c>
    </row>
    <row r="38" spans="2:37"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96">
        <f t="shared" si="3"/>
        <v>0</v>
      </c>
    </row>
    <row r="39" spans="2:37"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96">
        <f t="shared" si="3"/>
        <v>0</v>
      </c>
    </row>
    <row r="40" spans="2:37"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96">
        <f t="shared" si="3"/>
        <v>0</v>
      </c>
    </row>
    <row r="41" spans="2:37"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96">
        <f t="shared" si="3"/>
        <v>0</v>
      </c>
    </row>
    <row r="42" spans="2:37"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96">
        <f t="shared" si="3"/>
        <v>0</v>
      </c>
    </row>
    <row r="43" spans="2:37" ht="12" customHeight="1">
      <c r="B43" s="117">
        <f t="shared" si="1"/>
        <v>40</v>
      </c>
      <c r="C43" s="126"/>
      <c r="D43" s="137"/>
      <c r="E43" s="144"/>
      <c r="F43" s="148" t="e">
        <f t="shared" ca="1" si="2"/>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96">
        <f t="shared" si="3"/>
        <v>0</v>
      </c>
    </row>
    <row r="44" spans="2:37" ht="12" customHeight="1">
      <c r="B44" s="117">
        <f t="shared" si="1"/>
        <v>41</v>
      </c>
      <c r="C44" s="126"/>
      <c r="D44" s="137"/>
      <c r="E44" s="144"/>
      <c r="F44" s="148" t="e">
        <f t="shared" ca="1" si="2"/>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96">
        <f t="shared" si="3"/>
        <v>0</v>
      </c>
    </row>
    <row r="45" spans="2:37" ht="12" customHeight="1">
      <c r="B45" s="117">
        <f t="shared" si="1"/>
        <v>42</v>
      </c>
      <c r="C45" s="126"/>
      <c r="D45" s="137"/>
      <c r="E45" s="144"/>
      <c r="F45" s="148" t="e">
        <f t="shared" ca="1" si="2"/>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96">
        <f t="shared" si="3"/>
        <v>0</v>
      </c>
    </row>
    <row r="46" spans="2:37" ht="12" customHeight="1">
      <c r="B46" s="117">
        <f t="shared" si="1"/>
        <v>43</v>
      </c>
      <c r="C46" s="126"/>
      <c r="D46" s="137"/>
      <c r="E46" s="144"/>
      <c r="F46" s="148" t="e">
        <f t="shared" ca="1" si="2"/>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96">
        <f t="shared" si="3"/>
        <v>0</v>
      </c>
    </row>
    <row r="47" spans="2:37" ht="12" customHeight="1">
      <c r="B47" s="117">
        <f t="shared" si="1"/>
        <v>44</v>
      </c>
      <c r="C47" s="126"/>
      <c r="D47" s="137"/>
      <c r="E47" s="144"/>
      <c r="F47" s="148" t="e">
        <f t="shared" ca="1" si="2"/>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96">
        <f t="shared" si="3"/>
        <v>0</v>
      </c>
    </row>
    <row r="48" spans="2:37" ht="12" customHeight="1">
      <c r="B48" s="117">
        <f t="shared" si="1"/>
        <v>45</v>
      </c>
      <c r="C48" s="126"/>
      <c r="D48" s="137"/>
      <c r="E48" s="144"/>
      <c r="F48" s="148" t="e">
        <f t="shared" ca="1" si="2"/>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96">
        <f t="shared" si="3"/>
        <v>0</v>
      </c>
    </row>
    <row r="49" spans="2:37" ht="12" customHeight="1">
      <c r="B49" s="117">
        <f t="shared" si="1"/>
        <v>46</v>
      </c>
      <c r="C49" s="126"/>
      <c r="D49" s="137"/>
      <c r="E49" s="144"/>
      <c r="F49" s="148" t="e">
        <f t="shared" ca="1" si="2"/>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96">
        <f t="shared" si="3"/>
        <v>0</v>
      </c>
    </row>
    <row r="50" spans="2:37" ht="12" customHeight="1">
      <c r="B50" s="117">
        <f t="shared" si="1"/>
        <v>47</v>
      </c>
      <c r="C50" s="126"/>
      <c r="D50" s="137"/>
      <c r="E50" s="144"/>
      <c r="F50" s="148" t="e">
        <f t="shared" ca="1" si="2"/>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96">
        <f t="shared" si="3"/>
        <v>0</v>
      </c>
    </row>
    <row r="51" spans="2:37" ht="12" customHeight="1">
      <c r="B51" s="117">
        <f t="shared" si="1"/>
        <v>48</v>
      </c>
      <c r="C51" s="126"/>
      <c r="D51" s="137"/>
      <c r="E51" s="144"/>
      <c r="F51" s="148" t="e">
        <f t="shared" ca="1" si="2"/>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96">
        <f t="shared" si="3"/>
        <v>0</v>
      </c>
    </row>
    <row r="52" spans="2:37" ht="12" customHeight="1">
      <c r="B52" s="117">
        <f t="shared" si="1"/>
        <v>49</v>
      </c>
      <c r="C52" s="126"/>
      <c r="D52" s="137"/>
      <c r="E52" s="144"/>
      <c r="F52" s="148" t="e">
        <f t="shared" ca="1" si="2"/>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96">
        <f t="shared" si="3"/>
        <v>0</v>
      </c>
    </row>
    <row r="53" spans="2:37" ht="12" customHeight="1">
      <c r="B53" s="117">
        <f t="shared" si="1"/>
        <v>50</v>
      </c>
      <c r="C53" s="126"/>
      <c r="D53" s="137"/>
      <c r="E53" s="144"/>
      <c r="F53" s="148" t="e">
        <f t="shared" ca="1" si="2"/>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96">
        <f t="shared" si="3"/>
        <v>0</v>
      </c>
    </row>
    <row r="54" spans="2:37" ht="12" customHeight="1">
      <c r="B54" s="117">
        <f t="shared" si="1"/>
        <v>51</v>
      </c>
      <c r="C54" s="126"/>
      <c r="D54" s="137"/>
      <c r="E54" s="144"/>
      <c r="F54" s="148" t="e">
        <f t="shared" ca="1" si="2"/>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96">
        <f t="shared" si="3"/>
        <v>0</v>
      </c>
    </row>
    <row r="55" spans="2:37" ht="12" customHeight="1">
      <c r="B55" s="117">
        <f t="shared" si="1"/>
        <v>52</v>
      </c>
      <c r="C55" s="126"/>
      <c r="D55" s="137"/>
      <c r="E55" s="144"/>
      <c r="F55" s="148" t="e">
        <f t="shared" ca="1" si="2"/>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96">
        <f t="shared" si="3"/>
        <v>0</v>
      </c>
    </row>
    <row r="56" spans="2:37" ht="12" customHeight="1">
      <c r="B56" s="117">
        <f t="shared" si="1"/>
        <v>53</v>
      </c>
      <c r="C56" s="126"/>
      <c r="D56" s="137"/>
      <c r="E56" s="144"/>
      <c r="F56" s="148" t="e">
        <f t="shared" ca="1" si="2"/>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96">
        <f t="shared" si="3"/>
        <v>0</v>
      </c>
    </row>
    <row r="57" spans="2:37" ht="12" customHeight="1">
      <c r="B57" s="117">
        <f t="shared" si="1"/>
        <v>54</v>
      </c>
      <c r="C57" s="126"/>
      <c r="D57" s="137"/>
      <c r="E57" s="144"/>
      <c r="F57" s="148" t="e">
        <f t="shared" ca="1" si="2"/>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96">
        <f t="shared" si="3"/>
        <v>0</v>
      </c>
    </row>
    <row r="58" spans="2:37" ht="12" customHeight="1">
      <c r="B58" s="117">
        <f t="shared" si="1"/>
        <v>55</v>
      </c>
      <c r="C58" s="126"/>
      <c r="D58" s="137"/>
      <c r="E58" s="144"/>
      <c r="F58" s="148" t="e">
        <f t="shared" ca="1" si="2"/>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96">
        <f t="shared" si="3"/>
        <v>0</v>
      </c>
    </row>
    <row r="59" spans="2:37" ht="12" customHeight="1">
      <c r="B59" s="117">
        <f t="shared" si="1"/>
        <v>56</v>
      </c>
      <c r="C59" s="126"/>
      <c r="D59" s="137"/>
      <c r="E59" s="144"/>
      <c r="F59" s="148" t="e">
        <f t="shared" ca="1" si="2"/>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96">
        <f t="shared" si="3"/>
        <v>0</v>
      </c>
    </row>
    <row r="60" spans="2:37" ht="12" customHeight="1">
      <c r="B60" s="117">
        <f t="shared" si="1"/>
        <v>57</v>
      </c>
      <c r="C60" s="126"/>
      <c r="D60" s="137"/>
      <c r="E60" s="144"/>
      <c r="F60" s="148" t="e">
        <f t="shared" ca="1" si="2"/>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96">
        <f t="shared" si="3"/>
        <v>0</v>
      </c>
    </row>
    <row r="61" spans="2:37" ht="12" customHeight="1">
      <c r="B61" s="117">
        <f t="shared" si="1"/>
        <v>58</v>
      </c>
      <c r="C61" s="126"/>
      <c r="D61" s="137"/>
      <c r="E61" s="144"/>
      <c r="F61" s="148" t="e">
        <f t="shared" ca="1" si="2"/>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96">
        <f t="shared" si="3"/>
        <v>0</v>
      </c>
    </row>
    <row r="62" spans="2:37" ht="12" customHeight="1">
      <c r="B62" s="117">
        <f t="shared" si="1"/>
        <v>59</v>
      </c>
      <c r="C62" s="126"/>
      <c r="D62" s="137"/>
      <c r="E62" s="144"/>
      <c r="F62" s="148" t="e">
        <f t="shared" ca="1" si="2"/>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96">
        <f t="shared" si="3"/>
        <v>0</v>
      </c>
    </row>
    <row r="63" spans="2:37" ht="12" customHeight="1">
      <c r="B63" s="117">
        <f t="shared" si="1"/>
        <v>60</v>
      </c>
      <c r="C63" s="126"/>
      <c r="D63" s="137"/>
      <c r="E63" s="144"/>
      <c r="F63" s="148" t="e">
        <f t="shared" ca="1" si="2"/>
        <v>#VALUE!</v>
      </c>
      <c r="G63" s="126"/>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96">
        <f t="shared" si="3"/>
        <v>0</v>
      </c>
    </row>
    <row r="64" spans="2:37" ht="12" customHeight="1">
      <c r="B64" s="117">
        <f t="shared" si="1"/>
        <v>61</v>
      </c>
      <c r="C64" s="126"/>
      <c r="D64" s="137"/>
      <c r="E64" s="144"/>
      <c r="F64" s="148" t="e">
        <f t="shared" ca="1" si="2"/>
        <v>#VALUE!</v>
      </c>
      <c r="G64" s="126"/>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96">
        <f t="shared" si="3"/>
        <v>0</v>
      </c>
    </row>
    <row r="65" spans="2:37" ht="12" customHeight="1">
      <c r="B65" s="117">
        <f t="shared" si="1"/>
        <v>62</v>
      </c>
      <c r="C65" s="126"/>
      <c r="D65" s="137"/>
      <c r="E65" s="144"/>
      <c r="F65" s="148" t="e">
        <f t="shared" ca="1" si="2"/>
        <v>#VALUE!</v>
      </c>
      <c r="G65" s="126"/>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96">
        <f t="shared" si="3"/>
        <v>0</v>
      </c>
    </row>
    <row r="66" spans="2:37" ht="12" customHeight="1">
      <c r="B66" s="117">
        <f t="shared" si="1"/>
        <v>63</v>
      </c>
      <c r="C66" s="126"/>
      <c r="D66" s="137"/>
      <c r="E66" s="144"/>
      <c r="F66" s="148" t="e">
        <f t="shared" ca="1" si="2"/>
        <v>#VALUE!</v>
      </c>
      <c r="G66" s="126"/>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96">
        <f t="shared" si="3"/>
        <v>0</v>
      </c>
    </row>
    <row r="67" spans="2:37" ht="12" customHeight="1">
      <c r="B67" s="117">
        <f t="shared" si="1"/>
        <v>64</v>
      </c>
      <c r="C67" s="126"/>
      <c r="D67" s="137"/>
      <c r="E67" s="144"/>
      <c r="F67" s="148" t="e">
        <f t="shared" ca="1" si="2"/>
        <v>#VALUE!</v>
      </c>
      <c r="G67" s="126"/>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206">
        <f t="shared" si="3"/>
        <v>0</v>
      </c>
    </row>
    <row r="68" spans="2:37" ht="12" customHeight="1">
      <c r="B68" s="118">
        <f>ROW()-3</f>
        <v>65</v>
      </c>
      <c r="C68" s="127"/>
      <c r="D68" s="138"/>
      <c r="E68" s="138"/>
      <c r="F68" s="149" t="e">
        <f ca="1">IF(E68="",OFFSET(F68,-1,0)+1,1)</f>
        <v>#VALUE!</v>
      </c>
      <c r="G68" s="127"/>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208">
        <f>COUNTIF(G68:AJ68,"空")</f>
        <v>0</v>
      </c>
    </row>
    <row r="69" spans="2:37" ht="15.75" customHeight="1">
      <c r="B69" s="119"/>
      <c r="C69" s="128" t="s">
        <v>145</v>
      </c>
      <c r="D69" s="139"/>
      <c r="E69" s="139"/>
      <c r="F69" s="150" t="s">
        <v>140</v>
      </c>
      <c r="G69" s="215">
        <f t="shared" ref="G69:AJ69" si="4">COUNTIF(G$4:G$68,"*"&amp;"コ"&amp;"*")</f>
        <v>0</v>
      </c>
      <c r="H69" s="155">
        <f t="shared" si="4"/>
        <v>0</v>
      </c>
      <c r="I69" s="155">
        <f t="shared" si="4"/>
        <v>0</v>
      </c>
      <c r="J69" s="155">
        <f t="shared" si="4"/>
        <v>0</v>
      </c>
      <c r="K69" s="155">
        <f t="shared" si="4"/>
        <v>0</v>
      </c>
      <c r="L69" s="155">
        <f t="shared" si="4"/>
        <v>0</v>
      </c>
      <c r="M69" s="155">
        <f t="shared" si="4"/>
        <v>0</v>
      </c>
      <c r="N69" s="155">
        <f t="shared" si="4"/>
        <v>0</v>
      </c>
      <c r="O69" s="155">
        <f t="shared" si="4"/>
        <v>0</v>
      </c>
      <c r="P69" s="155">
        <f t="shared" si="4"/>
        <v>0</v>
      </c>
      <c r="Q69" s="155">
        <f t="shared" si="4"/>
        <v>0</v>
      </c>
      <c r="R69" s="155">
        <f t="shared" si="4"/>
        <v>0</v>
      </c>
      <c r="S69" s="155">
        <f t="shared" si="4"/>
        <v>0</v>
      </c>
      <c r="T69" s="155">
        <f t="shared" si="4"/>
        <v>0</v>
      </c>
      <c r="U69" s="155">
        <f t="shared" si="4"/>
        <v>0</v>
      </c>
      <c r="V69" s="155">
        <f t="shared" si="4"/>
        <v>0</v>
      </c>
      <c r="W69" s="155">
        <f t="shared" si="4"/>
        <v>0</v>
      </c>
      <c r="X69" s="155">
        <f t="shared" si="4"/>
        <v>0</v>
      </c>
      <c r="Y69" s="155">
        <f t="shared" si="4"/>
        <v>0</v>
      </c>
      <c r="Z69" s="155">
        <f t="shared" si="4"/>
        <v>0</v>
      </c>
      <c r="AA69" s="155">
        <f t="shared" si="4"/>
        <v>0</v>
      </c>
      <c r="AB69" s="155">
        <f t="shared" si="4"/>
        <v>0</v>
      </c>
      <c r="AC69" s="155">
        <f t="shared" si="4"/>
        <v>0</v>
      </c>
      <c r="AD69" s="155">
        <f t="shared" si="4"/>
        <v>0</v>
      </c>
      <c r="AE69" s="155">
        <f t="shared" si="4"/>
        <v>0</v>
      </c>
      <c r="AF69" s="155">
        <f t="shared" si="4"/>
        <v>0</v>
      </c>
      <c r="AG69" s="155">
        <f t="shared" si="4"/>
        <v>0</v>
      </c>
      <c r="AH69" s="155">
        <f t="shared" si="4"/>
        <v>0</v>
      </c>
      <c r="AI69" s="155">
        <f t="shared" si="4"/>
        <v>0</v>
      </c>
      <c r="AJ69" s="155">
        <f t="shared" si="4"/>
        <v>0</v>
      </c>
      <c r="AK69" s="200">
        <f>SUM(G69:AJ69)</f>
        <v>0</v>
      </c>
    </row>
    <row r="70" spans="2:37" ht="15.75" customHeight="1">
      <c r="B70" s="119"/>
      <c r="C70" s="129" t="s">
        <v>147</v>
      </c>
      <c r="D70" s="140"/>
      <c r="E70" s="140"/>
      <c r="F70" s="151" t="s">
        <v>53</v>
      </c>
      <c r="G70" s="156">
        <f t="shared" ref="G70:AJ70" si="5">COUNTIF(G$4:G$68,"*"&amp;"一"&amp;"*")</f>
        <v>0</v>
      </c>
      <c r="H70" s="162">
        <f t="shared" si="5"/>
        <v>0</v>
      </c>
      <c r="I70" s="162">
        <f t="shared" si="5"/>
        <v>0</v>
      </c>
      <c r="J70" s="162">
        <f t="shared" si="5"/>
        <v>0</v>
      </c>
      <c r="K70" s="162">
        <f t="shared" si="5"/>
        <v>0</v>
      </c>
      <c r="L70" s="162">
        <f t="shared" si="5"/>
        <v>0</v>
      </c>
      <c r="M70" s="162">
        <f t="shared" si="5"/>
        <v>0</v>
      </c>
      <c r="N70" s="162">
        <f t="shared" si="5"/>
        <v>0</v>
      </c>
      <c r="O70" s="162">
        <f t="shared" si="5"/>
        <v>0</v>
      </c>
      <c r="P70" s="162">
        <f t="shared" si="5"/>
        <v>0</v>
      </c>
      <c r="Q70" s="162">
        <f t="shared" si="5"/>
        <v>0</v>
      </c>
      <c r="R70" s="162">
        <f t="shared" si="5"/>
        <v>0</v>
      </c>
      <c r="S70" s="162">
        <f t="shared" si="5"/>
        <v>0</v>
      </c>
      <c r="T70" s="162">
        <f t="shared" si="5"/>
        <v>0</v>
      </c>
      <c r="U70" s="162">
        <f t="shared" si="5"/>
        <v>0</v>
      </c>
      <c r="V70" s="162">
        <f t="shared" si="5"/>
        <v>0</v>
      </c>
      <c r="W70" s="162">
        <f t="shared" si="5"/>
        <v>0</v>
      </c>
      <c r="X70" s="162">
        <f t="shared" si="5"/>
        <v>0</v>
      </c>
      <c r="Y70" s="162">
        <f t="shared" si="5"/>
        <v>0</v>
      </c>
      <c r="Z70" s="162">
        <f t="shared" si="5"/>
        <v>0</v>
      </c>
      <c r="AA70" s="162">
        <f t="shared" si="5"/>
        <v>0</v>
      </c>
      <c r="AB70" s="162">
        <f t="shared" si="5"/>
        <v>0</v>
      </c>
      <c r="AC70" s="162">
        <f t="shared" si="5"/>
        <v>0</v>
      </c>
      <c r="AD70" s="162">
        <f t="shared" si="5"/>
        <v>0</v>
      </c>
      <c r="AE70" s="162">
        <f t="shared" si="5"/>
        <v>0</v>
      </c>
      <c r="AF70" s="162">
        <f t="shared" si="5"/>
        <v>0</v>
      </c>
      <c r="AG70" s="162">
        <f t="shared" si="5"/>
        <v>0</v>
      </c>
      <c r="AH70" s="162">
        <f t="shared" si="5"/>
        <v>0</v>
      </c>
      <c r="AI70" s="162">
        <f t="shared" si="5"/>
        <v>0</v>
      </c>
      <c r="AJ70" s="162">
        <f t="shared" si="5"/>
        <v>0</v>
      </c>
      <c r="AK70" s="201">
        <f>SUM(G70:AJ70)</f>
        <v>0</v>
      </c>
    </row>
    <row r="71" spans="2:37" ht="15.75" customHeight="1">
      <c r="B71" s="119"/>
      <c r="C71" s="130" t="s">
        <v>148</v>
      </c>
      <c r="D71" s="141"/>
      <c r="E71" s="141"/>
      <c r="F71" s="152"/>
      <c r="G71" s="157">
        <f t="shared" ref="G71:AJ71" si="6">SUM(G69:G70)</f>
        <v>0</v>
      </c>
      <c r="H71" s="163">
        <f t="shared" si="6"/>
        <v>0</v>
      </c>
      <c r="I71" s="163">
        <f t="shared" si="6"/>
        <v>0</v>
      </c>
      <c r="J71" s="163">
        <f t="shared" si="6"/>
        <v>0</v>
      </c>
      <c r="K71" s="163">
        <f t="shared" si="6"/>
        <v>0</v>
      </c>
      <c r="L71" s="163">
        <f t="shared" si="6"/>
        <v>0</v>
      </c>
      <c r="M71" s="163">
        <f t="shared" si="6"/>
        <v>0</v>
      </c>
      <c r="N71" s="163">
        <f t="shared" si="6"/>
        <v>0</v>
      </c>
      <c r="O71" s="163">
        <f t="shared" si="6"/>
        <v>0</v>
      </c>
      <c r="P71" s="163">
        <f t="shared" si="6"/>
        <v>0</v>
      </c>
      <c r="Q71" s="163">
        <f t="shared" si="6"/>
        <v>0</v>
      </c>
      <c r="R71" s="163">
        <f t="shared" si="6"/>
        <v>0</v>
      </c>
      <c r="S71" s="163">
        <f t="shared" si="6"/>
        <v>0</v>
      </c>
      <c r="T71" s="163">
        <f t="shared" si="6"/>
        <v>0</v>
      </c>
      <c r="U71" s="163">
        <f t="shared" si="6"/>
        <v>0</v>
      </c>
      <c r="V71" s="163">
        <f t="shared" si="6"/>
        <v>0</v>
      </c>
      <c r="W71" s="163">
        <f t="shared" si="6"/>
        <v>0</v>
      </c>
      <c r="X71" s="163">
        <f t="shared" si="6"/>
        <v>0</v>
      </c>
      <c r="Y71" s="163">
        <f t="shared" si="6"/>
        <v>0</v>
      </c>
      <c r="Z71" s="163">
        <f t="shared" si="6"/>
        <v>0</v>
      </c>
      <c r="AA71" s="163">
        <f t="shared" si="6"/>
        <v>0</v>
      </c>
      <c r="AB71" s="163">
        <f t="shared" si="6"/>
        <v>0</v>
      </c>
      <c r="AC71" s="163">
        <f t="shared" si="6"/>
        <v>0</v>
      </c>
      <c r="AD71" s="163">
        <f t="shared" si="6"/>
        <v>0</v>
      </c>
      <c r="AE71" s="163">
        <f t="shared" si="6"/>
        <v>0</v>
      </c>
      <c r="AF71" s="163">
        <f t="shared" si="6"/>
        <v>0</v>
      </c>
      <c r="AG71" s="163">
        <f t="shared" si="6"/>
        <v>0</v>
      </c>
      <c r="AH71" s="163">
        <f t="shared" si="6"/>
        <v>0</v>
      </c>
      <c r="AI71" s="163">
        <f t="shared" si="6"/>
        <v>0</v>
      </c>
      <c r="AJ71" s="163">
        <f t="shared" si="6"/>
        <v>0</v>
      </c>
      <c r="AK71" s="202">
        <f>SUM(G71:AJ71)</f>
        <v>0</v>
      </c>
    </row>
    <row r="72" spans="2:37" ht="15.75" customHeight="1">
      <c r="B72" s="119"/>
      <c r="C72" s="130" t="s">
        <v>26</v>
      </c>
      <c r="D72" s="141"/>
      <c r="E72" s="141"/>
      <c r="F72" s="152"/>
      <c r="G72" s="158">
        <f t="shared" ref="G72:AJ72" si="7">COUNTIF(G$4:G$68,"空")</f>
        <v>0</v>
      </c>
      <c r="H72" s="164">
        <f t="shared" si="7"/>
        <v>0</v>
      </c>
      <c r="I72" s="164">
        <f t="shared" si="7"/>
        <v>0</v>
      </c>
      <c r="J72" s="164">
        <f t="shared" si="7"/>
        <v>0</v>
      </c>
      <c r="K72" s="164">
        <f t="shared" si="7"/>
        <v>0</v>
      </c>
      <c r="L72" s="164">
        <f t="shared" si="7"/>
        <v>0</v>
      </c>
      <c r="M72" s="164">
        <f t="shared" si="7"/>
        <v>0</v>
      </c>
      <c r="N72" s="164">
        <f t="shared" si="7"/>
        <v>0</v>
      </c>
      <c r="O72" s="164">
        <f t="shared" si="7"/>
        <v>0</v>
      </c>
      <c r="P72" s="164">
        <f t="shared" si="7"/>
        <v>0</v>
      </c>
      <c r="Q72" s="164">
        <f t="shared" si="7"/>
        <v>0</v>
      </c>
      <c r="R72" s="164">
        <f t="shared" si="7"/>
        <v>0</v>
      </c>
      <c r="S72" s="164">
        <f t="shared" si="7"/>
        <v>0</v>
      </c>
      <c r="T72" s="164">
        <f t="shared" si="7"/>
        <v>0</v>
      </c>
      <c r="U72" s="164">
        <f t="shared" si="7"/>
        <v>0</v>
      </c>
      <c r="V72" s="164">
        <f t="shared" si="7"/>
        <v>0</v>
      </c>
      <c r="W72" s="164">
        <f t="shared" si="7"/>
        <v>0</v>
      </c>
      <c r="X72" s="164">
        <f t="shared" si="7"/>
        <v>0</v>
      </c>
      <c r="Y72" s="164">
        <f t="shared" si="7"/>
        <v>0</v>
      </c>
      <c r="Z72" s="164">
        <f t="shared" si="7"/>
        <v>0</v>
      </c>
      <c r="AA72" s="164">
        <f t="shared" si="7"/>
        <v>0</v>
      </c>
      <c r="AB72" s="164">
        <f t="shared" si="7"/>
        <v>0</v>
      </c>
      <c r="AC72" s="164">
        <f t="shared" si="7"/>
        <v>0</v>
      </c>
      <c r="AD72" s="164">
        <f t="shared" si="7"/>
        <v>0</v>
      </c>
      <c r="AE72" s="164">
        <f t="shared" si="7"/>
        <v>0</v>
      </c>
      <c r="AF72" s="164">
        <f t="shared" si="7"/>
        <v>0</v>
      </c>
      <c r="AG72" s="164">
        <f t="shared" si="7"/>
        <v>0</v>
      </c>
      <c r="AH72" s="164">
        <f t="shared" si="7"/>
        <v>0</v>
      </c>
      <c r="AI72" s="164">
        <f t="shared" si="7"/>
        <v>0</v>
      </c>
      <c r="AJ72" s="164">
        <f t="shared" si="7"/>
        <v>0</v>
      </c>
      <c r="AK72" s="203">
        <f>SUM(G72:AJ72)</f>
        <v>0</v>
      </c>
    </row>
    <row r="73" spans="2:37" ht="15.75" customHeight="1">
      <c r="B73" s="120"/>
      <c r="C73" s="131" t="s">
        <v>149</v>
      </c>
      <c r="D73" s="131"/>
      <c r="E73" s="131"/>
      <c r="F73" s="153"/>
      <c r="G73" s="159">
        <f t="shared" ref="G73:AJ73" si="8">SUM(G71:G72)</f>
        <v>0</v>
      </c>
      <c r="H73" s="165">
        <f t="shared" si="8"/>
        <v>0</v>
      </c>
      <c r="I73" s="165">
        <f t="shared" si="8"/>
        <v>0</v>
      </c>
      <c r="J73" s="165">
        <f t="shared" si="8"/>
        <v>0</v>
      </c>
      <c r="K73" s="165">
        <f t="shared" si="8"/>
        <v>0</v>
      </c>
      <c r="L73" s="165">
        <f t="shared" si="8"/>
        <v>0</v>
      </c>
      <c r="M73" s="165">
        <f t="shared" si="8"/>
        <v>0</v>
      </c>
      <c r="N73" s="165">
        <f t="shared" si="8"/>
        <v>0</v>
      </c>
      <c r="O73" s="165">
        <f t="shared" si="8"/>
        <v>0</v>
      </c>
      <c r="P73" s="165">
        <f t="shared" si="8"/>
        <v>0</v>
      </c>
      <c r="Q73" s="165">
        <f t="shared" si="8"/>
        <v>0</v>
      </c>
      <c r="R73" s="165">
        <f t="shared" si="8"/>
        <v>0</v>
      </c>
      <c r="S73" s="165">
        <f t="shared" si="8"/>
        <v>0</v>
      </c>
      <c r="T73" s="165">
        <f t="shared" si="8"/>
        <v>0</v>
      </c>
      <c r="U73" s="165">
        <f t="shared" si="8"/>
        <v>0</v>
      </c>
      <c r="V73" s="165">
        <f t="shared" si="8"/>
        <v>0</v>
      </c>
      <c r="W73" s="165">
        <f t="shared" si="8"/>
        <v>0</v>
      </c>
      <c r="X73" s="165">
        <f t="shared" si="8"/>
        <v>0</v>
      </c>
      <c r="Y73" s="165">
        <f t="shared" si="8"/>
        <v>0</v>
      </c>
      <c r="Z73" s="165">
        <f t="shared" si="8"/>
        <v>0</v>
      </c>
      <c r="AA73" s="165">
        <f t="shared" si="8"/>
        <v>0</v>
      </c>
      <c r="AB73" s="165">
        <f t="shared" si="8"/>
        <v>0</v>
      </c>
      <c r="AC73" s="165">
        <f t="shared" si="8"/>
        <v>0</v>
      </c>
      <c r="AD73" s="165">
        <f t="shared" si="8"/>
        <v>0</v>
      </c>
      <c r="AE73" s="165">
        <f t="shared" si="8"/>
        <v>0</v>
      </c>
      <c r="AF73" s="165">
        <f t="shared" si="8"/>
        <v>0</v>
      </c>
      <c r="AG73" s="165">
        <f t="shared" si="8"/>
        <v>0</v>
      </c>
      <c r="AH73" s="165">
        <f t="shared" si="8"/>
        <v>0</v>
      </c>
      <c r="AI73" s="165">
        <f t="shared" si="8"/>
        <v>0</v>
      </c>
      <c r="AJ73" s="165">
        <f t="shared" si="8"/>
        <v>0</v>
      </c>
      <c r="AK73" s="204">
        <f>SUM(G73:AJ73)</f>
        <v>0</v>
      </c>
    </row>
    <row r="74" spans="2:37" ht="12" customHeight="1">
      <c r="B74" s="28"/>
      <c r="C74" s="28"/>
      <c r="D74" s="28"/>
      <c r="E74" s="28"/>
      <c r="F74" s="28"/>
      <c r="G74" s="57"/>
      <c r="H74" s="57"/>
      <c r="I74" s="57"/>
      <c r="J74" s="57"/>
      <c r="K74" s="57"/>
      <c r="L74" s="57"/>
      <c r="M74" s="57"/>
      <c r="N74" s="88"/>
      <c r="O74" s="88"/>
      <c r="P74" s="88"/>
      <c r="Q74" s="57"/>
      <c r="R74" s="57"/>
      <c r="S74" s="57"/>
      <c r="T74" s="57"/>
      <c r="U74" s="57"/>
    </row>
    <row r="75" spans="2:37" ht="16.2" customHeight="1">
      <c r="B75" s="30" t="s">
        <v>218</v>
      </c>
      <c r="C75" s="44"/>
      <c r="D75" s="44"/>
      <c r="E75" s="44"/>
      <c r="F75" s="44"/>
      <c r="G75" s="44"/>
      <c r="H75" s="44"/>
      <c r="I75" s="44"/>
      <c r="J75" s="44"/>
      <c r="K75" s="44"/>
      <c r="L75" s="44"/>
      <c r="M75" s="44"/>
      <c r="N75" s="44"/>
      <c r="O75" s="44"/>
      <c r="P75" s="44"/>
      <c r="Q75" s="44"/>
      <c r="R75" s="44"/>
      <c r="S75" s="44"/>
      <c r="U75" s="44"/>
      <c r="V75" s="44"/>
      <c r="W75" s="44"/>
      <c r="X75" s="44"/>
      <c r="Y75" s="44"/>
      <c r="Z75" s="107"/>
    </row>
    <row r="76" spans="2:37" ht="3" customHeight="1">
      <c r="B76" s="30"/>
      <c r="C76" s="44"/>
      <c r="D76" s="44"/>
      <c r="E76" s="44"/>
      <c r="F76" s="44"/>
      <c r="G76" s="44"/>
      <c r="H76" s="44"/>
      <c r="I76" s="44"/>
      <c r="J76" s="44"/>
      <c r="K76" s="44"/>
      <c r="L76" s="44"/>
      <c r="M76" s="44"/>
      <c r="N76" s="44"/>
      <c r="O76" s="44"/>
      <c r="P76" s="44"/>
      <c r="Q76" s="44"/>
      <c r="R76" s="44"/>
      <c r="S76" s="44"/>
      <c r="U76" s="44"/>
      <c r="V76" s="44"/>
      <c r="W76" s="44"/>
      <c r="X76" s="44"/>
      <c r="Y76" s="44"/>
      <c r="Z76" s="107"/>
    </row>
    <row r="77" spans="2:37" ht="16.8" customHeight="1">
      <c r="B77" s="31" t="s">
        <v>83</v>
      </c>
      <c r="O77" s="31"/>
    </row>
    <row r="78" spans="2:37" s="24" customFormat="1" ht="16.8" customHeight="1">
      <c r="B78" s="32" t="s">
        <v>92</v>
      </c>
      <c r="C78" s="32"/>
      <c r="D78" s="32"/>
      <c r="E78" s="32" t="s">
        <v>27</v>
      </c>
      <c r="F78" s="32"/>
      <c r="G78" s="32"/>
      <c r="H78" s="32" t="s">
        <v>93</v>
      </c>
      <c r="I78" s="32"/>
      <c r="J78" s="32"/>
      <c r="K78" s="32" t="s">
        <v>17</v>
      </c>
      <c r="L78" s="78"/>
      <c r="M78" s="81"/>
      <c r="N78" s="89"/>
      <c r="O78" s="32" t="s">
        <v>81</v>
      </c>
      <c r="P78" s="78"/>
      <c r="Q78" s="81"/>
      <c r="R78" s="99"/>
      <c r="S78" s="102"/>
      <c r="T78" s="102"/>
      <c r="U78" s="104"/>
      <c r="V78" s="104"/>
      <c r="W78" s="104"/>
      <c r="X78" s="104"/>
      <c r="Y78" s="104"/>
      <c r="Z78" s="104"/>
      <c r="AA78" s="108"/>
      <c r="AB78" s="104"/>
      <c r="AC78" s="104"/>
      <c r="AD78" s="104"/>
      <c r="AE78" s="104"/>
      <c r="AF78" s="104"/>
      <c r="AG78" s="104"/>
    </row>
    <row r="79" spans="2:37" s="24" customFormat="1" ht="16.8" customHeight="1">
      <c r="B79" s="32"/>
      <c r="C79" s="32"/>
      <c r="D79" s="32"/>
      <c r="E79" s="32"/>
      <c r="F79" s="32"/>
      <c r="G79" s="32"/>
      <c r="H79" s="32"/>
      <c r="I79" s="32"/>
      <c r="J79" s="32"/>
      <c r="K79" s="76"/>
      <c r="L79" s="79"/>
      <c r="M79" s="82"/>
      <c r="N79" s="89"/>
      <c r="O79" s="76"/>
      <c r="P79" s="79"/>
      <c r="Q79" s="82"/>
      <c r="R79" s="100"/>
      <c r="S79" s="102"/>
      <c r="T79" s="102"/>
      <c r="U79" s="104"/>
      <c r="V79" s="104"/>
      <c r="W79" s="104"/>
      <c r="X79" s="104"/>
      <c r="Y79" s="104"/>
      <c r="Z79" s="104"/>
      <c r="AA79" s="108"/>
      <c r="AB79" s="104"/>
      <c r="AC79" s="104"/>
      <c r="AD79" s="104"/>
      <c r="AE79" s="104"/>
      <c r="AF79" s="104"/>
      <c r="AG79" s="104"/>
    </row>
    <row r="80" spans="2:37" ht="16.8" customHeight="1">
      <c r="B80" s="33">
        <f>+AK69</f>
        <v>0</v>
      </c>
      <c r="C80" s="33"/>
      <c r="D80" s="33"/>
      <c r="E80" s="145"/>
      <c r="F80" s="145"/>
      <c r="G80" s="145"/>
      <c r="H80" s="33">
        <f>W1*AB1</f>
        <v>0</v>
      </c>
      <c r="I80" s="33"/>
      <c r="J80" s="33"/>
      <c r="K80" s="167">
        <f>AK70</f>
        <v>0</v>
      </c>
      <c r="L80" s="169"/>
      <c r="M80" s="171"/>
      <c r="O80" s="174" t="e">
        <f>(B80+E80)/(H80-K80)</f>
        <v>#DIV/0!</v>
      </c>
      <c r="P80" s="176"/>
      <c r="Q80" s="178"/>
      <c r="R80" s="216"/>
      <c r="S80" s="113"/>
      <c r="T80" s="113"/>
      <c r="U80" s="105"/>
      <c r="V80" s="105"/>
      <c r="W80" s="105"/>
      <c r="X80" s="105"/>
      <c r="Y80" s="105"/>
      <c r="Z80" s="105"/>
      <c r="AA80" s="109"/>
      <c r="AB80" s="110"/>
      <c r="AC80" s="110"/>
      <c r="AD80" s="110"/>
      <c r="AE80" s="113"/>
      <c r="AF80" s="113"/>
      <c r="AG80" s="113"/>
    </row>
    <row r="81" spans="2:39" s="25" customFormat="1" ht="16.8" customHeight="1">
      <c r="B81" s="25" t="s">
        <v>37</v>
      </c>
    </row>
    <row r="82" spans="2:39" s="25" customFormat="1" ht="16.8" customHeight="1">
      <c r="B82" s="23" t="s">
        <v>95</v>
      </c>
    </row>
    <row r="83" spans="2:39" ht="16.8" customHeight="1">
      <c r="B83" s="34" t="s">
        <v>45</v>
      </c>
      <c r="N83" s="44"/>
    </row>
    <row r="84" spans="2:39" ht="16.8" customHeight="1">
      <c r="B84" s="34"/>
    </row>
    <row r="85" spans="2:39" ht="16.8" customHeight="1">
      <c r="B85" s="30" t="s">
        <v>127</v>
      </c>
      <c r="C85" s="45"/>
      <c r="D85" s="45" t="s">
        <v>70</v>
      </c>
      <c r="E85" s="28"/>
      <c r="G85" s="44"/>
      <c r="H85" s="44"/>
      <c r="I85" s="44" t="s">
        <v>220</v>
      </c>
      <c r="J85" s="44"/>
      <c r="K85" s="44"/>
      <c r="L85" s="44"/>
      <c r="M85" s="44"/>
      <c r="N85" s="44"/>
      <c r="O85" s="44"/>
      <c r="P85" s="44"/>
      <c r="Q85" s="44"/>
      <c r="R85" s="44"/>
      <c r="S85" s="44"/>
      <c r="T85" s="44"/>
      <c r="U85" s="44"/>
      <c r="V85" s="44"/>
      <c r="W85" s="44"/>
      <c r="X85" s="44"/>
      <c r="Y85" s="44"/>
      <c r="Z85" s="44"/>
      <c r="AA85" s="44"/>
    </row>
    <row r="86" spans="2:39" ht="16.8" customHeight="1">
      <c r="B86" s="35"/>
      <c r="C86" s="46"/>
      <c r="D86" s="46"/>
      <c r="E86" s="46"/>
      <c r="F86" s="46"/>
      <c r="G86" s="58" t="s">
        <v>52</v>
      </c>
      <c r="H86" s="68"/>
      <c r="I86" s="58" t="s">
        <v>128</v>
      </c>
      <c r="J86" s="68"/>
      <c r="K86" s="77" t="s">
        <v>12</v>
      </c>
      <c r="L86" s="77"/>
      <c r="M86" s="77"/>
      <c r="N86" s="77"/>
    </row>
    <row r="87" spans="2:39" ht="16.8" customHeight="1">
      <c r="B87" s="40" t="s">
        <v>121</v>
      </c>
      <c r="C87" s="51"/>
      <c r="D87" s="51"/>
      <c r="E87" s="51"/>
      <c r="F87" s="51"/>
      <c r="G87" s="62">
        <f>SUM(SUMIFS(AK4:AK68,D4:D68,{"即応(ICU)","休床(ICU)"}))</f>
        <v>0</v>
      </c>
      <c r="H87" s="62"/>
      <c r="I87" s="62">
        <v>151000</v>
      </c>
      <c r="J87" s="62"/>
      <c r="K87" s="62">
        <f>+G87*I87</f>
        <v>0</v>
      </c>
      <c r="L87" s="62"/>
      <c r="M87" s="62"/>
      <c r="N87" s="62"/>
    </row>
    <row r="88" spans="2:39" ht="16.8" customHeight="1">
      <c r="B88" s="43" t="s">
        <v>122</v>
      </c>
      <c r="C88" s="54"/>
      <c r="D88" s="54"/>
      <c r="E88" s="54"/>
      <c r="F88" s="56"/>
      <c r="G88" s="62">
        <f>SUM(SUMIFS(AK4:AK68,D4:D68,{"即応(HCU)","休床(HCU)"}))</f>
        <v>0</v>
      </c>
      <c r="H88" s="62"/>
      <c r="I88" s="71">
        <v>106000</v>
      </c>
      <c r="J88" s="74"/>
      <c r="K88" s="62">
        <f>+G88*I88</f>
        <v>0</v>
      </c>
      <c r="L88" s="62"/>
      <c r="M88" s="62"/>
      <c r="N88" s="62"/>
    </row>
    <row r="89" spans="2:39" ht="16.8" customHeight="1">
      <c r="B89" s="40" t="s">
        <v>123</v>
      </c>
      <c r="C89" s="40"/>
      <c r="D89" s="40"/>
      <c r="E89" s="40"/>
      <c r="F89" s="40"/>
      <c r="G89" s="62">
        <f>SUM(SUMIFS(AK4:AK68,D4:D68,{"即応(療養以外)","休床(療養以外)"}))</f>
        <v>0</v>
      </c>
      <c r="H89" s="62"/>
      <c r="I89" s="62">
        <v>36000</v>
      </c>
      <c r="J89" s="62"/>
      <c r="K89" s="62">
        <f>+G89*I89</f>
        <v>0</v>
      </c>
      <c r="L89" s="62"/>
      <c r="M89" s="84"/>
      <c r="N89" s="84"/>
    </row>
    <row r="90" spans="2:39" ht="16.8" customHeight="1">
      <c r="B90" s="41" t="s">
        <v>124</v>
      </c>
      <c r="C90" s="52"/>
      <c r="D90" s="52"/>
      <c r="E90" s="52"/>
      <c r="F90" s="52"/>
      <c r="G90" s="63">
        <f>SUM(SUMIFS(AK4:AK68,D4:D68,{"即応(療養)","休床(療養)"}))</f>
        <v>0</v>
      </c>
      <c r="H90" s="63"/>
      <c r="I90" s="63">
        <v>16000</v>
      </c>
      <c r="J90" s="63"/>
      <c r="K90" s="63">
        <f>+G90*I90</f>
        <v>0</v>
      </c>
      <c r="L90" s="63"/>
      <c r="M90" s="85"/>
      <c r="N90" s="85"/>
    </row>
    <row r="91" spans="2:39" ht="16.8" customHeight="1">
      <c r="B91" s="42" t="s">
        <v>8</v>
      </c>
      <c r="C91" s="53"/>
      <c r="D91" s="53"/>
      <c r="E91" s="53"/>
      <c r="F91" s="53"/>
      <c r="G91" s="64">
        <f>SUM(G87:H90)</f>
        <v>0</v>
      </c>
      <c r="H91" s="64"/>
      <c r="I91" s="70"/>
      <c r="J91" s="70"/>
      <c r="K91" s="64">
        <f>SUM(K87:L90)</f>
        <v>0</v>
      </c>
      <c r="L91" s="64"/>
      <c r="M91" s="86"/>
      <c r="N91" s="86"/>
    </row>
    <row r="92" spans="2:39" ht="16.8" customHeight="1">
      <c r="C92" s="34"/>
    </row>
    <row r="93" spans="2:39" ht="13.8" customHeight="1">
      <c r="B93" s="45"/>
      <c r="D93" s="45"/>
      <c r="E93" s="28"/>
      <c r="F93" s="28"/>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row>
    <row r="94" spans="2:39" ht="15.75">
      <c r="B94" s="121" t="s">
        <v>47</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209"/>
    </row>
    <row r="95" spans="2:39" ht="18.75">
      <c r="B95" s="122" t="s">
        <v>130</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10"/>
    </row>
    <row r="96" spans="2:39" ht="15.75">
      <c r="B96" s="122" t="s">
        <v>184</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10"/>
    </row>
    <row r="97" spans="2:39" ht="17.399999999999999" customHeight="1">
      <c r="B97" s="123" t="s">
        <v>36</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210"/>
    </row>
    <row r="98" spans="2:39" ht="17.399999999999999" customHeight="1">
      <c r="B98" s="122" t="s">
        <v>34</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210"/>
    </row>
    <row r="99" spans="2:39" ht="17.399999999999999" customHeight="1">
      <c r="B99" s="123" t="s">
        <v>137</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210"/>
    </row>
    <row r="100" spans="2:39" ht="17.399999999999999" customHeight="1">
      <c r="B100" s="122" t="s">
        <v>18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210"/>
    </row>
    <row r="101" spans="2:39" ht="17.399999999999999" customHeight="1">
      <c r="B101" s="124" t="s">
        <v>84</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211"/>
    </row>
    <row r="102" spans="2:39" ht="1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2:39" ht="1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2:39" ht="15" customHeight="1">
      <c r="B104" s="27"/>
      <c r="C104" s="134" t="s">
        <v>4</v>
      </c>
      <c r="D104" s="142"/>
      <c r="E104" s="142" t="s">
        <v>58</v>
      </c>
      <c r="F104" s="142"/>
      <c r="G104" s="27"/>
      <c r="H104" s="27"/>
      <c r="I104" s="27"/>
      <c r="J104" s="27"/>
      <c r="K104" s="27" t="s">
        <v>113</v>
      </c>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2:39" ht="15" customHeight="1">
      <c r="B105" s="27"/>
      <c r="C105" s="40" t="s">
        <v>19</v>
      </c>
      <c r="D105" s="142"/>
      <c r="E105" s="146" t="s">
        <v>102</v>
      </c>
      <c r="F105" s="146"/>
      <c r="G105" s="27"/>
      <c r="H105" s="27"/>
      <c r="I105" s="27"/>
      <c r="J105" s="27"/>
      <c r="K105" s="40">
        <v>1</v>
      </c>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2:39" ht="15" customHeight="1">
      <c r="B106" s="27"/>
      <c r="C106" s="40" t="s">
        <v>119</v>
      </c>
      <c r="D106" s="142"/>
      <c r="E106" s="146" t="s">
        <v>103</v>
      </c>
      <c r="F106" s="146"/>
      <c r="G106" s="27"/>
      <c r="H106" s="27"/>
      <c r="I106" s="27"/>
      <c r="J106" s="27"/>
      <c r="K106" s="40">
        <v>2</v>
      </c>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2:39" ht="15" customHeight="1">
      <c r="B107" s="27"/>
      <c r="C107" s="135" t="s">
        <v>131</v>
      </c>
      <c r="D107" s="142"/>
      <c r="E107" s="146" t="s">
        <v>104</v>
      </c>
      <c r="F107" s="146"/>
      <c r="G107" s="160" t="s">
        <v>112</v>
      </c>
      <c r="H107" s="27"/>
      <c r="I107" s="27"/>
      <c r="J107" s="27"/>
      <c r="K107" s="40">
        <v>3</v>
      </c>
      <c r="L107" s="27"/>
      <c r="M107" s="27"/>
      <c r="N107" s="27"/>
      <c r="O107" s="160"/>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2:39" ht="15" customHeight="1">
      <c r="B108" s="27"/>
      <c r="C108" s="40" t="s">
        <v>16</v>
      </c>
      <c r="D108" s="142"/>
      <c r="E108" s="146" t="s">
        <v>106</v>
      </c>
      <c r="F108" s="146"/>
      <c r="G108" s="27"/>
      <c r="H108" s="27"/>
      <c r="I108" s="27"/>
      <c r="J108" s="27"/>
      <c r="K108" s="40">
        <v>4</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2:39" ht="15" customHeight="1">
      <c r="E109" s="146" t="s">
        <v>108</v>
      </c>
      <c r="F109" s="146"/>
      <c r="K109" s="51">
        <v>5</v>
      </c>
    </row>
    <row r="110" spans="2:39" ht="15" customHeight="1">
      <c r="E110" s="146" t="s">
        <v>82</v>
      </c>
      <c r="F110" s="146"/>
    </row>
    <row r="111" spans="2:39" ht="15" customHeight="1">
      <c r="E111" s="146" t="s">
        <v>109</v>
      </c>
      <c r="F111" s="146"/>
      <c r="G111" s="160" t="s">
        <v>112</v>
      </c>
    </row>
    <row r="112" spans="2:39" ht="15" customHeight="1">
      <c r="E112" s="146" t="s">
        <v>111</v>
      </c>
      <c r="F112" s="146"/>
    </row>
  </sheetData>
  <mergeCells count="58">
    <mergeCell ref="K1:L1"/>
    <mergeCell ref="N1:O1"/>
    <mergeCell ref="P1:Q1"/>
    <mergeCell ref="S1:T1"/>
    <mergeCell ref="U1:V1"/>
    <mergeCell ref="W1:X1"/>
    <mergeCell ref="Y1:AA1"/>
    <mergeCell ref="AB1:AC1"/>
    <mergeCell ref="AH1:AI1"/>
    <mergeCell ref="AJ1:AM1"/>
    <mergeCell ref="C71:F71"/>
    <mergeCell ref="C72:F72"/>
    <mergeCell ref="B80:D80"/>
    <mergeCell ref="E80:G80"/>
    <mergeCell ref="H80:J80"/>
    <mergeCell ref="K80:M80"/>
    <mergeCell ref="O80:Q80"/>
    <mergeCell ref="R80:T80"/>
    <mergeCell ref="U80:W80"/>
    <mergeCell ref="X80:Z80"/>
    <mergeCell ref="AB80:AD80"/>
    <mergeCell ref="AE80:AG80"/>
    <mergeCell ref="I85:AA85"/>
    <mergeCell ref="B86:F86"/>
    <mergeCell ref="G86:H86"/>
    <mergeCell ref="I86:J86"/>
    <mergeCell ref="K86:N86"/>
    <mergeCell ref="B87:F87"/>
    <mergeCell ref="G87:H87"/>
    <mergeCell ref="I87:J87"/>
    <mergeCell ref="K87:N87"/>
    <mergeCell ref="B88:F88"/>
    <mergeCell ref="G88:H88"/>
    <mergeCell ref="I88:J88"/>
    <mergeCell ref="K88:N88"/>
    <mergeCell ref="B89:F89"/>
    <mergeCell ref="G89:H89"/>
    <mergeCell ref="I89:J89"/>
    <mergeCell ref="K89:N89"/>
    <mergeCell ref="B90:F90"/>
    <mergeCell ref="G90:H90"/>
    <mergeCell ref="I90:J90"/>
    <mergeCell ref="K90:N90"/>
    <mergeCell ref="B91:F91"/>
    <mergeCell ref="G91:H91"/>
    <mergeCell ref="I91:J91"/>
    <mergeCell ref="K91:N91"/>
    <mergeCell ref="E104:F104"/>
    <mergeCell ref="B78:D79"/>
    <mergeCell ref="E78:G79"/>
    <mergeCell ref="H78:J79"/>
    <mergeCell ref="K78:M79"/>
    <mergeCell ref="O78:Q79"/>
    <mergeCell ref="R78:T79"/>
    <mergeCell ref="U78:W79"/>
    <mergeCell ref="X78:Z79"/>
    <mergeCell ref="AB78:AD79"/>
    <mergeCell ref="AE78:AG79"/>
  </mergeCells>
  <phoneticPr fontId="2"/>
  <conditionalFormatting sqref="AG66:AI66">
    <cfRule type="containsText" dxfId="181" priority="3" text="コ">
      <formula>NOT(ISERROR(SEARCH("コ",AG66)))</formula>
    </cfRule>
    <cfRule type="containsText" dxfId="180" priority="1" text="一">
      <formula>NOT(ISERROR(SEARCH("一",AG66)))</formula>
    </cfRule>
    <cfRule type="containsText" dxfId="179" priority="2" text="コ(重)">
      <formula>NOT(ISERROR(SEARCH("コ(重)",AG66)))</formula>
    </cfRule>
  </conditionalFormatting>
  <conditionalFormatting sqref="AG4:AI65 AG67:AI68">
    <cfRule type="containsText" dxfId="178" priority="7" text="コ">
      <formula>NOT(ISERROR(SEARCH("コ",AG4)))</formula>
    </cfRule>
    <cfRule type="containsText" dxfId="177" priority="5" text="一">
      <formula>NOT(ISERROR(SEARCH("一",AG4)))</formula>
    </cfRule>
    <cfRule type="containsText" dxfId="176" priority="6" text="コ(重)">
      <formula>NOT(ISERROR(SEARCH("コ(重)",AG4)))</formula>
    </cfRule>
  </conditionalFormatting>
  <conditionalFormatting sqref="AG4:AI68">
    <cfRule type="containsText" dxfId="175" priority="4" text="空">
      <formula>NOT(ISERROR(SEARCH("空",AG4)))</formula>
    </cfRule>
  </conditionalFormatting>
  <conditionalFormatting sqref="L66:AF66">
    <cfRule type="containsText" dxfId="174" priority="10" text="コ">
      <formula>NOT(ISERROR(SEARCH("コ",L66)))</formula>
    </cfRule>
    <cfRule type="containsText" dxfId="173" priority="8" text="一">
      <formula>NOT(ISERROR(SEARCH("一",L66)))</formula>
    </cfRule>
    <cfRule type="containsText" dxfId="172" priority="9" text="コ(重)">
      <formula>NOT(ISERROR(SEARCH("コ(重)",L66)))</formula>
    </cfRule>
  </conditionalFormatting>
  <conditionalFormatting sqref="L4:AF65 L67:AF68">
    <cfRule type="containsText" dxfId="171" priority="14" text="コ">
      <formula>NOT(ISERROR(SEARCH("コ",L4)))</formula>
    </cfRule>
    <cfRule type="containsText" dxfId="170" priority="12" text="一">
      <formula>NOT(ISERROR(SEARCH("一",L4)))</formula>
    </cfRule>
    <cfRule type="containsText" dxfId="169" priority="13" text="コ(重)">
      <formula>NOT(ISERROR(SEARCH("コ(重)",L4)))</formula>
    </cfRule>
  </conditionalFormatting>
  <conditionalFormatting sqref="L4:AF68">
    <cfRule type="containsText" dxfId="168" priority="11" text="空">
      <formula>NOT(ISERROR(SEARCH("空",L4)))</formula>
    </cfRule>
  </conditionalFormatting>
  <conditionalFormatting sqref="G66:K66 AJ66">
    <cfRule type="containsText" dxfId="167" priority="21" text="コ">
      <formula>NOT(ISERROR(SEARCH("コ",G66)))</formula>
    </cfRule>
    <cfRule type="containsText" dxfId="166" priority="19" text="一">
      <formula>NOT(ISERROR(SEARCH("一",G66)))</formula>
    </cfRule>
    <cfRule type="containsText" dxfId="165" priority="20" text="コ(重)">
      <formula>NOT(ISERROR(SEARCH("コ(重)",G66)))</formula>
    </cfRule>
  </conditionalFormatting>
  <conditionalFormatting sqref="D4:D68">
    <cfRule type="containsText" dxfId="164" priority="33" text="即応(HCU)">
      <formula>NOT(ISERROR(SEARCH("即応(HCU)",D4)))</formula>
    </cfRule>
    <cfRule type="containsText" dxfId="163" priority="32" text="即応(療養以外)">
      <formula>NOT(ISERROR(SEARCH("即応(療養以外)",D4)))</formula>
    </cfRule>
    <cfRule type="containsText" dxfId="162" priority="31" text="即応(療養)">
      <formula>NOT(ISERROR(SEARCH("即応(療養)",D4)))</formula>
    </cfRule>
    <cfRule type="containsText" dxfId="161" priority="34" text="即応(ICU)">
      <formula>NOT(ISERROR(SEARCH("即応(ICU)",D4)))</formula>
    </cfRule>
    <cfRule type="containsText" dxfId="160" priority="27" text="休床(療養)">
      <formula>NOT(ISERROR(SEARCH("休床(療養)",D4)))</formula>
    </cfRule>
    <cfRule type="containsText" dxfId="159" priority="28" text="休床(療養以外)">
      <formula>NOT(ISERROR(SEARCH("休床(療養以外)",D4)))</formula>
    </cfRule>
    <cfRule type="containsText" dxfId="158" priority="29" text="休床(HCU">
      <formula>NOT(ISERROR(SEARCH("休床(HCU",D4)))</formula>
    </cfRule>
    <cfRule type="containsText" dxfId="157" priority="30" text="休床(ICU">
      <formula>NOT(ISERROR(SEARCH("休床(ICU",D4)))</formula>
    </cfRule>
  </conditionalFormatting>
  <conditionalFormatting sqref="E4:E68">
    <cfRule type="notContainsBlanks" dxfId="156" priority="26">
      <formula>LEN(TRIM(E4))&gt;0</formula>
    </cfRule>
  </conditionalFormatting>
  <conditionalFormatting sqref="C4:C68">
    <cfRule type="notContainsBlanks" dxfId="155" priority="25">
      <formula>LEN(TRIM(C4))&gt;0</formula>
    </cfRule>
  </conditionalFormatting>
  <conditionalFormatting sqref="G4:K65 AJ4:AJ65 G67:K68 AJ67:AJ68">
    <cfRule type="containsText" dxfId="154" priority="35" text="コ">
      <formula>NOT(ISERROR(SEARCH("コ",G4)))</formula>
    </cfRule>
    <cfRule type="containsText" dxfId="153" priority="23" text="一">
      <formula>NOT(ISERROR(SEARCH("一",G4)))</formula>
    </cfRule>
    <cfRule type="containsText" dxfId="152" priority="24" text="コ(重)">
      <formula>NOT(ISERROR(SEARCH("コ(重)",G4)))</formula>
    </cfRule>
  </conditionalFormatting>
  <conditionalFormatting sqref="G4:K68 AJ4:AJ68">
    <cfRule type="containsText" dxfId="151" priority="22" text="空">
      <formula>NOT(ISERROR(SEARCH("空",G4)))</formula>
    </cfRule>
  </conditionalFormatting>
  <dataValidations count="4">
    <dataValidation type="list" allowBlank="1" showDropDown="0" showInputMessage="1" showErrorMessage="1" sqref="AJ4:AJ68 L8:AI59 H60:AI66 G37:G66 G67:AI68 I4:AI7">
      <formula1>$C$105:$C$108</formula1>
    </dataValidation>
    <dataValidation type="list" allowBlank="1" showDropDown="0" showInputMessage="1" showErrorMessage="1" sqref="H4:H59 G4:G36 I8:K59">
      <formula1>$C$105:$C$108</formula1>
    </dataValidation>
    <dataValidation type="list" allowBlank="1" showDropDown="0" showInputMessage="1" showErrorMessage="1" sqref="D4:D68">
      <formula1>$E$105:$E$112</formula1>
    </dataValidation>
    <dataValidation type="list" allowBlank="1" showDropDown="0" showInputMessage="1" showErrorMessage="1" sqref="M1">
      <formula1>$K$105:$K$109</formula1>
    </dataValidation>
  </dataValidations>
  <pageMargins left="0.11811023622047244" right="0.11811023622047244" top="0.74803149606299213" bottom="0.19685039370078741" header="0.31496062992125984" footer="0.31496062992125984"/>
  <pageSetup paperSize="8" scale="57" fitToWidth="1" fitToHeight="1" orientation="landscape" usePrinterDefaults="1"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B1:AM112"/>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0" width="5.19921875" style="23" customWidth="1"/>
    <col min="31" max="31" width="6" style="23" customWidth="1"/>
    <col min="32" max="38" width="5.19921875" style="23" customWidth="1"/>
    <col min="39" max="39" width="7.5" style="23" customWidth="1"/>
    <col min="40" max="16384" width="9" style="23"/>
  </cols>
  <sheetData>
    <row r="1" spans="2:39" ht="21" customHeight="1">
      <c r="B1" s="26" t="s">
        <v>86</v>
      </c>
      <c r="C1" s="27"/>
      <c r="D1" s="27"/>
      <c r="E1" s="27"/>
      <c r="F1" s="27"/>
      <c r="G1" s="27"/>
      <c r="H1" s="27"/>
      <c r="I1" s="27"/>
      <c r="J1" s="27"/>
      <c r="K1" s="166" t="s">
        <v>113</v>
      </c>
      <c r="L1" s="168"/>
      <c r="M1" s="170"/>
      <c r="N1" s="172" t="s">
        <v>116</v>
      </c>
      <c r="O1" s="173"/>
      <c r="P1" s="175"/>
      <c r="Q1" s="177"/>
      <c r="R1" s="179" t="s">
        <v>132</v>
      </c>
      <c r="S1" s="181"/>
      <c r="T1" s="181"/>
      <c r="U1" s="184" t="s">
        <v>133</v>
      </c>
      <c r="V1" s="187"/>
      <c r="W1" s="188">
        <f>_xlfn.DAYS(S1,P1)+1</f>
        <v>1</v>
      </c>
      <c r="X1" s="188"/>
      <c r="Y1" s="184" t="s">
        <v>134</v>
      </c>
      <c r="Z1" s="189"/>
      <c r="AA1" s="189"/>
      <c r="AB1" s="190">
        <f>COUNTIF(D4:D68,"即応(ICU)")+COUNTIF(D4:D68,"即応(HCU)")+COUNTIF(D4:D68,"即応(療養以外)")+COUNTIF(D4:D68,"即応(療養)")</f>
        <v>0</v>
      </c>
      <c r="AC1" s="191"/>
      <c r="AD1" s="192"/>
      <c r="AE1" s="194"/>
      <c r="AF1" s="205" t="s">
        <v>101</v>
      </c>
      <c r="AG1" s="205"/>
      <c r="AH1" s="94" t="s">
        <v>10</v>
      </c>
      <c r="AI1" s="94"/>
      <c r="AJ1" s="98"/>
      <c r="AK1" s="98"/>
      <c r="AL1" s="98"/>
      <c r="AM1" s="98"/>
    </row>
    <row r="2" spans="2:39"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39" s="115" customFormat="1" ht="17.25" customHeight="1">
      <c r="B3" s="94" t="s">
        <v>13</v>
      </c>
      <c r="C3" s="125" t="s">
        <v>46</v>
      </c>
      <c r="D3" s="136" t="s">
        <v>32</v>
      </c>
      <c r="E3" s="143" t="s">
        <v>42</v>
      </c>
      <c r="F3" s="147" t="s">
        <v>1</v>
      </c>
      <c r="G3" s="154">
        <f>P1</f>
        <v>0</v>
      </c>
      <c r="H3" s="161">
        <f t="shared" ref="H3:AK3" ca="1" si="0">OFFSET(H3,0,-1)+1</f>
        <v>1</v>
      </c>
      <c r="I3" s="161">
        <f t="shared" ca="1" si="0"/>
        <v>2</v>
      </c>
      <c r="J3" s="161">
        <f t="shared" ca="1" si="0"/>
        <v>3</v>
      </c>
      <c r="K3" s="161">
        <f t="shared" ca="1" si="0"/>
        <v>4</v>
      </c>
      <c r="L3" s="161">
        <f t="shared" ca="1" si="0"/>
        <v>5</v>
      </c>
      <c r="M3" s="161">
        <f t="shared" ca="1" si="0"/>
        <v>6</v>
      </c>
      <c r="N3" s="161">
        <f t="shared" ca="1" si="0"/>
        <v>7</v>
      </c>
      <c r="O3" s="161">
        <f t="shared" ca="1" si="0"/>
        <v>8</v>
      </c>
      <c r="P3" s="161">
        <f t="shared" ca="1" si="0"/>
        <v>9</v>
      </c>
      <c r="Q3" s="161">
        <f t="shared" ca="1" si="0"/>
        <v>10</v>
      </c>
      <c r="R3" s="161">
        <f t="shared" ca="1" si="0"/>
        <v>11</v>
      </c>
      <c r="S3" s="161">
        <f t="shared" ca="1" si="0"/>
        <v>12</v>
      </c>
      <c r="T3" s="161">
        <f t="shared" ca="1" si="0"/>
        <v>13</v>
      </c>
      <c r="U3" s="161">
        <f t="shared" ca="1" si="0"/>
        <v>14</v>
      </c>
      <c r="V3" s="161">
        <f t="shared" ca="1" si="0"/>
        <v>15</v>
      </c>
      <c r="W3" s="161">
        <f t="shared" ca="1" si="0"/>
        <v>16</v>
      </c>
      <c r="X3" s="161">
        <f t="shared" ca="1" si="0"/>
        <v>17</v>
      </c>
      <c r="Y3" s="161">
        <f t="shared" ca="1" si="0"/>
        <v>18</v>
      </c>
      <c r="Z3" s="161">
        <f t="shared" ca="1" si="0"/>
        <v>19</v>
      </c>
      <c r="AA3" s="161">
        <f t="shared" ca="1" si="0"/>
        <v>20</v>
      </c>
      <c r="AB3" s="161">
        <f t="shared" ca="1" si="0"/>
        <v>21</v>
      </c>
      <c r="AC3" s="161">
        <f t="shared" ca="1" si="0"/>
        <v>22</v>
      </c>
      <c r="AD3" s="161">
        <f t="shared" ca="1" si="0"/>
        <v>23</v>
      </c>
      <c r="AE3" s="161">
        <f t="shared" ca="1" si="0"/>
        <v>24</v>
      </c>
      <c r="AF3" s="161">
        <f t="shared" ca="1" si="0"/>
        <v>25</v>
      </c>
      <c r="AG3" s="161">
        <f t="shared" ca="1" si="0"/>
        <v>26</v>
      </c>
      <c r="AH3" s="161">
        <f t="shared" ca="1" si="0"/>
        <v>27</v>
      </c>
      <c r="AI3" s="161">
        <f t="shared" ca="1" si="0"/>
        <v>28</v>
      </c>
      <c r="AJ3" s="161">
        <f t="shared" ca="1" si="0"/>
        <v>29</v>
      </c>
      <c r="AK3" s="193">
        <f t="shared" ca="1" si="0"/>
        <v>30</v>
      </c>
      <c r="AL3" s="195" t="s">
        <v>135</v>
      </c>
    </row>
    <row r="4" spans="2:39" ht="12" customHeight="1">
      <c r="B4" s="117">
        <f t="shared" ref="B4:B67" si="1">ROW()-3</f>
        <v>1</v>
      </c>
      <c r="C4" s="126"/>
      <c r="D4" s="137"/>
      <c r="E4" s="144"/>
      <c r="F4" s="148" t="e">
        <f t="shared" ref="F4:F67"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96">
        <f t="shared" ref="AL4:AL67" si="3">COUNTIF(G4:AK4,"空")</f>
        <v>0</v>
      </c>
    </row>
    <row r="5" spans="2:39"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96">
        <f t="shared" si="3"/>
        <v>0</v>
      </c>
    </row>
    <row r="6" spans="2:39"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96">
        <f t="shared" si="3"/>
        <v>0</v>
      </c>
    </row>
    <row r="7" spans="2:39"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96">
        <f t="shared" si="3"/>
        <v>0</v>
      </c>
    </row>
    <row r="8" spans="2:39"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96">
        <f t="shared" si="3"/>
        <v>0</v>
      </c>
    </row>
    <row r="9" spans="2:39"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96">
        <f t="shared" si="3"/>
        <v>0</v>
      </c>
    </row>
    <row r="10" spans="2:39"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96">
        <f t="shared" si="3"/>
        <v>0</v>
      </c>
    </row>
    <row r="11" spans="2:39"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96">
        <f t="shared" si="3"/>
        <v>0</v>
      </c>
    </row>
    <row r="12" spans="2:39"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96">
        <f t="shared" si="3"/>
        <v>0</v>
      </c>
    </row>
    <row r="13" spans="2:39"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96">
        <f t="shared" si="3"/>
        <v>0</v>
      </c>
    </row>
    <row r="14" spans="2:39"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96">
        <f t="shared" si="3"/>
        <v>0</v>
      </c>
    </row>
    <row r="15" spans="2:39"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96">
        <f t="shared" si="3"/>
        <v>0</v>
      </c>
    </row>
    <row r="16" spans="2:39"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96">
        <f t="shared" si="3"/>
        <v>0</v>
      </c>
    </row>
    <row r="17" spans="2:38"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96">
        <f t="shared" si="3"/>
        <v>0</v>
      </c>
    </row>
    <row r="18" spans="2:38"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96">
        <f t="shared" si="3"/>
        <v>0</v>
      </c>
    </row>
    <row r="19" spans="2:38"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96">
        <f t="shared" si="3"/>
        <v>0</v>
      </c>
    </row>
    <row r="20" spans="2:38"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96">
        <f t="shared" si="3"/>
        <v>0</v>
      </c>
    </row>
    <row r="21" spans="2:38"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96">
        <f t="shared" si="3"/>
        <v>0</v>
      </c>
    </row>
    <row r="22" spans="2:38"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96">
        <f t="shared" si="3"/>
        <v>0</v>
      </c>
    </row>
    <row r="23" spans="2:38"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96">
        <f t="shared" si="3"/>
        <v>0</v>
      </c>
    </row>
    <row r="24" spans="2:38"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96">
        <f t="shared" si="3"/>
        <v>0</v>
      </c>
    </row>
    <row r="25" spans="2:38"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96">
        <f t="shared" si="3"/>
        <v>0</v>
      </c>
    </row>
    <row r="26" spans="2:38"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96">
        <f t="shared" si="3"/>
        <v>0</v>
      </c>
    </row>
    <row r="27" spans="2:38"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96">
        <f t="shared" si="3"/>
        <v>0</v>
      </c>
    </row>
    <row r="28" spans="2:38"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96">
        <f t="shared" si="3"/>
        <v>0</v>
      </c>
    </row>
    <row r="29" spans="2:38"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96">
        <f t="shared" si="3"/>
        <v>0</v>
      </c>
    </row>
    <row r="30" spans="2:38"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96">
        <f t="shared" si="3"/>
        <v>0</v>
      </c>
    </row>
    <row r="31" spans="2:38"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96">
        <f t="shared" si="3"/>
        <v>0</v>
      </c>
    </row>
    <row r="32" spans="2:38"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96">
        <f t="shared" si="3"/>
        <v>0</v>
      </c>
    </row>
    <row r="33" spans="2:38"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96">
        <f t="shared" si="3"/>
        <v>0</v>
      </c>
    </row>
    <row r="34" spans="2:38"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96">
        <f t="shared" si="3"/>
        <v>0</v>
      </c>
    </row>
    <row r="35" spans="2:38"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96">
        <f t="shared" si="3"/>
        <v>0</v>
      </c>
    </row>
    <row r="36" spans="2:38"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96">
        <f t="shared" si="3"/>
        <v>0</v>
      </c>
    </row>
    <row r="37" spans="2:38"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96">
        <f t="shared" si="3"/>
        <v>0</v>
      </c>
    </row>
    <row r="38" spans="2:38"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96">
        <f t="shared" si="3"/>
        <v>0</v>
      </c>
    </row>
    <row r="39" spans="2:38"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96">
        <f t="shared" si="3"/>
        <v>0</v>
      </c>
    </row>
    <row r="40" spans="2:38"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96">
        <f t="shared" si="3"/>
        <v>0</v>
      </c>
    </row>
    <row r="41" spans="2:38"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96">
        <f t="shared" si="3"/>
        <v>0</v>
      </c>
    </row>
    <row r="42" spans="2:38"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96">
        <f t="shared" si="3"/>
        <v>0</v>
      </c>
    </row>
    <row r="43" spans="2:38" ht="12" customHeight="1">
      <c r="B43" s="117">
        <f t="shared" si="1"/>
        <v>40</v>
      </c>
      <c r="C43" s="126"/>
      <c r="D43" s="137"/>
      <c r="E43" s="144"/>
      <c r="F43" s="148" t="e">
        <f t="shared" ca="1" si="2"/>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96">
        <f t="shared" si="3"/>
        <v>0</v>
      </c>
    </row>
    <row r="44" spans="2:38" ht="12" customHeight="1">
      <c r="B44" s="117">
        <f t="shared" si="1"/>
        <v>41</v>
      </c>
      <c r="C44" s="126"/>
      <c r="D44" s="137"/>
      <c r="E44" s="144"/>
      <c r="F44" s="148" t="e">
        <f t="shared" ca="1" si="2"/>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96">
        <f t="shared" si="3"/>
        <v>0</v>
      </c>
    </row>
    <row r="45" spans="2:38" ht="12" customHeight="1">
      <c r="B45" s="117">
        <f t="shared" si="1"/>
        <v>42</v>
      </c>
      <c r="C45" s="126"/>
      <c r="D45" s="137"/>
      <c r="E45" s="144"/>
      <c r="F45" s="148" t="e">
        <f t="shared" ca="1" si="2"/>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96">
        <f t="shared" si="3"/>
        <v>0</v>
      </c>
    </row>
    <row r="46" spans="2:38" ht="12" customHeight="1">
      <c r="B46" s="117">
        <f t="shared" si="1"/>
        <v>43</v>
      </c>
      <c r="C46" s="126"/>
      <c r="D46" s="137"/>
      <c r="E46" s="144"/>
      <c r="F46" s="148" t="e">
        <f t="shared" ca="1" si="2"/>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96">
        <f t="shared" si="3"/>
        <v>0</v>
      </c>
    </row>
    <row r="47" spans="2:38" ht="12" customHeight="1">
      <c r="B47" s="117">
        <f t="shared" si="1"/>
        <v>44</v>
      </c>
      <c r="C47" s="126"/>
      <c r="D47" s="137"/>
      <c r="E47" s="144"/>
      <c r="F47" s="148" t="e">
        <f t="shared" ca="1" si="2"/>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96">
        <f t="shared" si="3"/>
        <v>0</v>
      </c>
    </row>
    <row r="48" spans="2:38" ht="12" customHeight="1">
      <c r="B48" s="117">
        <f t="shared" si="1"/>
        <v>45</v>
      </c>
      <c r="C48" s="126"/>
      <c r="D48" s="137"/>
      <c r="E48" s="144"/>
      <c r="F48" s="148" t="e">
        <f t="shared" ca="1" si="2"/>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96">
        <f t="shared" si="3"/>
        <v>0</v>
      </c>
    </row>
    <row r="49" spans="2:38" ht="12" customHeight="1">
      <c r="B49" s="117">
        <f t="shared" si="1"/>
        <v>46</v>
      </c>
      <c r="C49" s="126"/>
      <c r="D49" s="137"/>
      <c r="E49" s="144"/>
      <c r="F49" s="148" t="e">
        <f t="shared" ca="1" si="2"/>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96">
        <f t="shared" si="3"/>
        <v>0</v>
      </c>
    </row>
    <row r="50" spans="2:38" ht="12" customHeight="1">
      <c r="B50" s="117">
        <f t="shared" si="1"/>
        <v>47</v>
      </c>
      <c r="C50" s="126"/>
      <c r="D50" s="137"/>
      <c r="E50" s="144"/>
      <c r="F50" s="148" t="e">
        <f t="shared" ca="1" si="2"/>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96">
        <f t="shared" si="3"/>
        <v>0</v>
      </c>
    </row>
    <row r="51" spans="2:38" ht="12" customHeight="1">
      <c r="B51" s="117">
        <f t="shared" si="1"/>
        <v>48</v>
      </c>
      <c r="C51" s="126"/>
      <c r="D51" s="137"/>
      <c r="E51" s="144"/>
      <c r="F51" s="148" t="e">
        <f t="shared" ca="1" si="2"/>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96">
        <f t="shared" si="3"/>
        <v>0</v>
      </c>
    </row>
    <row r="52" spans="2:38" ht="12" customHeight="1">
      <c r="B52" s="117">
        <f t="shared" si="1"/>
        <v>49</v>
      </c>
      <c r="C52" s="126"/>
      <c r="D52" s="137"/>
      <c r="E52" s="144"/>
      <c r="F52" s="148" t="e">
        <f t="shared" ca="1" si="2"/>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96">
        <f t="shared" si="3"/>
        <v>0</v>
      </c>
    </row>
    <row r="53" spans="2:38" ht="12" customHeight="1">
      <c r="B53" s="117">
        <f t="shared" si="1"/>
        <v>50</v>
      </c>
      <c r="C53" s="126"/>
      <c r="D53" s="137"/>
      <c r="E53" s="144"/>
      <c r="F53" s="148" t="e">
        <f t="shared" ca="1" si="2"/>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96">
        <f t="shared" si="3"/>
        <v>0</v>
      </c>
    </row>
    <row r="54" spans="2:38" ht="12" customHeight="1">
      <c r="B54" s="117">
        <f t="shared" si="1"/>
        <v>51</v>
      </c>
      <c r="C54" s="126"/>
      <c r="D54" s="137"/>
      <c r="E54" s="144"/>
      <c r="F54" s="148" t="e">
        <f t="shared" ca="1" si="2"/>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96">
        <f t="shared" si="3"/>
        <v>0</v>
      </c>
    </row>
    <row r="55" spans="2:38" ht="12" customHeight="1">
      <c r="B55" s="117">
        <f t="shared" si="1"/>
        <v>52</v>
      </c>
      <c r="C55" s="126"/>
      <c r="D55" s="137"/>
      <c r="E55" s="144"/>
      <c r="F55" s="148" t="e">
        <f t="shared" ca="1" si="2"/>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96">
        <f t="shared" si="3"/>
        <v>0</v>
      </c>
    </row>
    <row r="56" spans="2:38" ht="12" customHeight="1">
      <c r="B56" s="117">
        <f t="shared" si="1"/>
        <v>53</v>
      </c>
      <c r="C56" s="126"/>
      <c r="D56" s="137"/>
      <c r="E56" s="144"/>
      <c r="F56" s="148" t="e">
        <f t="shared" ca="1" si="2"/>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96">
        <f t="shared" si="3"/>
        <v>0</v>
      </c>
    </row>
    <row r="57" spans="2:38" ht="12" customHeight="1">
      <c r="B57" s="117">
        <f t="shared" si="1"/>
        <v>54</v>
      </c>
      <c r="C57" s="126"/>
      <c r="D57" s="137"/>
      <c r="E57" s="144"/>
      <c r="F57" s="148" t="e">
        <f t="shared" ca="1" si="2"/>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96">
        <f t="shared" si="3"/>
        <v>0</v>
      </c>
    </row>
    <row r="58" spans="2:38" ht="12" customHeight="1">
      <c r="B58" s="117">
        <f t="shared" si="1"/>
        <v>55</v>
      </c>
      <c r="C58" s="126"/>
      <c r="D58" s="137"/>
      <c r="E58" s="144"/>
      <c r="F58" s="148" t="e">
        <f t="shared" ca="1" si="2"/>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96">
        <f t="shared" si="3"/>
        <v>0</v>
      </c>
    </row>
    <row r="59" spans="2:38" ht="12" customHeight="1">
      <c r="B59" s="117">
        <f t="shared" si="1"/>
        <v>56</v>
      </c>
      <c r="C59" s="126"/>
      <c r="D59" s="137"/>
      <c r="E59" s="144"/>
      <c r="F59" s="148" t="e">
        <f t="shared" ca="1" si="2"/>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96">
        <f t="shared" si="3"/>
        <v>0</v>
      </c>
    </row>
    <row r="60" spans="2:38" ht="12" customHeight="1">
      <c r="B60" s="117">
        <f t="shared" si="1"/>
        <v>57</v>
      </c>
      <c r="C60" s="126"/>
      <c r="D60" s="137"/>
      <c r="E60" s="144"/>
      <c r="F60" s="148" t="e">
        <f t="shared" ca="1" si="2"/>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96">
        <f t="shared" si="3"/>
        <v>0</v>
      </c>
    </row>
    <row r="61" spans="2:38" ht="12" customHeight="1">
      <c r="B61" s="117">
        <f t="shared" si="1"/>
        <v>58</v>
      </c>
      <c r="C61" s="126"/>
      <c r="D61" s="137"/>
      <c r="E61" s="144"/>
      <c r="F61" s="148" t="e">
        <f t="shared" ca="1" si="2"/>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96">
        <f t="shared" si="3"/>
        <v>0</v>
      </c>
    </row>
    <row r="62" spans="2:38" ht="12" customHeight="1">
      <c r="B62" s="117">
        <f t="shared" si="1"/>
        <v>59</v>
      </c>
      <c r="C62" s="126"/>
      <c r="D62" s="137"/>
      <c r="E62" s="144"/>
      <c r="F62" s="148" t="e">
        <f t="shared" ca="1" si="2"/>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96">
        <f t="shared" si="3"/>
        <v>0</v>
      </c>
    </row>
    <row r="63" spans="2:38" ht="12" customHeight="1">
      <c r="B63" s="117">
        <f t="shared" si="1"/>
        <v>60</v>
      </c>
      <c r="C63" s="126"/>
      <c r="D63" s="137"/>
      <c r="E63" s="144"/>
      <c r="F63" s="148" t="e">
        <f t="shared" ca="1" si="2"/>
        <v>#VALUE!</v>
      </c>
      <c r="G63" s="126"/>
      <c r="H63" s="144"/>
      <c r="I63" s="144"/>
      <c r="J63" s="144"/>
      <c r="K63" s="144"/>
      <c r="L63" s="144"/>
      <c r="M63" s="144"/>
      <c r="N63" s="144"/>
      <c r="O63" s="144"/>
      <c r="P63" s="144"/>
      <c r="Q63" s="137"/>
      <c r="R63" s="144"/>
      <c r="S63" s="144"/>
      <c r="T63" s="144"/>
      <c r="U63" s="144"/>
      <c r="V63" s="144"/>
      <c r="W63" s="144"/>
      <c r="X63" s="144"/>
      <c r="Y63" s="144"/>
      <c r="Z63" s="144"/>
      <c r="AA63" s="144"/>
      <c r="AB63" s="144"/>
      <c r="AC63" s="144"/>
      <c r="AD63" s="144"/>
      <c r="AE63" s="144"/>
      <c r="AF63" s="144"/>
      <c r="AG63" s="144"/>
      <c r="AH63" s="144"/>
      <c r="AI63" s="144"/>
      <c r="AJ63" s="144"/>
      <c r="AK63" s="144"/>
      <c r="AL63" s="196">
        <f t="shared" si="3"/>
        <v>0</v>
      </c>
    </row>
    <row r="64" spans="2:38" ht="12" customHeight="1">
      <c r="B64" s="117">
        <f t="shared" si="1"/>
        <v>61</v>
      </c>
      <c r="C64" s="126"/>
      <c r="D64" s="137"/>
      <c r="E64" s="144"/>
      <c r="F64" s="148" t="e">
        <f t="shared" ca="1" si="2"/>
        <v>#VALUE!</v>
      </c>
      <c r="G64" s="126"/>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96">
        <f t="shared" si="3"/>
        <v>0</v>
      </c>
    </row>
    <row r="65" spans="2:39" ht="12" customHeight="1">
      <c r="B65" s="117">
        <f t="shared" si="1"/>
        <v>62</v>
      </c>
      <c r="C65" s="126"/>
      <c r="D65" s="137"/>
      <c r="E65" s="144"/>
      <c r="F65" s="148" t="e">
        <f t="shared" ca="1" si="2"/>
        <v>#VALUE!</v>
      </c>
      <c r="G65" s="126"/>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96">
        <f t="shared" si="3"/>
        <v>0</v>
      </c>
    </row>
    <row r="66" spans="2:39" ht="12" customHeight="1">
      <c r="B66" s="117">
        <f t="shared" si="1"/>
        <v>63</v>
      </c>
      <c r="C66" s="126"/>
      <c r="D66" s="137"/>
      <c r="E66" s="144"/>
      <c r="F66" s="148" t="e">
        <f t="shared" ca="1" si="2"/>
        <v>#VALUE!</v>
      </c>
      <c r="G66" s="126"/>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96">
        <f t="shared" si="3"/>
        <v>0</v>
      </c>
    </row>
    <row r="67" spans="2:39" ht="12" customHeight="1">
      <c r="B67" s="117">
        <f t="shared" si="1"/>
        <v>64</v>
      </c>
      <c r="C67" s="126"/>
      <c r="D67" s="137"/>
      <c r="E67" s="144"/>
      <c r="F67" s="148" t="e">
        <f t="shared" ca="1" si="2"/>
        <v>#VALUE!</v>
      </c>
      <c r="G67" s="126"/>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206">
        <f t="shared" si="3"/>
        <v>0</v>
      </c>
    </row>
    <row r="68" spans="2:39" ht="12" customHeight="1">
      <c r="B68" s="118">
        <f>ROW()-3</f>
        <v>65</v>
      </c>
      <c r="C68" s="127"/>
      <c r="D68" s="138"/>
      <c r="E68" s="138"/>
      <c r="F68" s="149" t="e">
        <f ca="1">IF(E68="",OFFSET(F68,-1,0)+1,1)</f>
        <v>#VALUE!</v>
      </c>
      <c r="G68" s="127"/>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208">
        <f>COUNTIF(G68:AK68,"空")</f>
        <v>0</v>
      </c>
    </row>
    <row r="69" spans="2:39" ht="15.75" customHeight="1">
      <c r="B69" s="119"/>
      <c r="C69" s="128" t="s">
        <v>145</v>
      </c>
      <c r="D69" s="139"/>
      <c r="E69" s="139"/>
      <c r="F69" s="150" t="s">
        <v>140</v>
      </c>
      <c r="G69" s="215">
        <f t="shared" ref="G69:AK69" si="4">COUNTIF(G$4:G$68,"*"&amp;"コ"&amp;"*")</f>
        <v>0</v>
      </c>
      <c r="H69" s="155">
        <f t="shared" si="4"/>
        <v>0</v>
      </c>
      <c r="I69" s="155">
        <f t="shared" si="4"/>
        <v>0</v>
      </c>
      <c r="J69" s="155">
        <f t="shared" si="4"/>
        <v>0</v>
      </c>
      <c r="K69" s="155">
        <f t="shared" si="4"/>
        <v>0</v>
      </c>
      <c r="L69" s="155">
        <f t="shared" si="4"/>
        <v>0</v>
      </c>
      <c r="M69" s="155">
        <f t="shared" si="4"/>
        <v>0</v>
      </c>
      <c r="N69" s="155">
        <f t="shared" si="4"/>
        <v>0</v>
      </c>
      <c r="O69" s="155">
        <f t="shared" si="4"/>
        <v>0</v>
      </c>
      <c r="P69" s="155">
        <f t="shared" si="4"/>
        <v>0</v>
      </c>
      <c r="Q69" s="155">
        <f t="shared" si="4"/>
        <v>0</v>
      </c>
      <c r="R69" s="155">
        <f t="shared" si="4"/>
        <v>0</v>
      </c>
      <c r="S69" s="155">
        <f t="shared" si="4"/>
        <v>0</v>
      </c>
      <c r="T69" s="155">
        <f t="shared" si="4"/>
        <v>0</v>
      </c>
      <c r="U69" s="155">
        <f t="shared" si="4"/>
        <v>0</v>
      </c>
      <c r="V69" s="155">
        <f t="shared" si="4"/>
        <v>0</v>
      </c>
      <c r="W69" s="155">
        <f t="shared" si="4"/>
        <v>0</v>
      </c>
      <c r="X69" s="155">
        <f t="shared" si="4"/>
        <v>0</v>
      </c>
      <c r="Y69" s="155">
        <f t="shared" si="4"/>
        <v>0</v>
      </c>
      <c r="Z69" s="155">
        <f t="shared" si="4"/>
        <v>0</v>
      </c>
      <c r="AA69" s="155">
        <f t="shared" si="4"/>
        <v>0</v>
      </c>
      <c r="AB69" s="155">
        <f t="shared" si="4"/>
        <v>0</v>
      </c>
      <c r="AC69" s="155">
        <f t="shared" si="4"/>
        <v>0</v>
      </c>
      <c r="AD69" s="155">
        <f t="shared" si="4"/>
        <v>0</v>
      </c>
      <c r="AE69" s="155">
        <f t="shared" si="4"/>
        <v>0</v>
      </c>
      <c r="AF69" s="155">
        <f t="shared" si="4"/>
        <v>0</v>
      </c>
      <c r="AG69" s="155">
        <f t="shared" si="4"/>
        <v>0</v>
      </c>
      <c r="AH69" s="155">
        <f t="shared" si="4"/>
        <v>0</v>
      </c>
      <c r="AI69" s="155">
        <f t="shared" si="4"/>
        <v>0</v>
      </c>
      <c r="AJ69" s="155">
        <f t="shared" si="4"/>
        <v>0</v>
      </c>
      <c r="AK69" s="155">
        <f t="shared" si="4"/>
        <v>0</v>
      </c>
      <c r="AL69" s="200">
        <f>SUM(G69:AK69)</f>
        <v>0</v>
      </c>
    </row>
    <row r="70" spans="2:39" ht="15.75" customHeight="1">
      <c r="B70" s="119"/>
      <c r="C70" s="129" t="s">
        <v>147</v>
      </c>
      <c r="D70" s="140"/>
      <c r="E70" s="140"/>
      <c r="F70" s="151" t="s">
        <v>53</v>
      </c>
      <c r="G70" s="156">
        <f t="shared" ref="G70:AK70" si="5">COUNTIF(G$4:G$68,"*"&amp;"一"&amp;"*")</f>
        <v>0</v>
      </c>
      <c r="H70" s="162">
        <f t="shared" si="5"/>
        <v>0</v>
      </c>
      <c r="I70" s="162">
        <f t="shared" si="5"/>
        <v>0</v>
      </c>
      <c r="J70" s="162">
        <f t="shared" si="5"/>
        <v>0</v>
      </c>
      <c r="K70" s="162">
        <f t="shared" si="5"/>
        <v>0</v>
      </c>
      <c r="L70" s="162">
        <f t="shared" si="5"/>
        <v>0</v>
      </c>
      <c r="M70" s="162">
        <f t="shared" si="5"/>
        <v>0</v>
      </c>
      <c r="N70" s="162">
        <f t="shared" si="5"/>
        <v>0</v>
      </c>
      <c r="O70" s="162">
        <f t="shared" si="5"/>
        <v>0</v>
      </c>
      <c r="P70" s="162">
        <f t="shared" si="5"/>
        <v>0</v>
      </c>
      <c r="Q70" s="162">
        <f t="shared" si="5"/>
        <v>0</v>
      </c>
      <c r="R70" s="162">
        <f t="shared" si="5"/>
        <v>0</v>
      </c>
      <c r="S70" s="162">
        <f t="shared" si="5"/>
        <v>0</v>
      </c>
      <c r="T70" s="162">
        <f t="shared" si="5"/>
        <v>0</v>
      </c>
      <c r="U70" s="162">
        <f t="shared" si="5"/>
        <v>0</v>
      </c>
      <c r="V70" s="162">
        <f t="shared" si="5"/>
        <v>0</v>
      </c>
      <c r="W70" s="162">
        <f t="shared" si="5"/>
        <v>0</v>
      </c>
      <c r="X70" s="162">
        <f t="shared" si="5"/>
        <v>0</v>
      </c>
      <c r="Y70" s="162">
        <f t="shared" si="5"/>
        <v>0</v>
      </c>
      <c r="Z70" s="162">
        <f t="shared" si="5"/>
        <v>0</v>
      </c>
      <c r="AA70" s="162">
        <f t="shared" si="5"/>
        <v>0</v>
      </c>
      <c r="AB70" s="162">
        <f t="shared" si="5"/>
        <v>0</v>
      </c>
      <c r="AC70" s="162">
        <f t="shared" si="5"/>
        <v>0</v>
      </c>
      <c r="AD70" s="162">
        <f t="shared" si="5"/>
        <v>0</v>
      </c>
      <c r="AE70" s="162">
        <f t="shared" si="5"/>
        <v>0</v>
      </c>
      <c r="AF70" s="162">
        <f t="shared" si="5"/>
        <v>0</v>
      </c>
      <c r="AG70" s="162">
        <f t="shared" si="5"/>
        <v>0</v>
      </c>
      <c r="AH70" s="162">
        <f t="shared" si="5"/>
        <v>0</v>
      </c>
      <c r="AI70" s="162">
        <f t="shared" si="5"/>
        <v>0</v>
      </c>
      <c r="AJ70" s="162">
        <f t="shared" si="5"/>
        <v>0</v>
      </c>
      <c r="AK70" s="162">
        <f t="shared" si="5"/>
        <v>0</v>
      </c>
      <c r="AL70" s="201">
        <f>SUM(G70:AK70)</f>
        <v>0</v>
      </c>
    </row>
    <row r="71" spans="2:39" ht="15.75" customHeight="1">
      <c r="B71" s="119"/>
      <c r="C71" s="130" t="s">
        <v>148</v>
      </c>
      <c r="D71" s="141"/>
      <c r="E71" s="141"/>
      <c r="F71" s="152"/>
      <c r="G71" s="157">
        <f t="shared" ref="G71:AK71" si="6">SUM(G69:G70)</f>
        <v>0</v>
      </c>
      <c r="H71" s="163">
        <f t="shared" si="6"/>
        <v>0</v>
      </c>
      <c r="I71" s="163">
        <f t="shared" si="6"/>
        <v>0</v>
      </c>
      <c r="J71" s="163">
        <f t="shared" si="6"/>
        <v>0</v>
      </c>
      <c r="K71" s="163">
        <f t="shared" si="6"/>
        <v>0</v>
      </c>
      <c r="L71" s="163">
        <f t="shared" si="6"/>
        <v>0</v>
      </c>
      <c r="M71" s="163">
        <f t="shared" si="6"/>
        <v>0</v>
      </c>
      <c r="N71" s="163">
        <f t="shared" si="6"/>
        <v>0</v>
      </c>
      <c r="O71" s="163">
        <f t="shared" si="6"/>
        <v>0</v>
      </c>
      <c r="P71" s="163">
        <f t="shared" si="6"/>
        <v>0</v>
      </c>
      <c r="Q71" s="163">
        <f t="shared" si="6"/>
        <v>0</v>
      </c>
      <c r="R71" s="163">
        <f t="shared" si="6"/>
        <v>0</v>
      </c>
      <c r="S71" s="163">
        <f t="shared" si="6"/>
        <v>0</v>
      </c>
      <c r="T71" s="163">
        <f t="shared" si="6"/>
        <v>0</v>
      </c>
      <c r="U71" s="163">
        <f t="shared" si="6"/>
        <v>0</v>
      </c>
      <c r="V71" s="163">
        <f t="shared" si="6"/>
        <v>0</v>
      </c>
      <c r="W71" s="163">
        <f t="shared" si="6"/>
        <v>0</v>
      </c>
      <c r="X71" s="163">
        <f t="shared" si="6"/>
        <v>0</v>
      </c>
      <c r="Y71" s="163">
        <f t="shared" si="6"/>
        <v>0</v>
      </c>
      <c r="Z71" s="163">
        <f t="shared" si="6"/>
        <v>0</v>
      </c>
      <c r="AA71" s="163">
        <f t="shared" si="6"/>
        <v>0</v>
      </c>
      <c r="AB71" s="163">
        <f t="shared" si="6"/>
        <v>0</v>
      </c>
      <c r="AC71" s="163">
        <f t="shared" si="6"/>
        <v>0</v>
      </c>
      <c r="AD71" s="163">
        <f t="shared" si="6"/>
        <v>0</v>
      </c>
      <c r="AE71" s="163">
        <f t="shared" si="6"/>
        <v>0</v>
      </c>
      <c r="AF71" s="163">
        <f t="shared" si="6"/>
        <v>0</v>
      </c>
      <c r="AG71" s="163">
        <f t="shared" si="6"/>
        <v>0</v>
      </c>
      <c r="AH71" s="163">
        <f t="shared" si="6"/>
        <v>0</v>
      </c>
      <c r="AI71" s="163">
        <f t="shared" si="6"/>
        <v>0</v>
      </c>
      <c r="AJ71" s="163">
        <f t="shared" si="6"/>
        <v>0</v>
      </c>
      <c r="AK71" s="163">
        <f t="shared" si="6"/>
        <v>0</v>
      </c>
      <c r="AL71" s="202">
        <f>SUM(G71:AK71)</f>
        <v>0</v>
      </c>
    </row>
    <row r="72" spans="2:39" ht="15.75" customHeight="1">
      <c r="B72" s="119"/>
      <c r="C72" s="130" t="s">
        <v>26</v>
      </c>
      <c r="D72" s="141"/>
      <c r="E72" s="141"/>
      <c r="F72" s="152"/>
      <c r="G72" s="158">
        <f t="shared" ref="G72:AK72" si="7">COUNTIF(G$4:G$68,"空")</f>
        <v>0</v>
      </c>
      <c r="H72" s="164">
        <f t="shared" si="7"/>
        <v>0</v>
      </c>
      <c r="I72" s="164">
        <f t="shared" si="7"/>
        <v>0</v>
      </c>
      <c r="J72" s="164">
        <f t="shared" si="7"/>
        <v>0</v>
      </c>
      <c r="K72" s="164">
        <f t="shared" si="7"/>
        <v>0</v>
      </c>
      <c r="L72" s="164">
        <f t="shared" si="7"/>
        <v>0</v>
      </c>
      <c r="M72" s="164">
        <f t="shared" si="7"/>
        <v>0</v>
      </c>
      <c r="N72" s="164">
        <f t="shared" si="7"/>
        <v>0</v>
      </c>
      <c r="O72" s="164">
        <f t="shared" si="7"/>
        <v>0</v>
      </c>
      <c r="P72" s="164">
        <f t="shared" si="7"/>
        <v>0</v>
      </c>
      <c r="Q72" s="164">
        <f t="shared" si="7"/>
        <v>0</v>
      </c>
      <c r="R72" s="164">
        <f t="shared" si="7"/>
        <v>0</v>
      </c>
      <c r="S72" s="164">
        <f t="shared" si="7"/>
        <v>0</v>
      </c>
      <c r="T72" s="164">
        <f t="shared" si="7"/>
        <v>0</v>
      </c>
      <c r="U72" s="164">
        <f t="shared" si="7"/>
        <v>0</v>
      </c>
      <c r="V72" s="164">
        <f t="shared" si="7"/>
        <v>0</v>
      </c>
      <c r="W72" s="164">
        <f t="shared" si="7"/>
        <v>0</v>
      </c>
      <c r="X72" s="164">
        <f t="shared" si="7"/>
        <v>0</v>
      </c>
      <c r="Y72" s="164">
        <f t="shared" si="7"/>
        <v>0</v>
      </c>
      <c r="Z72" s="164">
        <f t="shared" si="7"/>
        <v>0</v>
      </c>
      <c r="AA72" s="164">
        <f t="shared" si="7"/>
        <v>0</v>
      </c>
      <c r="AB72" s="164">
        <f t="shared" si="7"/>
        <v>0</v>
      </c>
      <c r="AC72" s="164">
        <f t="shared" si="7"/>
        <v>0</v>
      </c>
      <c r="AD72" s="164">
        <f t="shared" si="7"/>
        <v>0</v>
      </c>
      <c r="AE72" s="164">
        <f t="shared" si="7"/>
        <v>0</v>
      </c>
      <c r="AF72" s="164">
        <f t="shared" si="7"/>
        <v>0</v>
      </c>
      <c r="AG72" s="164">
        <f t="shared" si="7"/>
        <v>0</v>
      </c>
      <c r="AH72" s="164">
        <f t="shared" si="7"/>
        <v>0</v>
      </c>
      <c r="AI72" s="164">
        <f t="shared" si="7"/>
        <v>0</v>
      </c>
      <c r="AJ72" s="164">
        <f t="shared" si="7"/>
        <v>0</v>
      </c>
      <c r="AK72" s="164">
        <f t="shared" si="7"/>
        <v>0</v>
      </c>
      <c r="AL72" s="203">
        <f>SUM(G72:AK72)</f>
        <v>0</v>
      </c>
    </row>
    <row r="73" spans="2:39" ht="15.75" customHeight="1">
      <c r="B73" s="120"/>
      <c r="C73" s="131" t="s">
        <v>149</v>
      </c>
      <c r="D73" s="131"/>
      <c r="E73" s="131"/>
      <c r="F73" s="153"/>
      <c r="G73" s="159">
        <f t="shared" ref="G73:AK73" si="8">SUM(G71:G72)</f>
        <v>0</v>
      </c>
      <c r="H73" s="165">
        <f t="shared" si="8"/>
        <v>0</v>
      </c>
      <c r="I73" s="165">
        <f t="shared" si="8"/>
        <v>0</v>
      </c>
      <c r="J73" s="165">
        <f t="shared" si="8"/>
        <v>0</v>
      </c>
      <c r="K73" s="165">
        <f t="shared" si="8"/>
        <v>0</v>
      </c>
      <c r="L73" s="165">
        <f t="shared" si="8"/>
        <v>0</v>
      </c>
      <c r="M73" s="165">
        <f t="shared" si="8"/>
        <v>0</v>
      </c>
      <c r="N73" s="165">
        <f t="shared" si="8"/>
        <v>0</v>
      </c>
      <c r="O73" s="165">
        <f t="shared" si="8"/>
        <v>0</v>
      </c>
      <c r="P73" s="165">
        <f t="shared" si="8"/>
        <v>0</v>
      </c>
      <c r="Q73" s="165">
        <f t="shared" si="8"/>
        <v>0</v>
      </c>
      <c r="R73" s="165">
        <f t="shared" si="8"/>
        <v>0</v>
      </c>
      <c r="S73" s="165">
        <f t="shared" si="8"/>
        <v>0</v>
      </c>
      <c r="T73" s="165">
        <f t="shared" si="8"/>
        <v>0</v>
      </c>
      <c r="U73" s="165">
        <f t="shared" si="8"/>
        <v>0</v>
      </c>
      <c r="V73" s="165">
        <f t="shared" si="8"/>
        <v>0</v>
      </c>
      <c r="W73" s="165">
        <f t="shared" si="8"/>
        <v>0</v>
      </c>
      <c r="X73" s="165">
        <f t="shared" si="8"/>
        <v>0</v>
      </c>
      <c r="Y73" s="165">
        <f t="shared" si="8"/>
        <v>0</v>
      </c>
      <c r="Z73" s="165">
        <f t="shared" si="8"/>
        <v>0</v>
      </c>
      <c r="AA73" s="165">
        <f t="shared" si="8"/>
        <v>0</v>
      </c>
      <c r="AB73" s="165">
        <f t="shared" si="8"/>
        <v>0</v>
      </c>
      <c r="AC73" s="165">
        <f t="shared" si="8"/>
        <v>0</v>
      </c>
      <c r="AD73" s="165">
        <f t="shared" si="8"/>
        <v>0</v>
      </c>
      <c r="AE73" s="165">
        <f t="shared" si="8"/>
        <v>0</v>
      </c>
      <c r="AF73" s="165">
        <f t="shared" si="8"/>
        <v>0</v>
      </c>
      <c r="AG73" s="165">
        <f t="shared" si="8"/>
        <v>0</v>
      </c>
      <c r="AH73" s="165">
        <f t="shared" si="8"/>
        <v>0</v>
      </c>
      <c r="AI73" s="165">
        <f t="shared" si="8"/>
        <v>0</v>
      </c>
      <c r="AJ73" s="165">
        <f t="shared" si="8"/>
        <v>0</v>
      </c>
      <c r="AK73" s="165">
        <f t="shared" si="8"/>
        <v>0</v>
      </c>
      <c r="AL73" s="204">
        <f>SUM(G73:AK73)</f>
        <v>0</v>
      </c>
    </row>
    <row r="74" spans="2:39" ht="12" customHeight="1">
      <c r="B74" s="28"/>
      <c r="C74" s="28"/>
      <c r="D74" s="28"/>
      <c r="E74" s="28"/>
      <c r="F74" s="28"/>
      <c r="G74" s="57"/>
      <c r="H74" s="57"/>
      <c r="I74" s="57"/>
      <c r="J74" s="57"/>
      <c r="K74" s="57"/>
      <c r="L74" s="57"/>
      <c r="M74" s="57"/>
      <c r="N74" s="88"/>
      <c r="O74" s="88"/>
      <c r="P74" s="88"/>
      <c r="Q74" s="57"/>
      <c r="R74" s="57"/>
      <c r="S74" s="57"/>
      <c r="T74" s="57"/>
      <c r="U74" s="57"/>
      <c r="V74" s="88"/>
      <c r="W74" s="88"/>
      <c r="X74" s="57"/>
      <c r="Y74" s="88"/>
      <c r="Z74" s="57"/>
      <c r="AA74" s="57"/>
      <c r="AB74" s="57"/>
      <c r="AC74" s="88"/>
      <c r="AD74" s="57"/>
      <c r="AE74" s="57"/>
      <c r="AF74" s="57"/>
      <c r="AG74" s="57"/>
      <c r="AH74" s="57"/>
      <c r="AI74" s="57"/>
      <c r="AJ74" s="57"/>
      <c r="AK74" s="57"/>
      <c r="AL74" s="57"/>
      <c r="AM74" s="57"/>
    </row>
    <row r="75" spans="2:39" ht="16.2" customHeight="1">
      <c r="B75" s="30" t="s">
        <v>218</v>
      </c>
      <c r="C75" s="44"/>
      <c r="D75" s="44"/>
      <c r="E75" s="44"/>
      <c r="F75" s="44"/>
      <c r="G75" s="44"/>
      <c r="H75" s="44"/>
      <c r="I75" s="44"/>
      <c r="J75" s="44"/>
      <c r="K75" s="44"/>
      <c r="L75" s="44"/>
      <c r="M75" s="44"/>
      <c r="N75" s="44"/>
      <c r="O75" s="44"/>
      <c r="P75" s="44"/>
      <c r="Q75" s="44"/>
      <c r="R75" s="44"/>
      <c r="S75" s="44"/>
      <c r="U75" s="44"/>
      <c r="V75" s="44"/>
      <c r="W75" s="44"/>
      <c r="X75" s="44"/>
      <c r="Y75" s="44"/>
      <c r="Z75" s="107"/>
    </row>
    <row r="76" spans="2:39" ht="3" customHeight="1">
      <c r="B76" s="30"/>
      <c r="C76" s="44"/>
      <c r="D76" s="44"/>
      <c r="E76" s="44"/>
      <c r="F76" s="44"/>
      <c r="G76" s="44"/>
      <c r="H76" s="44"/>
      <c r="I76" s="44"/>
      <c r="J76" s="44"/>
      <c r="K76" s="44"/>
      <c r="L76" s="44"/>
      <c r="M76" s="44"/>
      <c r="N76" s="44"/>
      <c r="O76" s="44"/>
      <c r="P76" s="44"/>
      <c r="Q76" s="44"/>
      <c r="R76" s="44"/>
      <c r="S76" s="44"/>
      <c r="U76" s="44"/>
      <c r="V76" s="44"/>
      <c r="W76" s="44"/>
      <c r="X76" s="44"/>
      <c r="Y76" s="44"/>
      <c r="Z76" s="107"/>
    </row>
    <row r="77" spans="2:39" ht="16.8" customHeight="1">
      <c r="B77" s="31" t="s">
        <v>83</v>
      </c>
      <c r="O77" s="31"/>
    </row>
    <row r="78" spans="2:39" s="24" customFormat="1" ht="16.8" customHeight="1">
      <c r="B78" s="32" t="s">
        <v>92</v>
      </c>
      <c r="C78" s="32"/>
      <c r="D78" s="32"/>
      <c r="E78" s="32" t="s">
        <v>27</v>
      </c>
      <c r="F78" s="32"/>
      <c r="G78" s="32"/>
      <c r="H78" s="32" t="s">
        <v>93</v>
      </c>
      <c r="I78" s="32"/>
      <c r="J78" s="32"/>
      <c r="K78" s="32" t="s">
        <v>17</v>
      </c>
      <c r="L78" s="78"/>
      <c r="M78" s="81"/>
      <c r="N78" s="89"/>
      <c r="O78" s="32" t="s">
        <v>81</v>
      </c>
      <c r="P78" s="78"/>
      <c r="Q78" s="81"/>
      <c r="R78" s="99"/>
      <c r="S78" s="102"/>
      <c r="T78" s="102"/>
      <c r="U78" s="104"/>
      <c r="V78" s="104"/>
      <c r="W78" s="104"/>
      <c r="X78" s="104"/>
      <c r="Y78" s="104"/>
      <c r="Z78" s="104"/>
      <c r="AA78" s="108"/>
      <c r="AB78" s="104"/>
      <c r="AC78" s="104"/>
      <c r="AD78" s="104"/>
      <c r="AE78" s="104"/>
      <c r="AF78" s="104"/>
      <c r="AG78" s="104"/>
    </row>
    <row r="79" spans="2:39" s="24" customFormat="1" ht="16.8" customHeight="1">
      <c r="B79" s="32"/>
      <c r="C79" s="32"/>
      <c r="D79" s="32"/>
      <c r="E79" s="32"/>
      <c r="F79" s="32"/>
      <c r="G79" s="32"/>
      <c r="H79" s="32"/>
      <c r="I79" s="32"/>
      <c r="J79" s="32"/>
      <c r="K79" s="76"/>
      <c r="L79" s="79"/>
      <c r="M79" s="82"/>
      <c r="N79" s="89"/>
      <c r="O79" s="76"/>
      <c r="P79" s="79"/>
      <c r="Q79" s="82"/>
      <c r="R79" s="100"/>
      <c r="S79" s="102"/>
      <c r="T79" s="102"/>
      <c r="U79" s="104"/>
      <c r="V79" s="104"/>
      <c r="W79" s="104"/>
      <c r="X79" s="104"/>
      <c r="Y79" s="104"/>
      <c r="Z79" s="104"/>
      <c r="AA79" s="108"/>
      <c r="AB79" s="104"/>
      <c r="AC79" s="104"/>
      <c r="AD79" s="104"/>
      <c r="AE79" s="104"/>
      <c r="AF79" s="104"/>
      <c r="AG79" s="104"/>
    </row>
    <row r="80" spans="2:39" ht="16.8" customHeight="1">
      <c r="B80" s="33">
        <f>+AL69</f>
        <v>0</v>
      </c>
      <c r="C80" s="33"/>
      <c r="D80" s="33"/>
      <c r="E80" s="145"/>
      <c r="F80" s="145"/>
      <c r="G80" s="145"/>
      <c r="H80" s="33">
        <f>W1*AB1</f>
        <v>0</v>
      </c>
      <c r="I80" s="33"/>
      <c r="J80" s="33"/>
      <c r="K80" s="167">
        <f>AL70</f>
        <v>0</v>
      </c>
      <c r="L80" s="169"/>
      <c r="M80" s="171"/>
      <c r="O80" s="174" t="e">
        <f>(B80+E80)/(H80-K80)</f>
        <v>#DIV/0!</v>
      </c>
      <c r="P80" s="176"/>
      <c r="Q80" s="178"/>
      <c r="R80" s="216"/>
      <c r="S80" s="113"/>
      <c r="T80" s="113"/>
      <c r="U80" s="105"/>
      <c r="V80" s="105"/>
      <c r="W80" s="105"/>
      <c r="X80" s="105"/>
      <c r="Y80" s="105"/>
      <c r="Z80" s="105"/>
      <c r="AA80" s="109"/>
      <c r="AB80" s="110"/>
      <c r="AC80" s="110"/>
      <c r="AD80" s="110"/>
      <c r="AE80" s="113"/>
      <c r="AF80" s="113"/>
      <c r="AG80" s="113"/>
    </row>
    <row r="81" spans="2:39" s="25" customFormat="1" ht="16.8" customHeight="1">
      <c r="B81" s="25" t="s">
        <v>37</v>
      </c>
    </row>
    <row r="82" spans="2:39" s="25" customFormat="1" ht="16.8" customHeight="1">
      <c r="B82" s="23" t="s">
        <v>95</v>
      </c>
    </row>
    <row r="83" spans="2:39" ht="16.8" customHeight="1">
      <c r="B83" s="34" t="s">
        <v>45</v>
      </c>
      <c r="N83" s="44"/>
    </row>
    <row r="84" spans="2:39" ht="16.8" customHeight="1">
      <c r="B84" s="34"/>
    </row>
    <row r="85" spans="2:39" ht="16.8" customHeight="1">
      <c r="B85" s="30" t="s">
        <v>127</v>
      </c>
      <c r="C85" s="45"/>
      <c r="D85" s="45" t="s">
        <v>70</v>
      </c>
      <c r="E85" s="28"/>
      <c r="G85" s="44"/>
      <c r="H85" s="44"/>
      <c r="I85" s="44" t="s">
        <v>220</v>
      </c>
      <c r="J85" s="44"/>
      <c r="K85" s="44"/>
      <c r="L85" s="44"/>
      <c r="M85" s="44"/>
      <c r="N85" s="44"/>
      <c r="O85" s="44"/>
      <c r="P85" s="44"/>
      <c r="Q85" s="44"/>
      <c r="R85" s="44"/>
      <c r="S85" s="44"/>
      <c r="T85" s="44"/>
      <c r="U85" s="44"/>
      <c r="V85" s="44"/>
      <c r="W85" s="44"/>
      <c r="X85" s="44"/>
      <c r="Y85" s="44"/>
      <c r="Z85" s="44"/>
      <c r="AA85" s="44"/>
    </row>
    <row r="86" spans="2:39" ht="16.8" customHeight="1">
      <c r="B86" s="35"/>
      <c r="C86" s="46"/>
      <c r="D86" s="46"/>
      <c r="E86" s="46"/>
      <c r="F86" s="46"/>
      <c r="G86" s="58" t="s">
        <v>52</v>
      </c>
      <c r="H86" s="68"/>
      <c r="I86" s="58" t="s">
        <v>128</v>
      </c>
      <c r="J86" s="68"/>
      <c r="K86" s="77" t="s">
        <v>12</v>
      </c>
      <c r="L86" s="77"/>
      <c r="M86" s="77"/>
      <c r="N86" s="77"/>
    </row>
    <row r="87" spans="2:39" ht="16.8" customHeight="1">
      <c r="B87" s="40" t="s">
        <v>121</v>
      </c>
      <c r="C87" s="51"/>
      <c r="D87" s="51"/>
      <c r="E87" s="51"/>
      <c r="F87" s="51"/>
      <c r="G87" s="62">
        <f>SUM(SUMIFS(AL4:AL68,D4:D68,{"即応(ICU)","休床(ICU)"}))</f>
        <v>0</v>
      </c>
      <c r="H87" s="62"/>
      <c r="I87" s="62">
        <v>151000</v>
      </c>
      <c r="J87" s="62"/>
      <c r="K87" s="62">
        <f>+G87*I87</f>
        <v>0</v>
      </c>
      <c r="L87" s="62"/>
      <c r="M87" s="62"/>
      <c r="N87" s="62"/>
    </row>
    <row r="88" spans="2:39" ht="16.8" customHeight="1">
      <c r="B88" s="43" t="s">
        <v>122</v>
      </c>
      <c r="C88" s="54"/>
      <c r="D88" s="54"/>
      <c r="E88" s="54"/>
      <c r="F88" s="56"/>
      <c r="G88" s="62">
        <f>SUM(SUMIFS(AL4:AL68,D4:D68,{"即応(HCU)","休床(HCU)"}))</f>
        <v>0</v>
      </c>
      <c r="H88" s="62"/>
      <c r="I88" s="71">
        <v>106000</v>
      </c>
      <c r="J88" s="74"/>
      <c r="K88" s="62">
        <f>+G88*I88</f>
        <v>0</v>
      </c>
      <c r="L88" s="62"/>
      <c r="M88" s="62"/>
      <c r="N88" s="62"/>
    </row>
    <row r="89" spans="2:39" ht="16.8" customHeight="1">
      <c r="B89" s="40" t="s">
        <v>123</v>
      </c>
      <c r="C89" s="40"/>
      <c r="D89" s="40"/>
      <c r="E89" s="40"/>
      <c r="F89" s="40"/>
      <c r="G89" s="62">
        <f>SUM(SUMIFS(AL4:AL68,D4:D68,{"即応(療養以外)","休床(療養以外)"}))</f>
        <v>0</v>
      </c>
      <c r="H89" s="62"/>
      <c r="I89" s="62">
        <v>36000</v>
      </c>
      <c r="J89" s="62"/>
      <c r="K89" s="62">
        <f>+G89*I89</f>
        <v>0</v>
      </c>
      <c r="L89" s="62"/>
      <c r="M89" s="84"/>
      <c r="N89" s="84"/>
    </row>
    <row r="90" spans="2:39" ht="16.8" customHeight="1">
      <c r="B90" s="41" t="s">
        <v>124</v>
      </c>
      <c r="C90" s="52"/>
      <c r="D90" s="52"/>
      <c r="E90" s="52"/>
      <c r="F90" s="52"/>
      <c r="G90" s="63">
        <f>SUM(SUMIFS(AL4:AL68,D4:D68,{"即応(療養)","休床(療養)"}))</f>
        <v>0</v>
      </c>
      <c r="H90" s="63"/>
      <c r="I90" s="63">
        <v>16000</v>
      </c>
      <c r="J90" s="63"/>
      <c r="K90" s="63">
        <f>+G90*I90</f>
        <v>0</v>
      </c>
      <c r="L90" s="63"/>
      <c r="M90" s="85"/>
      <c r="N90" s="85"/>
    </row>
    <row r="91" spans="2:39" ht="16.8" customHeight="1">
      <c r="B91" s="42" t="s">
        <v>8</v>
      </c>
      <c r="C91" s="53"/>
      <c r="D91" s="53"/>
      <c r="E91" s="53"/>
      <c r="F91" s="53"/>
      <c r="G91" s="64">
        <f>SUM(G87:H90)</f>
        <v>0</v>
      </c>
      <c r="H91" s="64"/>
      <c r="I91" s="70"/>
      <c r="J91" s="70"/>
      <c r="K91" s="64">
        <f>SUM(K87:L90)</f>
        <v>0</v>
      </c>
      <c r="L91" s="64"/>
      <c r="M91" s="86"/>
      <c r="N91" s="86"/>
    </row>
    <row r="92" spans="2:39" ht="16.8" customHeight="1">
      <c r="C92" s="34"/>
    </row>
    <row r="93" spans="2:39" ht="13.8" customHeight="1">
      <c r="B93" s="45"/>
      <c r="D93" s="45"/>
      <c r="E93" s="28"/>
      <c r="F93" s="28"/>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row>
    <row r="94" spans="2:39" ht="15.75">
      <c r="B94" s="121" t="s">
        <v>47</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209"/>
    </row>
    <row r="95" spans="2:39" ht="18.75">
      <c r="B95" s="122" t="s">
        <v>130</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10"/>
    </row>
    <row r="96" spans="2:39" ht="15.75">
      <c r="B96" s="122" t="s">
        <v>184</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10"/>
    </row>
    <row r="97" spans="2:39" ht="17.399999999999999" customHeight="1">
      <c r="B97" s="123" t="s">
        <v>36</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210"/>
    </row>
    <row r="98" spans="2:39" ht="17.399999999999999" customHeight="1">
      <c r="B98" s="122" t="s">
        <v>34</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210"/>
    </row>
    <row r="99" spans="2:39" ht="17.399999999999999" customHeight="1">
      <c r="B99" s="123" t="s">
        <v>137</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210"/>
    </row>
    <row r="100" spans="2:39" ht="17.399999999999999" customHeight="1">
      <c r="B100" s="122" t="s">
        <v>18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210"/>
    </row>
    <row r="101" spans="2:39" ht="17.399999999999999" customHeight="1">
      <c r="B101" s="124" t="s">
        <v>84</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211"/>
    </row>
    <row r="102" spans="2:39" ht="1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2:39" ht="1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2:39" ht="15" customHeight="1">
      <c r="B104" s="27"/>
      <c r="C104" s="134" t="s">
        <v>4</v>
      </c>
      <c r="D104" s="142"/>
      <c r="E104" s="142" t="s">
        <v>58</v>
      </c>
      <c r="F104" s="142"/>
      <c r="G104" s="27"/>
      <c r="H104" s="27"/>
      <c r="I104" s="27"/>
      <c r="J104" s="27"/>
      <c r="K104" s="27" t="s">
        <v>113</v>
      </c>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2:39" ht="15" customHeight="1">
      <c r="B105" s="27"/>
      <c r="C105" s="40" t="s">
        <v>19</v>
      </c>
      <c r="D105" s="142"/>
      <c r="E105" s="146" t="s">
        <v>102</v>
      </c>
      <c r="F105" s="146"/>
      <c r="G105" s="27"/>
      <c r="H105" s="27"/>
      <c r="I105" s="27"/>
      <c r="J105" s="27"/>
      <c r="K105" s="40">
        <v>1</v>
      </c>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2:39" ht="15" customHeight="1">
      <c r="B106" s="27"/>
      <c r="C106" s="40" t="s">
        <v>119</v>
      </c>
      <c r="D106" s="142"/>
      <c r="E106" s="146" t="s">
        <v>103</v>
      </c>
      <c r="F106" s="146"/>
      <c r="G106" s="27"/>
      <c r="H106" s="27"/>
      <c r="I106" s="27"/>
      <c r="J106" s="27"/>
      <c r="K106" s="40">
        <v>2</v>
      </c>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2:39" ht="15" customHeight="1">
      <c r="B107" s="27"/>
      <c r="C107" s="135" t="s">
        <v>131</v>
      </c>
      <c r="D107" s="142"/>
      <c r="E107" s="146" t="s">
        <v>104</v>
      </c>
      <c r="F107" s="146"/>
      <c r="G107" s="160" t="s">
        <v>112</v>
      </c>
      <c r="H107" s="27"/>
      <c r="I107" s="27"/>
      <c r="J107" s="27"/>
      <c r="K107" s="40">
        <v>3</v>
      </c>
      <c r="L107" s="27"/>
      <c r="M107" s="27"/>
      <c r="N107" s="27"/>
      <c r="O107" s="160"/>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2:39" ht="15" customHeight="1">
      <c r="B108" s="27"/>
      <c r="C108" s="40" t="s">
        <v>16</v>
      </c>
      <c r="D108" s="142"/>
      <c r="E108" s="146" t="s">
        <v>106</v>
      </c>
      <c r="F108" s="146"/>
      <c r="G108" s="27"/>
      <c r="H108" s="27"/>
      <c r="I108" s="27"/>
      <c r="J108" s="27"/>
      <c r="K108" s="40">
        <v>4</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2:39" ht="15" customHeight="1">
      <c r="E109" s="146" t="s">
        <v>108</v>
      </c>
      <c r="F109" s="146"/>
      <c r="K109" s="51">
        <v>5</v>
      </c>
    </row>
    <row r="110" spans="2:39" ht="15" customHeight="1">
      <c r="E110" s="146" t="s">
        <v>82</v>
      </c>
      <c r="F110" s="146"/>
    </row>
    <row r="111" spans="2:39" ht="15" customHeight="1">
      <c r="E111" s="146" t="s">
        <v>109</v>
      </c>
      <c r="F111" s="146"/>
      <c r="G111" s="160" t="s">
        <v>112</v>
      </c>
    </row>
    <row r="112" spans="2:39" ht="15" customHeight="1">
      <c r="E112" s="146" t="s">
        <v>111</v>
      </c>
      <c r="F112" s="146"/>
    </row>
  </sheetData>
  <mergeCells count="58">
    <mergeCell ref="K1:L1"/>
    <mergeCell ref="N1:O1"/>
    <mergeCell ref="P1:Q1"/>
    <mergeCell ref="S1:T1"/>
    <mergeCell ref="U1:V1"/>
    <mergeCell ref="W1:X1"/>
    <mergeCell ref="Y1:AA1"/>
    <mergeCell ref="AB1:AC1"/>
    <mergeCell ref="AH1:AI1"/>
    <mergeCell ref="AJ1:AM1"/>
    <mergeCell ref="C71:F71"/>
    <mergeCell ref="C72:F72"/>
    <mergeCell ref="B80:D80"/>
    <mergeCell ref="E80:G80"/>
    <mergeCell ref="H80:J80"/>
    <mergeCell ref="K80:M80"/>
    <mergeCell ref="O80:Q80"/>
    <mergeCell ref="R80:T80"/>
    <mergeCell ref="U80:W80"/>
    <mergeCell ref="X80:Z80"/>
    <mergeCell ref="AB80:AD80"/>
    <mergeCell ref="AE80:AG80"/>
    <mergeCell ref="I85:AA85"/>
    <mergeCell ref="B86:F86"/>
    <mergeCell ref="G86:H86"/>
    <mergeCell ref="I86:J86"/>
    <mergeCell ref="K86:N86"/>
    <mergeCell ref="B87:F87"/>
    <mergeCell ref="G87:H87"/>
    <mergeCell ref="I87:J87"/>
    <mergeCell ref="K87:N87"/>
    <mergeCell ref="B88:F88"/>
    <mergeCell ref="G88:H88"/>
    <mergeCell ref="I88:J88"/>
    <mergeCell ref="K88:N88"/>
    <mergeCell ref="B89:F89"/>
    <mergeCell ref="G89:H89"/>
    <mergeCell ref="I89:J89"/>
    <mergeCell ref="K89:N89"/>
    <mergeCell ref="B90:F90"/>
    <mergeCell ref="G90:H90"/>
    <mergeCell ref="I90:J90"/>
    <mergeCell ref="K90:N90"/>
    <mergeCell ref="B91:F91"/>
    <mergeCell ref="G91:H91"/>
    <mergeCell ref="I91:J91"/>
    <mergeCell ref="K91:N91"/>
    <mergeCell ref="E104:F104"/>
    <mergeCell ref="B78:D79"/>
    <mergeCell ref="E78:G79"/>
    <mergeCell ref="H78:J79"/>
    <mergeCell ref="K78:M79"/>
    <mergeCell ref="O78:Q79"/>
    <mergeCell ref="R78:T79"/>
    <mergeCell ref="U78:W79"/>
    <mergeCell ref="X78:Z79"/>
    <mergeCell ref="AB78:AD79"/>
    <mergeCell ref="AE78:AG79"/>
  </mergeCells>
  <phoneticPr fontId="2"/>
  <conditionalFormatting sqref="AB63:AJ63">
    <cfRule type="containsText" dxfId="150" priority="4" text="コ">
      <formula>NOT(ISERROR(SEARCH("コ",AB63)))</formula>
    </cfRule>
    <cfRule type="containsText" dxfId="149" priority="2" text="一">
      <formula>NOT(ISERROR(SEARCH("一",AB63)))</formula>
    </cfRule>
    <cfRule type="containsText" dxfId="148" priority="3" text="コ(重)">
      <formula>NOT(ISERROR(SEARCH("コ(重)",AB63)))</formula>
    </cfRule>
  </conditionalFormatting>
  <conditionalFormatting sqref="AB63:AJ63">
    <cfRule type="containsText" dxfId="147" priority="1" text="空">
      <formula>NOT(ISERROR(SEARCH("空",AB63)))</formula>
    </cfRule>
  </conditionalFormatting>
  <conditionalFormatting sqref="AB66:AJ66">
    <cfRule type="containsText" dxfId="146" priority="7" text="コ">
      <formula>NOT(ISERROR(SEARCH("コ",AB66)))</formula>
    </cfRule>
    <cfRule type="containsText" dxfId="145" priority="5" text="一">
      <formula>NOT(ISERROR(SEARCH("一",AB66)))</formula>
    </cfRule>
    <cfRule type="containsText" dxfId="144" priority="6" text="コ(重)">
      <formula>NOT(ISERROR(SEARCH("コ(重)",AB66)))</formula>
    </cfRule>
  </conditionalFormatting>
  <conditionalFormatting sqref="AB4:AJ62 AB64:AJ65 AB67:AJ68">
    <cfRule type="containsText" dxfId="143" priority="11" text="コ">
      <formula>NOT(ISERROR(SEARCH("コ",AB4)))</formula>
    </cfRule>
    <cfRule type="containsText" dxfId="142" priority="9" text="一">
      <formula>NOT(ISERROR(SEARCH("一",AB4)))</formula>
    </cfRule>
    <cfRule type="containsText" dxfId="141" priority="10" text="コ(重)">
      <formula>NOT(ISERROR(SEARCH("コ(重)",AB4)))</formula>
    </cfRule>
  </conditionalFormatting>
  <conditionalFormatting sqref="AB4:AJ68">
    <cfRule type="containsText" dxfId="140" priority="8" text="空">
      <formula>NOT(ISERROR(SEARCH("空",AB4)))</formula>
    </cfRule>
  </conditionalFormatting>
  <conditionalFormatting sqref="Q63:AA63 AK63">
    <cfRule type="containsText" dxfId="139" priority="15" text="コ">
      <formula>NOT(ISERROR(SEARCH("コ",Q63)))</formula>
    </cfRule>
    <cfRule type="containsText" dxfId="138" priority="13" text="一">
      <formula>NOT(ISERROR(SEARCH("一",Q63)))</formula>
    </cfRule>
    <cfRule type="containsText" dxfId="137" priority="14" text="コ(重)">
      <formula>NOT(ISERROR(SEARCH("コ(重)",Q63)))</formula>
    </cfRule>
  </conditionalFormatting>
  <conditionalFormatting sqref="Q63:AA63 AK63">
    <cfRule type="containsText" dxfId="136" priority="12" text="空">
      <formula>NOT(ISERROR(SEARCH("空",Q63)))</formula>
    </cfRule>
  </conditionalFormatting>
  <conditionalFormatting sqref="G66:AA66 AK66">
    <cfRule type="containsText" dxfId="135" priority="18" text="コ">
      <formula>NOT(ISERROR(SEARCH("コ",G66)))</formula>
    </cfRule>
    <cfRule type="containsText" dxfId="134" priority="16" text="一">
      <formula>NOT(ISERROR(SEARCH("一",G66)))</formula>
    </cfRule>
    <cfRule type="containsText" dxfId="133" priority="17" text="コ(重)">
      <formula>NOT(ISERROR(SEARCH("コ(重)",G66)))</formula>
    </cfRule>
  </conditionalFormatting>
  <conditionalFormatting sqref="D4:D68">
    <cfRule type="containsText" dxfId="132" priority="30" text="即応(HCU)">
      <formula>NOT(ISERROR(SEARCH("即応(HCU)",D4)))</formula>
    </cfRule>
    <cfRule type="containsText" dxfId="131" priority="29" text="即応(療養以外)">
      <formula>NOT(ISERROR(SEARCH("即応(療養以外)",D4)))</formula>
    </cfRule>
    <cfRule type="containsText" dxfId="130" priority="28" text="即応(療養)">
      <formula>NOT(ISERROR(SEARCH("即応(療養)",D4)))</formula>
    </cfRule>
    <cfRule type="containsText" dxfId="129" priority="31" text="即応(ICU)">
      <formula>NOT(ISERROR(SEARCH("即応(ICU)",D4)))</formula>
    </cfRule>
    <cfRule type="containsText" dxfId="128" priority="24" text="休床(療養)">
      <formula>NOT(ISERROR(SEARCH("休床(療養)",D4)))</formula>
    </cfRule>
    <cfRule type="containsText" dxfId="127" priority="25" text="休床(療養以外)">
      <formula>NOT(ISERROR(SEARCH("休床(療養以外)",D4)))</formula>
    </cfRule>
    <cfRule type="containsText" dxfId="126" priority="26" text="休床(HCU">
      <formula>NOT(ISERROR(SEARCH("休床(HCU",D4)))</formula>
    </cfRule>
    <cfRule type="containsText" dxfId="125" priority="27" text="休床(ICU">
      <formula>NOT(ISERROR(SEARCH("休床(ICU",D4)))</formula>
    </cfRule>
  </conditionalFormatting>
  <conditionalFormatting sqref="E4:E68">
    <cfRule type="notContainsBlanks" dxfId="124" priority="23">
      <formula>LEN(TRIM(E4))&gt;0</formula>
    </cfRule>
  </conditionalFormatting>
  <conditionalFormatting sqref="C4:C68">
    <cfRule type="notContainsBlanks" dxfId="123" priority="22">
      <formula>LEN(TRIM(C4))&gt;0</formula>
    </cfRule>
  </conditionalFormatting>
  <conditionalFormatting sqref="G4:AA62 AK4:AK62 G63:P63 G64:AA65 AK64:AK65 G67:AA68 AK67:AK68">
    <cfRule type="containsText" dxfId="122" priority="32" text="コ">
      <formula>NOT(ISERROR(SEARCH("コ",G4)))</formula>
    </cfRule>
    <cfRule type="containsText" dxfId="121" priority="20" text="一">
      <formula>NOT(ISERROR(SEARCH("一",G4)))</formula>
    </cfRule>
    <cfRule type="containsText" dxfId="120" priority="21" text="コ(重)">
      <formula>NOT(ISERROR(SEARCH("コ(重)",G4)))</formula>
    </cfRule>
  </conditionalFormatting>
  <conditionalFormatting sqref="G4:AA68 AK4:AK68">
    <cfRule type="containsText" dxfId="119" priority="19" text="空">
      <formula>NOT(ISERROR(SEARCH("空",G4)))</formula>
    </cfRule>
  </conditionalFormatting>
  <dataValidations count="4">
    <dataValidation type="list" allowBlank="1" showDropDown="0" showInputMessage="1" showErrorMessage="1" sqref="AB8:AJ59 AB4:AJ5 AK4:AK68 U5 R6:AJ7 I4:V4 I5:Q7 X4:AA4 G67:AJ68 G37:G66 H60:AJ66">
      <formula1>$C$105:$C$108</formula1>
    </dataValidation>
    <dataValidation type="list" allowBlank="1" showDropDown="0" showInputMessage="1" showErrorMessage="1" sqref="V5 R5:T5 I8:AA59 W4:W5 X5:AA5 G4:G36 H4:H59">
      <formula1>$C$105:$C$108</formula1>
    </dataValidation>
    <dataValidation type="list" allowBlank="1" showDropDown="0" showInputMessage="1" showErrorMessage="1" sqref="D4:D68">
      <formula1>$E$105:$E$112</formula1>
    </dataValidation>
    <dataValidation type="list" allowBlank="1" showDropDown="0" showInputMessage="1" showErrorMessage="1" sqref="M1">
      <formula1>$K$105:$K$109</formula1>
    </dataValidation>
  </dataValidations>
  <pageMargins left="0.11811023622047244" right="0.11811023622047244" top="0.74803149606299213" bottom="0.19685039370078741" header="0.31496062992125984" footer="0.31496062992125984"/>
  <pageSetup paperSize="8" scale="62" fitToWidth="1" fitToHeight="0" orientation="portrait" usePrinterDefaults="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B1:AM112"/>
  <sheetViews>
    <sheetView showGridLines="0" view="pageBreakPreview" zoomScale="85" zoomScaleNormal="70" zoomScaleSheetLayoutView="85" workbookViewId="0">
      <pane xSplit="6" ySplit="3" topLeftCell="G58" activePane="bottomRight" state="frozen"/>
      <selection pane="topRight"/>
      <selection pane="bottomLeft"/>
      <selection pane="bottomRight" activeCell="B81" sqref="B81"/>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0" width="5.19921875" style="23" customWidth="1"/>
    <col min="31" max="31" width="6" style="23" customWidth="1"/>
    <col min="32" max="38" width="5.19921875" style="23" customWidth="1"/>
    <col min="39" max="39" width="7.5" style="23" customWidth="1"/>
    <col min="40" max="16384" width="9" style="23"/>
  </cols>
  <sheetData>
    <row r="1" spans="2:39" ht="21" customHeight="1">
      <c r="B1" s="26" t="s">
        <v>141</v>
      </c>
      <c r="C1" s="27"/>
      <c r="D1" s="27"/>
      <c r="E1" s="27"/>
      <c r="F1" s="27"/>
      <c r="G1" s="27"/>
      <c r="H1" s="27"/>
      <c r="I1" s="27"/>
      <c r="J1" s="27"/>
      <c r="K1" s="166" t="s">
        <v>113</v>
      </c>
      <c r="L1" s="168"/>
      <c r="M1" s="170"/>
      <c r="N1" s="172" t="s">
        <v>116</v>
      </c>
      <c r="O1" s="173"/>
      <c r="P1" s="175"/>
      <c r="Q1" s="177"/>
      <c r="R1" s="179" t="s">
        <v>132</v>
      </c>
      <c r="S1" s="181"/>
      <c r="T1" s="181"/>
      <c r="U1" s="184" t="s">
        <v>133</v>
      </c>
      <c r="V1" s="187"/>
      <c r="W1" s="188">
        <f>_xlfn.DAYS(S1,P1)+1</f>
        <v>1</v>
      </c>
      <c r="X1" s="188"/>
      <c r="Y1" s="184" t="s">
        <v>134</v>
      </c>
      <c r="Z1" s="189"/>
      <c r="AA1" s="189"/>
      <c r="AB1" s="190">
        <f>COUNTIF(D4:D68,"即応(ICU)")+COUNTIF(D4:D68,"即応(HCU)")+COUNTIF(D4:D68,"即応(療養以外)")+COUNTIF(D4:D68,"即応(療養)")</f>
        <v>0</v>
      </c>
      <c r="AC1" s="191"/>
      <c r="AD1" s="192"/>
      <c r="AE1" s="194"/>
      <c r="AF1" s="205" t="s">
        <v>101</v>
      </c>
      <c r="AG1" s="205"/>
      <c r="AH1" s="94" t="s">
        <v>10</v>
      </c>
      <c r="AI1" s="94"/>
      <c r="AJ1" s="98"/>
      <c r="AK1" s="98"/>
      <c r="AL1" s="98"/>
      <c r="AM1" s="98"/>
    </row>
    <row r="2" spans="2:39"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39" s="115" customFormat="1" ht="17.25" customHeight="1">
      <c r="B3" s="94" t="s">
        <v>13</v>
      </c>
      <c r="C3" s="125" t="s">
        <v>46</v>
      </c>
      <c r="D3" s="136" t="s">
        <v>32</v>
      </c>
      <c r="E3" s="143" t="s">
        <v>42</v>
      </c>
      <c r="F3" s="147" t="s">
        <v>1</v>
      </c>
      <c r="G3" s="154">
        <f>P1</f>
        <v>0</v>
      </c>
      <c r="H3" s="161">
        <f t="shared" ref="H3:AK3" ca="1" si="0">OFFSET(H3,0,-1)+1</f>
        <v>1</v>
      </c>
      <c r="I3" s="161">
        <f t="shared" ca="1" si="0"/>
        <v>2</v>
      </c>
      <c r="J3" s="161">
        <f t="shared" ca="1" si="0"/>
        <v>3</v>
      </c>
      <c r="K3" s="161">
        <f t="shared" ca="1" si="0"/>
        <v>4</v>
      </c>
      <c r="L3" s="161">
        <f t="shared" ca="1" si="0"/>
        <v>5</v>
      </c>
      <c r="M3" s="161">
        <f t="shared" ca="1" si="0"/>
        <v>6</v>
      </c>
      <c r="N3" s="161">
        <f t="shared" ca="1" si="0"/>
        <v>7</v>
      </c>
      <c r="O3" s="161">
        <f t="shared" ca="1" si="0"/>
        <v>8</v>
      </c>
      <c r="P3" s="161">
        <f t="shared" ca="1" si="0"/>
        <v>9</v>
      </c>
      <c r="Q3" s="161">
        <f t="shared" ca="1" si="0"/>
        <v>10</v>
      </c>
      <c r="R3" s="161">
        <f t="shared" ca="1" si="0"/>
        <v>11</v>
      </c>
      <c r="S3" s="161">
        <f t="shared" ca="1" si="0"/>
        <v>12</v>
      </c>
      <c r="T3" s="161">
        <f t="shared" ca="1" si="0"/>
        <v>13</v>
      </c>
      <c r="U3" s="161">
        <f t="shared" ca="1" si="0"/>
        <v>14</v>
      </c>
      <c r="V3" s="161">
        <f t="shared" ca="1" si="0"/>
        <v>15</v>
      </c>
      <c r="W3" s="161">
        <f t="shared" ca="1" si="0"/>
        <v>16</v>
      </c>
      <c r="X3" s="161">
        <f t="shared" ca="1" si="0"/>
        <v>17</v>
      </c>
      <c r="Y3" s="161">
        <f t="shared" ca="1" si="0"/>
        <v>18</v>
      </c>
      <c r="Z3" s="161">
        <f t="shared" ca="1" si="0"/>
        <v>19</v>
      </c>
      <c r="AA3" s="161">
        <f t="shared" ca="1" si="0"/>
        <v>20</v>
      </c>
      <c r="AB3" s="161">
        <f t="shared" ca="1" si="0"/>
        <v>21</v>
      </c>
      <c r="AC3" s="161">
        <f t="shared" ca="1" si="0"/>
        <v>22</v>
      </c>
      <c r="AD3" s="161">
        <f t="shared" ca="1" si="0"/>
        <v>23</v>
      </c>
      <c r="AE3" s="161">
        <f t="shared" ca="1" si="0"/>
        <v>24</v>
      </c>
      <c r="AF3" s="161">
        <f t="shared" ca="1" si="0"/>
        <v>25</v>
      </c>
      <c r="AG3" s="161">
        <f t="shared" ca="1" si="0"/>
        <v>26</v>
      </c>
      <c r="AH3" s="161">
        <f t="shared" ca="1" si="0"/>
        <v>27</v>
      </c>
      <c r="AI3" s="161">
        <f t="shared" ca="1" si="0"/>
        <v>28</v>
      </c>
      <c r="AJ3" s="161">
        <f t="shared" ca="1" si="0"/>
        <v>29</v>
      </c>
      <c r="AK3" s="193">
        <f t="shared" ca="1" si="0"/>
        <v>30</v>
      </c>
      <c r="AL3" s="195" t="s">
        <v>135</v>
      </c>
    </row>
    <row r="4" spans="2:39" ht="12" customHeight="1">
      <c r="B4" s="117">
        <f t="shared" ref="B4:B67" si="1">ROW()-3</f>
        <v>1</v>
      </c>
      <c r="C4" s="126"/>
      <c r="D4" s="137"/>
      <c r="E4" s="144"/>
      <c r="F4" s="148" t="e">
        <f t="shared" ref="F4:F67"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96">
        <f t="shared" ref="AL4:AL67" si="3">COUNTIF(G4:AK4,"空")</f>
        <v>0</v>
      </c>
    </row>
    <row r="5" spans="2:39"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96">
        <f t="shared" si="3"/>
        <v>0</v>
      </c>
    </row>
    <row r="6" spans="2:39"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96">
        <f t="shared" si="3"/>
        <v>0</v>
      </c>
    </row>
    <row r="7" spans="2:39"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96">
        <f t="shared" si="3"/>
        <v>0</v>
      </c>
    </row>
    <row r="8" spans="2:39"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96">
        <f t="shared" si="3"/>
        <v>0</v>
      </c>
    </row>
    <row r="9" spans="2:39"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96">
        <f t="shared" si="3"/>
        <v>0</v>
      </c>
    </row>
    <row r="10" spans="2:39"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96">
        <f t="shared" si="3"/>
        <v>0</v>
      </c>
    </row>
    <row r="11" spans="2:39"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96">
        <f t="shared" si="3"/>
        <v>0</v>
      </c>
    </row>
    <row r="12" spans="2:39"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96">
        <f t="shared" si="3"/>
        <v>0</v>
      </c>
    </row>
    <row r="13" spans="2:39"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96">
        <f t="shared" si="3"/>
        <v>0</v>
      </c>
    </row>
    <row r="14" spans="2:39"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96">
        <f t="shared" si="3"/>
        <v>0</v>
      </c>
    </row>
    <row r="15" spans="2:39"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96">
        <f t="shared" si="3"/>
        <v>0</v>
      </c>
    </row>
    <row r="16" spans="2:39"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96">
        <f t="shared" si="3"/>
        <v>0</v>
      </c>
    </row>
    <row r="17" spans="2:38"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96">
        <f t="shared" si="3"/>
        <v>0</v>
      </c>
    </row>
    <row r="18" spans="2:38"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96">
        <f t="shared" si="3"/>
        <v>0</v>
      </c>
    </row>
    <row r="19" spans="2:38"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96">
        <f t="shared" si="3"/>
        <v>0</v>
      </c>
    </row>
    <row r="20" spans="2:38"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96">
        <f t="shared" si="3"/>
        <v>0</v>
      </c>
    </row>
    <row r="21" spans="2:38"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96">
        <f t="shared" si="3"/>
        <v>0</v>
      </c>
    </row>
    <row r="22" spans="2:38"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96">
        <f t="shared" si="3"/>
        <v>0</v>
      </c>
    </row>
    <row r="23" spans="2:38"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96">
        <f t="shared" si="3"/>
        <v>0</v>
      </c>
    </row>
    <row r="24" spans="2:38"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96">
        <f t="shared" si="3"/>
        <v>0</v>
      </c>
    </row>
    <row r="25" spans="2:38"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96">
        <f t="shared" si="3"/>
        <v>0</v>
      </c>
    </row>
    <row r="26" spans="2:38"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96">
        <f t="shared" si="3"/>
        <v>0</v>
      </c>
    </row>
    <row r="27" spans="2:38"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96">
        <f t="shared" si="3"/>
        <v>0</v>
      </c>
    </row>
    <row r="28" spans="2:38"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96">
        <f t="shared" si="3"/>
        <v>0</v>
      </c>
    </row>
    <row r="29" spans="2:38"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96">
        <f t="shared" si="3"/>
        <v>0</v>
      </c>
    </row>
    <row r="30" spans="2:38"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96">
        <f t="shared" si="3"/>
        <v>0</v>
      </c>
    </row>
    <row r="31" spans="2:38"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96">
        <f t="shared" si="3"/>
        <v>0</v>
      </c>
    </row>
    <row r="32" spans="2:38"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96">
        <f t="shared" si="3"/>
        <v>0</v>
      </c>
    </row>
    <row r="33" spans="2:38"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96">
        <f t="shared" si="3"/>
        <v>0</v>
      </c>
    </row>
    <row r="34" spans="2:38"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96">
        <f t="shared" si="3"/>
        <v>0</v>
      </c>
    </row>
    <row r="35" spans="2:38"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96">
        <f t="shared" si="3"/>
        <v>0</v>
      </c>
    </row>
    <row r="36" spans="2:38"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96">
        <f t="shared" si="3"/>
        <v>0</v>
      </c>
    </row>
    <row r="37" spans="2:38"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96">
        <f t="shared" si="3"/>
        <v>0</v>
      </c>
    </row>
    <row r="38" spans="2:38"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96">
        <f t="shared" si="3"/>
        <v>0</v>
      </c>
    </row>
    <row r="39" spans="2:38"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96">
        <f t="shared" si="3"/>
        <v>0</v>
      </c>
    </row>
    <row r="40" spans="2:38"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96">
        <f t="shared" si="3"/>
        <v>0</v>
      </c>
    </row>
    <row r="41" spans="2:38"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96">
        <f t="shared" si="3"/>
        <v>0</v>
      </c>
    </row>
    <row r="42" spans="2:38"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96">
        <f t="shared" si="3"/>
        <v>0</v>
      </c>
    </row>
    <row r="43" spans="2:38" ht="12" customHeight="1">
      <c r="B43" s="117">
        <f t="shared" si="1"/>
        <v>40</v>
      </c>
      <c r="C43" s="126"/>
      <c r="D43" s="137"/>
      <c r="E43" s="144"/>
      <c r="F43" s="148" t="e">
        <f t="shared" ca="1" si="2"/>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96">
        <f t="shared" si="3"/>
        <v>0</v>
      </c>
    </row>
    <row r="44" spans="2:38" ht="12" customHeight="1">
      <c r="B44" s="117">
        <f t="shared" si="1"/>
        <v>41</v>
      </c>
      <c r="C44" s="126"/>
      <c r="D44" s="137"/>
      <c r="E44" s="144"/>
      <c r="F44" s="148" t="e">
        <f t="shared" ca="1" si="2"/>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96">
        <f t="shared" si="3"/>
        <v>0</v>
      </c>
    </row>
    <row r="45" spans="2:38" ht="12" customHeight="1">
      <c r="B45" s="117">
        <f t="shared" si="1"/>
        <v>42</v>
      </c>
      <c r="C45" s="126"/>
      <c r="D45" s="137"/>
      <c r="E45" s="144"/>
      <c r="F45" s="148" t="e">
        <f t="shared" ca="1" si="2"/>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96">
        <f t="shared" si="3"/>
        <v>0</v>
      </c>
    </row>
    <row r="46" spans="2:38" ht="12" customHeight="1">
      <c r="B46" s="117">
        <f t="shared" si="1"/>
        <v>43</v>
      </c>
      <c r="C46" s="126"/>
      <c r="D46" s="137"/>
      <c r="E46" s="144"/>
      <c r="F46" s="148" t="e">
        <f t="shared" ca="1" si="2"/>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96">
        <f t="shared" si="3"/>
        <v>0</v>
      </c>
    </row>
    <row r="47" spans="2:38" ht="12" customHeight="1">
      <c r="B47" s="117">
        <f t="shared" si="1"/>
        <v>44</v>
      </c>
      <c r="C47" s="126"/>
      <c r="D47" s="137"/>
      <c r="E47" s="144"/>
      <c r="F47" s="148" t="e">
        <f t="shared" ca="1" si="2"/>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96">
        <f t="shared" si="3"/>
        <v>0</v>
      </c>
    </row>
    <row r="48" spans="2:38" ht="12" customHeight="1">
      <c r="B48" s="117">
        <f t="shared" si="1"/>
        <v>45</v>
      </c>
      <c r="C48" s="126"/>
      <c r="D48" s="137"/>
      <c r="E48" s="144"/>
      <c r="F48" s="148" t="e">
        <f t="shared" ca="1" si="2"/>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96">
        <f t="shared" si="3"/>
        <v>0</v>
      </c>
    </row>
    <row r="49" spans="2:38" ht="12" customHeight="1">
      <c r="B49" s="117">
        <f t="shared" si="1"/>
        <v>46</v>
      </c>
      <c r="C49" s="126"/>
      <c r="D49" s="137"/>
      <c r="E49" s="144"/>
      <c r="F49" s="148" t="e">
        <f t="shared" ca="1" si="2"/>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96">
        <f t="shared" si="3"/>
        <v>0</v>
      </c>
    </row>
    <row r="50" spans="2:38" ht="12" customHeight="1">
      <c r="B50" s="117">
        <f t="shared" si="1"/>
        <v>47</v>
      </c>
      <c r="C50" s="126"/>
      <c r="D50" s="137"/>
      <c r="E50" s="144"/>
      <c r="F50" s="148" t="e">
        <f t="shared" ca="1" si="2"/>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96">
        <f t="shared" si="3"/>
        <v>0</v>
      </c>
    </row>
    <row r="51" spans="2:38" ht="12" customHeight="1">
      <c r="B51" s="117">
        <f t="shared" si="1"/>
        <v>48</v>
      </c>
      <c r="C51" s="126"/>
      <c r="D51" s="137"/>
      <c r="E51" s="144"/>
      <c r="F51" s="148" t="e">
        <f t="shared" ca="1" si="2"/>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96">
        <f t="shared" si="3"/>
        <v>0</v>
      </c>
    </row>
    <row r="52" spans="2:38" ht="12" customHeight="1">
      <c r="B52" s="117">
        <f t="shared" si="1"/>
        <v>49</v>
      </c>
      <c r="C52" s="126"/>
      <c r="D52" s="137"/>
      <c r="E52" s="144"/>
      <c r="F52" s="148" t="e">
        <f t="shared" ca="1" si="2"/>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96">
        <f t="shared" si="3"/>
        <v>0</v>
      </c>
    </row>
    <row r="53" spans="2:38" ht="12" customHeight="1">
      <c r="B53" s="117">
        <f t="shared" si="1"/>
        <v>50</v>
      </c>
      <c r="C53" s="126"/>
      <c r="D53" s="137"/>
      <c r="E53" s="144"/>
      <c r="F53" s="148" t="e">
        <f t="shared" ca="1" si="2"/>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96">
        <f t="shared" si="3"/>
        <v>0</v>
      </c>
    </row>
    <row r="54" spans="2:38" ht="12" customHeight="1">
      <c r="B54" s="117">
        <f t="shared" si="1"/>
        <v>51</v>
      </c>
      <c r="C54" s="126"/>
      <c r="D54" s="137"/>
      <c r="E54" s="144"/>
      <c r="F54" s="148" t="e">
        <f t="shared" ca="1" si="2"/>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96">
        <f t="shared" si="3"/>
        <v>0</v>
      </c>
    </row>
    <row r="55" spans="2:38" ht="12" customHeight="1">
      <c r="B55" s="117">
        <f t="shared" si="1"/>
        <v>52</v>
      </c>
      <c r="C55" s="126"/>
      <c r="D55" s="137"/>
      <c r="E55" s="144"/>
      <c r="F55" s="148" t="e">
        <f t="shared" ca="1" si="2"/>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96">
        <f t="shared" si="3"/>
        <v>0</v>
      </c>
    </row>
    <row r="56" spans="2:38" ht="12" customHeight="1">
      <c r="B56" s="117">
        <f t="shared" si="1"/>
        <v>53</v>
      </c>
      <c r="C56" s="126"/>
      <c r="D56" s="137"/>
      <c r="E56" s="144"/>
      <c r="F56" s="148" t="e">
        <f t="shared" ca="1" si="2"/>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96">
        <f t="shared" si="3"/>
        <v>0</v>
      </c>
    </row>
    <row r="57" spans="2:38" ht="12" customHeight="1">
      <c r="B57" s="117">
        <f t="shared" si="1"/>
        <v>54</v>
      </c>
      <c r="C57" s="126"/>
      <c r="D57" s="137"/>
      <c r="E57" s="144"/>
      <c r="F57" s="148" t="e">
        <f t="shared" ca="1" si="2"/>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96">
        <f t="shared" si="3"/>
        <v>0</v>
      </c>
    </row>
    <row r="58" spans="2:38" ht="12" customHeight="1">
      <c r="B58" s="117">
        <f t="shared" si="1"/>
        <v>55</v>
      </c>
      <c r="C58" s="126"/>
      <c r="D58" s="137"/>
      <c r="E58" s="144"/>
      <c r="F58" s="148" t="e">
        <f t="shared" ca="1" si="2"/>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96">
        <f t="shared" si="3"/>
        <v>0</v>
      </c>
    </row>
    <row r="59" spans="2:38" ht="12" customHeight="1">
      <c r="B59" s="117">
        <f t="shared" si="1"/>
        <v>56</v>
      </c>
      <c r="C59" s="126"/>
      <c r="D59" s="137"/>
      <c r="E59" s="144"/>
      <c r="F59" s="148" t="e">
        <f t="shared" ca="1" si="2"/>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96">
        <f t="shared" si="3"/>
        <v>0</v>
      </c>
    </row>
    <row r="60" spans="2:38" ht="12" customHeight="1">
      <c r="B60" s="117">
        <f t="shared" si="1"/>
        <v>57</v>
      </c>
      <c r="C60" s="126"/>
      <c r="D60" s="137"/>
      <c r="E60" s="144"/>
      <c r="F60" s="148" t="e">
        <f t="shared" ca="1" si="2"/>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96">
        <f t="shared" si="3"/>
        <v>0</v>
      </c>
    </row>
    <row r="61" spans="2:38" ht="12" customHeight="1">
      <c r="B61" s="117">
        <f t="shared" si="1"/>
        <v>58</v>
      </c>
      <c r="C61" s="126"/>
      <c r="D61" s="137"/>
      <c r="E61" s="144"/>
      <c r="F61" s="148" t="e">
        <f t="shared" ca="1" si="2"/>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96">
        <f t="shared" si="3"/>
        <v>0</v>
      </c>
    </row>
    <row r="62" spans="2:38" ht="12" customHeight="1">
      <c r="B62" s="117">
        <f t="shared" si="1"/>
        <v>59</v>
      </c>
      <c r="C62" s="126"/>
      <c r="D62" s="137"/>
      <c r="E62" s="144"/>
      <c r="F62" s="148" t="e">
        <f t="shared" ca="1" si="2"/>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96">
        <f t="shared" si="3"/>
        <v>0</v>
      </c>
    </row>
    <row r="63" spans="2:38" ht="12" customHeight="1">
      <c r="B63" s="117">
        <f t="shared" si="1"/>
        <v>60</v>
      </c>
      <c r="C63" s="126"/>
      <c r="D63" s="137"/>
      <c r="E63" s="144"/>
      <c r="F63" s="148" t="e">
        <f t="shared" ca="1" si="2"/>
        <v>#VALUE!</v>
      </c>
      <c r="G63" s="126"/>
      <c r="H63" s="144"/>
      <c r="I63" s="144"/>
      <c r="J63" s="144"/>
      <c r="K63" s="144"/>
      <c r="L63" s="144"/>
      <c r="M63" s="144"/>
      <c r="N63" s="144"/>
      <c r="O63" s="144"/>
      <c r="P63" s="144"/>
      <c r="Q63" s="137"/>
      <c r="R63" s="144"/>
      <c r="S63" s="144"/>
      <c r="T63" s="144"/>
      <c r="U63" s="144"/>
      <c r="V63" s="144"/>
      <c r="W63" s="144"/>
      <c r="X63" s="144"/>
      <c r="Y63" s="144"/>
      <c r="Z63" s="144"/>
      <c r="AA63" s="144"/>
      <c r="AB63" s="144"/>
      <c r="AC63" s="144"/>
      <c r="AD63" s="144"/>
      <c r="AE63" s="144"/>
      <c r="AF63" s="144"/>
      <c r="AG63" s="144"/>
      <c r="AH63" s="144"/>
      <c r="AI63" s="144"/>
      <c r="AJ63" s="144"/>
      <c r="AK63" s="144"/>
      <c r="AL63" s="196">
        <f t="shared" si="3"/>
        <v>0</v>
      </c>
    </row>
    <row r="64" spans="2:38" ht="12" customHeight="1">
      <c r="B64" s="117">
        <f t="shared" si="1"/>
        <v>61</v>
      </c>
      <c r="C64" s="126"/>
      <c r="D64" s="137"/>
      <c r="E64" s="144"/>
      <c r="F64" s="148" t="e">
        <f t="shared" ca="1" si="2"/>
        <v>#VALUE!</v>
      </c>
      <c r="G64" s="126"/>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96">
        <f t="shared" si="3"/>
        <v>0</v>
      </c>
    </row>
    <row r="65" spans="2:39" ht="12" customHeight="1">
      <c r="B65" s="117">
        <f t="shared" si="1"/>
        <v>62</v>
      </c>
      <c r="C65" s="126"/>
      <c r="D65" s="137"/>
      <c r="E65" s="144"/>
      <c r="F65" s="148" t="e">
        <f t="shared" ca="1" si="2"/>
        <v>#VALUE!</v>
      </c>
      <c r="G65" s="126"/>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96">
        <f t="shared" si="3"/>
        <v>0</v>
      </c>
    </row>
    <row r="66" spans="2:39" ht="12" customHeight="1">
      <c r="B66" s="117">
        <f t="shared" si="1"/>
        <v>63</v>
      </c>
      <c r="C66" s="126"/>
      <c r="D66" s="137"/>
      <c r="E66" s="144"/>
      <c r="F66" s="148" t="e">
        <f t="shared" ca="1" si="2"/>
        <v>#VALUE!</v>
      </c>
      <c r="G66" s="126"/>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96">
        <f t="shared" si="3"/>
        <v>0</v>
      </c>
    </row>
    <row r="67" spans="2:39" ht="12" customHeight="1">
      <c r="B67" s="117">
        <f t="shared" si="1"/>
        <v>64</v>
      </c>
      <c r="C67" s="126"/>
      <c r="D67" s="137"/>
      <c r="E67" s="144"/>
      <c r="F67" s="148" t="e">
        <f t="shared" ca="1" si="2"/>
        <v>#VALUE!</v>
      </c>
      <c r="G67" s="126"/>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206">
        <f t="shared" si="3"/>
        <v>0</v>
      </c>
    </row>
    <row r="68" spans="2:39" ht="12" customHeight="1">
      <c r="B68" s="118">
        <f>ROW()-3</f>
        <v>65</v>
      </c>
      <c r="C68" s="127"/>
      <c r="D68" s="138"/>
      <c r="E68" s="138"/>
      <c r="F68" s="149" t="e">
        <f ca="1">IF(E68="",OFFSET(F68,-1,0)+1,1)</f>
        <v>#VALUE!</v>
      </c>
      <c r="G68" s="127"/>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208">
        <f>COUNTIF(G68:AK68,"空")</f>
        <v>0</v>
      </c>
    </row>
    <row r="69" spans="2:39" ht="15.75" customHeight="1">
      <c r="B69" s="119"/>
      <c r="C69" s="128" t="s">
        <v>145</v>
      </c>
      <c r="D69" s="139"/>
      <c r="E69" s="139"/>
      <c r="F69" s="150" t="s">
        <v>140</v>
      </c>
      <c r="G69" s="215">
        <f t="shared" ref="G69:AK69" si="4">COUNTIF(G$4:G$68,"*"&amp;"コ"&amp;"*")</f>
        <v>0</v>
      </c>
      <c r="H69" s="155">
        <f t="shared" si="4"/>
        <v>0</v>
      </c>
      <c r="I69" s="155">
        <f t="shared" si="4"/>
        <v>0</v>
      </c>
      <c r="J69" s="155">
        <f t="shared" si="4"/>
        <v>0</v>
      </c>
      <c r="K69" s="155">
        <f t="shared" si="4"/>
        <v>0</v>
      </c>
      <c r="L69" s="155">
        <f t="shared" si="4"/>
        <v>0</v>
      </c>
      <c r="M69" s="155">
        <f t="shared" si="4"/>
        <v>0</v>
      </c>
      <c r="N69" s="155">
        <f t="shared" si="4"/>
        <v>0</v>
      </c>
      <c r="O69" s="155">
        <f t="shared" si="4"/>
        <v>0</v>
      </c>
      <c r="P69" s="155">
        <f t="shared" si="4"/>
        <v>0</v>
      </c>
      <c r="Q69" s="155">
        <f t="shared" si="4"/>
        <v>0</v>
      </c>
      <c r="R69" s="155">
        <f t="shared" si="4"/>
        <v>0</v>
      </c>
      <c r="S69" s="155">
        <f t="shared" si="4"/>
        <v>0</v>
      </c>
      <c r="T69" s="155">
        <f t="shared" si="4"/>
        <v>0</v>
      </c>
      <c r="U69" s="155">
        <f t="shared" si="4"/>
        <v>0</v>
      </c>
      <c r="V69" s="155">
        <f t="shared" si="4"/>
        <v>0</v>
      </c>
      <c r="W69" s="155">
        <f t="shared" si="4"/>
        <v>0</v>
      </c>
      <c r="X69" s="155">
        <f t="shared" si="4"/>
        <v>0</v>
      </c>
      <c r="Y69" s="155">
        <f t="shared" si="4"/>
        <v>0</v>
      </c>
      <c r="Z69" s="155">
        <f t="shared" si="4"/>
        <v>0</v>
      </c>
      <c r="AA69" s="155">
        <f t="shared" si="4"/>
        <v>0</v>
      </c>
      <c r="AB69" s="155">
        <f t="shared" si="4"/>
        <v>0</v>
      </c>
      <c r="AC69" s="155">
        <f t="shared" si="4"/>
        <v>0</v>
      </c>
      <c r="AD69" s="155">
        <f t="shared" si="4"/>
        <v>0</v>
      </c>
      <c r="AE69" s="155">
        <f t="shared" si="4"/>
        <v>0</v>
      </c>
      <c r="AF69" s="155">
        <f t="shared" si="4"/>
        <v>0</v>
      </c>
      <c r="AG69" s="155">
        <f t="shared" si="4"/>
        <v>0</v>
      </c>
      <c r="AH69" s="155">
        <f t="shared" si="4"/>
        <v>0</v>
      </c>
      <c r="AI69" s="155">
        <f t="shared" si="4"/>
        <v>0</v>
      </c>
      <c r="AJ69" s="155">
        <f t="shared" si="4"/>
        <v>0</v>
      </c>
      <c r="AK69" s="155">
        <f t="shared" si="4"/>
        <v>0</v>
      </c>
      <c r="AL69" s="200">
        <f>SUM(G69:AK69)</f>
        <v>0</v>
      </c>
    </row>
    <row r="70" spans="2:39" ht="15.75" customHeight="1">
      <c r="B70" s="119"/>
      <c r="C70" s="129" t="s">
        <v>147</v>
      </c>
      <c r="D70" s="140"/>
      <c r="E70" s="140"/>
      <c r="F70" s="151" t="s">
        <v>53</v>
      </c>
      <c r="G70" s="156">
        <f t="shared" ref="G70:AK70" si="5">COUNTIF(G$4:G$68,"*"&amp;"一"&amp;"*")</f>
        <v>0</v>
      </c>
      <c r="H70" s="162">
        <f t="shared" si="5"/>
        <v>0</v>
      </c>
      <c r="I70" s="162">
        <f t="shared" si="5"/>
        <v>0</v>
      </c>
      <c r="J70" s="162">
        <f t="shared" si="5"/>
        <v>0</v>
      </c>
      <c r="K70" s="162">
        <f t="shared" si="5"/>
        <v>0</v>
      </c>
      <c r="L70" s="162">
        <f t="shared" si="5"/>
        <v>0</v>
      </c>
      <c r="M70" s="162">
        <f t="shared" si="5"/>
        <v>0</v>
      </c>
      <c r="N70" s="162">
        <f t="shared" si="5"/>
        <v>0</v>
      </c>
      <c r="O70" s="162">
        <f t="shared" si="5"/>
        <v>0</v>
      </c>
      <c r="P70" s="162">
        <f t="shared" si="5"/>
        <v>0</v>
      </c>
      <c r="Q70" s="162">
        <f t="shared" si="5"/>
        <v>0</v>
      </c>
      <c r="R70" s="162">
        <f t="shared" si="5"/>
        <v>0</v>
      </c>
      <c r="S70" s="162">
        <f t="shared" si="5"/>
        <v>0</v>
      </c>
      <c r="T70" s="162">
        <f t="shared" si="5"/>
        <v>0</v>
      </c>
      <c r="U70" s="162">
        <f t="shared" si="5"/>
        <v>0</v>
      </c>
      <c r="V70" s="162">
        <f t="shared" si="5"/>
        <v>0</v>
      </c>
      <c r="W70" s="162">
        <f t="shared" si="5"/>
        <v>0</v>
      </c>
      <c r="X70" s="162">
        <f t="shared" si="5"/>
        <v>0</v>
      </c>
      <c r="Y70" s="162">
        <f t="shared" si="5"/>
        <v>0</v>
      </c>
      <c r="Z70" s="162">
        <f t="shared" si="5"/>
        <v>0</v>
      </c>
      <c r="AA70" s="162">
        <f t="shared" si="5"/>
        <v>0</v>
      </c>
      <c r="AB70" s="162">
        <f t="shared" si="5"/>
        <v>0</v>
      </c>
      <c r="AC70" s="162">
        <f t="shared" si="5"/>
        <v>0</v>
      </c>
      <c r="AD70" s="162">
        <f t="shared" si="5"/>
        <v>0</v>
      </c>
      <c r="AE70" s="162">
        <f t="shared" si="5"/>
        <v>0</v>
      </c>
      <c r="AF70" s="162">
        <f t="shared" si="5"/>
        <v>0</v>
      </c>
      <c r="AG70" s="162">
        <f t="shared" si="5"/>
        <v>0</v>
      </c>
      <c r="AH70" s="162">
        <f t="shared" si="5"/>
        <v>0</v>
      </c>
      <c r="AI70" s="162">
        <f t="shared" si="5"/>
        <v>0</v>
      </c>
      <c r="AJ70" s="162">
        <f t="shared" si="5"/>
        <v>0</v>
      </c>
      <c r="AK70" s="162">
        <f t="shared" si="5"/>
        <v>0</v>
      </c>
      <c r="AL70" s="201">
        <f>SUM(G70:AK70)</f>
        <v>0</v>
      </c>
    </row>
    <row r="71" spans="2:39" ht="15.75" customHeight="1">
      <c r="B71" s="119"/>
      <c r="C71" s="130" t="s">
        <v>148</v>
      </c>
      <c r="D71" s="141"/>
      <c r="E71" s="141"/>
      <c r="F71" s="152"/>
      <c r="G71" s="157">
        <f t="shared" ref="G71:AK71" si="6">SUM(G69:G70)</f>
        <v>0</v>
      </c>
      <c r="H71" s="163">
        <f t="shared" si="6"/>
        <v>0</v>
      </c>
      <c r="I71" s="163">
        <f t="shared" si="6"/>
        <v>0</v>
      </c>
      <c r="J71" s="163">
        <f t="shared" si="6"/>
        <v>0</v>
      </c>
      <c r="K71" s="163">
        <f t="shared" si="6"/>
        <v>0</v>
      </c>
      <c r="L71" s="163">
        <f t="shared" si="6"/>
        <v>0</v>
      </c>
      <c r="M71" s="163">
        <f t="shared" si="6"/>
        <v>0</v>
      </c>
      <c r="N71" s="163">
        <f t="shared" si="6"/>
        <v>0</v>
      </c>
      <c r="O71" s="163">
        <f t="shared" si="6"/>
        <v>0</v>
      </c>
      <c r="P71" s="163">
        <f t="shared" si="6"/>
        <v>0</v>
      </c>
      <c r="Q71" s="163">
        <f t="shared" si="6"/>
        <v>0</v>
      </c>
      <c r="R71" s="163">
        <f t="shared" si="6"/>
        <v>0</v>
      </c>
      <c r="S71" s="163">
        <f t="shared" si="6"/>
        <v>0</v>
      </c>
      <c r="T71" s="163">
        <f t="shared" si="6"/>
        <v>0</v>
      </c>
      <c r="U71" s="163">
        <f t="shared" si="6"/>
        <v>0</v>
      </c>
      <c r="V71" s="163">
        <f t="shared" si="6"/>
        <v>0</v>
      </c>
      <c r="W71" s="163">
        <f t="shared" si="6"/>
        <v>0</v>
      </c>
      <c r="X71" s="163">
        <f t="shared" si="6"/>
        <v>0</v>
      </c>
      <c r="Y71" s="163">
        <f t="shared" si="6"/>
        <v>0</v>
      </c>
      <c r="Z71" s="163">
        <f t="shared" si="6"/>
        <v>0</v>
      </c>
      <c r="AA71" s="163">
        <f t="shared" si="6"/>
        <v>0</v>
      </c>
      <c r="AB71" s="163">
        <f t="shared" si="6"/>
        <v>0</v>
      </c>
      <c r="AC71" s="163">
        <f t="shared" si="6"/>
        <v>0</v>
      </c>
      <c r="AD71" s="163">
        <f t="shared" si="6"/>
        <v>0</v>
      </c>
      <c r="AE71" s="163">
        <f t="shared" si="6"/>
        <v>0</v>
      </c>
      <c r="AF71" s="163">
        <f t="shared" si="6"/>
        <v>0</v>
      </c>
      <c r="AG71" s="163">
        <f t="shared" si="6"/>
        <v>0</v>
      </c>
      <c r="AH71" s="163">
        <f t="shared" si="6"/>
        <v>0</v>
      </c>
      <c r="AI71" s="163">
        <f t="shared" si="6"/>
        <v>0</v>
      </c>
      <c r="AJ71" s="163">
        <f t="shared" si="6"/>
        <v>0</v>
      </c>
      <c r="AK71" s="163">
        <f t="shared" si="6"/>
        <v>0</v>
      </c>
      <c r="AL71" s="202">
        <f>SUM(G71:AK71)</f>
        <v>0</v>
      </c>
    </row>
    <row r="72" spans="2:39" ht="15.75" customHeight="1">
      <c r="B72" s="119"/>
      <c r="C72" s="130" t="s">
        <v>26</v>
      </c>
      <c r="D72" s="141"/>
      <c r="E72" s="141"/>
      <c r="F72" s="152"/>
      <c r="G72" s="158">
        <f t="shared" ref="G72:AK72" si="7">COUNTIF(G$4:G$68,"空")</f>
        <v>0</v>
      </c>
      <c r="H72" s="164">
        <f t="shared" si="7"/>
        <v>0</v>
      </c>
      <c r="I72" s="164">
        <f t="shared" si="7"/>
        <v>0</v>
      </c>
      <c r="J72" s="164">
        <f t="shared" si="7"/>
        <v>0</v>
      </c>
      <c r="K72" s="164">
        <f t="shared" si="7"/>
        <v>0</v>
      </c>
      <c r="L72" s="164">
        <f t="shared" si="7"/>
        <v>0</v>
      </c>
      <c r="M72" s="164">
        <f t="shared" si="7"/>
        <v>0</v>
      </c>
      <c r="N72" s="164">
        <f t="shared" si="7"/>
        <v>0</v>
      </c>
      <c r="O72" s="164">
        <f t="shared" si="7"/>
        <v>0</v>
      </c>
      <c r="P72" s="164">
        <f t="shared" si="7"/>
        <v>0</v>
      </c>
      <c r="Q72" s="164">
        <f t="shared" si="7"/>
        <v>0</v>
      </c>
      <c r="R72" s="164">
        <f t="shared" si="7"/>
        <v>0</v>
      </c>
      <c r="S72" s="164">
        <f t="shared" si="7"/>
        <v>0</v>
      </c>
      <c r="T72" s="164">
        <f t="shared" si="7"/>
        <v>0</v>
      </c>
      <c r="U72" s="164">
        <f t="shared" si="7"/>
        <v>0</v>
      </c>
      <c r="V72" s="164">
        <f t="shared" si="7"/>
        <v>0</v>
      </c>
      <c r="W72" s="164">
        <f t="shared" si="7"/>
        <v>0</v>
      </c>
      <c r="X72" s="164">
        <f t="shared" si="7"/>
        <v>0</v>
      </c>
      <c r="Y72" s="164">
        <f t="shared" si="7"/>
        <v>0</v>
      </c>
      <c r="Z72" s="164">
        <f t="shared" si="7"/>
        <v>0</v>
      </c>
      <c r="AA72" s="164">
        <f t="shared" si="7"/>
        <v>0</v>
      </c>
      <c r="AB72" s="164">
        <f t="shared" si="7"/>
        <v>0</v>
      </c>
      <c r="AC72" s="164">
        <f t="shared" si="7"/>
        <v>0</v>
      </c>
      <c r="AD72" s="164">
        <f t="shared" si="7"/>
        <v>0</v>
      </c>
      <c r="AE72" s="164">
        <f t="shared" si="7"/>
        <v>0</v>
      </c>
      <c r="AF72" s="164">
        <f t="shared" si="7"/>
        <v>0</v>
      </c>
      <c r="AG72" s="164">
        <f t="shared" si="7"/>
        <v>0</v>
      </c>
      <c r="AH72" s="164">
        <f t="shared" si="7"/>
        <v>0</v>
      </c>
      <c r="AI72" s="164">
        <f t="shared" si="7"/>
        <v>0</v>
      </c>
      <c r="AJ72" s="164">
        <f t="shared" si="7"/>
        <v>0</v>
      </c>
      <c r="AK72" s="164">
        <f t="shared" si="7"/>
        <v>0</v>
      </c>
      <c r="AL72" s="203">
        <f>SUM(G72:AK72)</f>
        <v>0</v>
      </c>
    </row>
    <row r="73" spans="2:39" ht="15.75" customHeight="1">
      <c r="B73" s="120"/>
      <c r="C73" s="131" t="s">
        <v>149</v>
      </c>
      <c r="D73" s="131"/>
      <c r="E73" s="131"/>
      <c r="F73" s="153"/>
      <c r="G73" s="159">
        <f t="shared" ref="G73:AK73" si="8">SUM(G71:G72)</f>
        <v>0</v>
      </c>
      <c r="H73" s="165">
        <f t="shared" si="8"/>
        <v>0</v>
      </c>
      <c r="I73" s="165">
        <f t="shared" si="8"/>
        <v>0</v>
      </c>
      <c r="J73" s="165">
        <f t="shared" si="8"/>
        <v>0</v>
      </c>
      <c r="K73" s="165">
        <f t="shared" si="8"/>
        <v>0</v>
      </c>
      <c r="L73" s="165">
        <f t="shared" si="8"/>
        <v>0</v>
      </c>
      <c r="M73" s="165">
        <f t="shared" si="8"/>
        <v>0</v>
      </c>
      <c r="N73" s="165">
        <f t="shared" si="8"/>
        <v>0</v>
      </c>
      <c r="O73" s="165">
        <f t="shared" si="8"/>
        <v>0</v>
      </c>
      <c r="P73" s="165">
        <f t="shared" si="8"/>
        <v>0</v>
      </c>
      <c r="Q73" s="165">
        <f t="shared" si="8"/>
        <v>0</v>
      </c>
      <c r="R73" s="165">
        <f t="shared" si="8"/>
        <v>0</v>
      </c>
      <c r="S73" s="165">
        <f t="shared" si="8"/>
        <v>0</v>
      </c>
      <c r="T73" s="165">
        <f t="shared" si="8"/>
        <v>0</v>
      </c>
      <c r="U73" s="165">
        <f t="shared" si="8"/>
        <v>0</v>
      </c>
      <c r="V73" s="165">
        <f t="shared" si="8"/>
        <v>0</v>
      </c>
      <c r="W73" s="165">
        <f t="shared" si="8"/>
        <v>0</v>
      </c>
      <c r="X73" s="165">
        <f t="shared" si="8"/>
        <v>0</v>
      </c>
      <c r="Y73" s="165">
        <f t="shared" si="8"/>
        <v>0</v>
      </c>
      <c r="Z73" s="165">
        <f t="shared" si="8"/>
        <v>0</v>
      </c>
      <c r="AA73" s="165">
        <f t="shared" si="8"/>
        <v>0</v>
      </c>
      <c r="AB73" s="165">
        <f t="shared" si="8"/>
        <v>0</v>
      </c>
      <c r="AC73" s="165">
        <f t="shared" si="8"/>
        <v>0</v>
      </c>
      <c r="AD73" s="165">
        <f t="shared" si="8"/>
        <v>0</v>
      </c>
      <c r="AE73" s="165">
        <f t="shared" si="8"/>
        <v>0</v>
      </c>
      <c r="AF73" s="165">
        <f t="shared" si="8"/>
        <v>0</v>
      </c>
      <c r="AG73" s="165">
        <f t="shared" si="8"/>
        <v>0</v>
      </c>
      <c r="AH73" s="165">
        <f t="shared" si="8"/>
        <v>0</v>
      </c>
      <c r="AI73" s="165">
        <f t="shared" si="8"/>
        <v>0</v>
      </c>
      <c r="AJ73" s="165">
        <f t="shared" si="8"/>
        <v>0</v>
      </c>
      <c r="AK73" s="165">
        <f t="shared" si="8"/>
        <v>0</v>
      </c>
      <c r="AL73" s="204">
        <f>SUM(G73:AK73)</f>
        <v>0</v>
      </c>
    </row>
    <row r="74" spans="2:39" ht="12" customHeight="1">
      <c r="B74" s="28"/>
      <c r="C74" s="28"/>
      <c r="D74" s="28"/>
      <c r="E74" s="28"/>
      <c r="F74" s="28"/>
      <c r="G74" s="57"/>
      <c r="H74" s="57"/>
      <c r="I74" s="57"/>
      <c r="J74" s="57"/>
      <c r="K74" s="57"/>
      <c r="L74" s="57"/>
      <c r="M74" s="57"/>
      <c r="N74" s="88"/>
      <c r="O74" s="88"/>
      <c r="P74" s="88"/>
      <c r="Q74" s="57"/>
      <c r="R74" s="57"/>
      <c r="S74" s="57"/>
      <c r="T74" s="57"/>
      <c r="U74" s="57"/>
      <c r="V74" s="88"/>
      <c r="W74" s="88"/>
      <c r="X74" s="57"/>
      <c r="Y74" s="88"/>
      <c r="Z74" s="57"/>
      <c r="AA74" s="57"/>
      <c r="AB74" s="57"/>
      <c r="AC74" s="88"/>
      <c r="AD74" s="57"/>
      <c r="AE74" s="57"/>
      <c r="AF74" s="57"/>
      <c r="AG74" s="57"/>
      <c r="AH74" s="57"/>
      <c r="AI74" s="57"/>
      <c r="AJ74" s="57"/>
      <c r="AK74" s="57"/>
      <c r="AL74" s="57"/>
      <c r="AM74" s="57"/>
    </row>
    <row r="75" spans="2:39" ht="16.2" customHeight="1">
      <c r="B75" s="30" t="s">
        <v>218</v>
      </c>
      <c r="C75" s="44"/>
      <c r="D75" s="44"/>
      <c r="E75" s="44"/>
      <c r="F75" s="44"/>
      <c r="G75" s="44"/>
      <c r="H75" s="44"/>
      <c r="I75" s="44"/>
      <c r="J75" s="44"/>
      <c r="K75" s="44"/>
      <c r="L75" s="44"/>
      <c r="M75" s="44"/>
      <c r="N75" s="44"/>
      <c r="O75" s="44"/>
      <c r="P75" s="44"/>
      <c r="Q75" s="44"/>
      <c r="R75" s="44"/>
      <c r="S75" s="44"/>
      <c r="U75" s="44"/>
      <c r="V75" s="44"/>
      <c r="W75" s="44"/>
      <c r="X75" s="44"/>
      <c r="Y75" s="44"/>
      <c r="Z75" s="107"/>
    </row>
    <row r="76" spans="2:39" ht="3" customHeight="1">
      <c r="B76" s="30"/>
      <c r="C76" s="44"/>
      <c r="D76" s="44"/>
      <c r="E76" s="44"/>
      <c r="F76" s="44"/>
      <c r="G76" s="44"/>
      <c r="H76" s="44"/>
      <c r="I76" s="44"/>
      <c r="J76" s="44"/>
      <c r="K76" s="44"/>
      <c r="L76" s="44"/>
      <c r="M76" s="44"/>
      <c r="N76" s="44"/>
      <c r="O76" s="44"/>
      <c r="P76" s="44"/>
      <c r="Q76" s="44"/>
      <c r="R76" s="44"/>
      <c r="S76" s="44"/>
      <c r="U76" s="44"/>
      <c r="V76" s="44"/>
      <c r="W76" s="44"/>
      <c r="X76" s="44"/>
      <c r="Y76" s="44"/>
      <c r="Z76" s="107"/>
    </row>
    <row r="77" spans="2:39" ht="16.8" customHeight="1">
      <c r="B77" s="31" t="s">
        <v>83</v>
      </c>
      <c r="O77" s="31"/>
    </row>
    <row r="78" spans="2:39" s="24" customFormat="1" ht="16.8" customHeight="1">
      <c r="B78" s="32" t="s">
        <v>92</v>
      </c>
      <c r="C78" s="32"/>
      <c r="D78" s="32"/>
      <c r="E78" s="32" t="s">
        <v>27</v>
      </c>
      <c r="F78" s="32"/>
      <c r="G78" s="32"/>
      <c r="H78" s="32" t="s">
        <v>93</v>
      </c>
      <c r="I78" s="32"/>
      <c r="J78" s="32"/>
      <c r="K78" s="32" t="s">
        <v>17</v>
      </c>
      <c r="L78" s="78"/>
      <c r="M78" s="81"/>
      <c r="N78" s="89"/>
      <c r="O78" s="32" t="s">
        <v>81</v>
      </c>
      <c r="P78" s="78"/>
      <c r="Q78" s="81"/>
      <c r="R78" s="99"/>
      <c r="S78" s="102"/>
      <c r="T78" s="102"/>
      <c r="U78" s="104"/>
      <c r="V78" s="104"/>
      <c r="W78" s="104"/>
      <c r="X78" s="104"/>
      <c r="Y78" s="104"/>
      <c r="Z78" s="104"/>
      <c r="AA78" s="108"/>
      <c r="AB78" s="104"/>
      <c r="AC78" s="104"/>
      <c r="AD78" s="104"/>
      <c r="AE78" s="104"/>
      <c r="AF78" s="104"/>
      <c r="AG78" s="104"/>
    </row>
    <row r="79" spans="2:39" s="24" customFormat="1" ht="16.8" customHeight="1">
      <c r="B79" s="32"/>
      <c r="C79" s="32"/>
      <c r="D79" s="32"/>
      <c r="E79" s="32"/>
      <c r="F79" s="32"/>
      <c r="G79" s="32"/>
      <c r="H79" s="32"/>
      <c r="I79" s="32"/>
      <c r="J79" s="32"/>
      <c r="K79" s="76"/>
      <c r="L79" s="79"/>
      <c r="M79" s="82"/>
      <c r="N79" s="89"/>
      <c r="O79" s="76"/>
      <c r="P79" s="79"/>
      <c r="Q79" s="82"/>
      <c r="R79" s="100"/>
      <c r="S79" s="102"/>
      <c r="T79" s="102"/>
      <c r="U79" s="104"/>
      <c r="V79" s="104"/>
      <c r="W79" s="104"/>
      <c r="X79" s="104"/>
      <c r="Y79" s="104"/>
      <c r="Z79" s="104"/>
      <c r="AA79" s="108"/>
      <c r="AB79" s="104"/>
      <c r="AC79" s="104"/>
      <c r="AD79" s="104"/>
      <c r="AE79" s="104"/>
      <c r="AF79" s="104"/>
      <c r="AG79" s="104"/>
    </row>
    <row r="80" spans="2:39" ht="16.8" customHeight="1">
      <c r="B80" s="33">
        <f>+AL69</f>
        <v>0</v>
      </c>
      <c r="C80" s="33"/>
      <c r="D80" s="33"/>
      <c r="E80" s="145"/>
      <c r="F80" s="145"/>
      <c r="G80" s="145"/>
      <c r="H80" s="33">
        <f>W1*AB1</f>
        <v>0</v>
      </c>
      <c r="I80" s="33"/>
      <c r="J80" s="33"/>
      <c r="K80" s="167">
        <f>AL70</f>
        <v>0</v>
      </c>
      <c r="L80" s="169"/>
      <c r="M80" s="171"/>
      <c r="O80" s="174" t="e">
        <f>(B80+E80)/(H80-K80)</f>
        <v>#DIV/0!</v>
      </c>
      <c r="P80" s="176"/>
      <c r="Q80" s="178"/>
      <c r="R80" s="216"/>
      <c r="S80" s="113"/>
      <c r="T80" s="113"/>
      <c r="U80" s="105"/>
      <c r="V80" s="105"/>
      <c r="W80" s="105"/>
      <c r="X80" s="105"/>
      <c r="Y80" s="105"/>
      <c r="Z80" s="105"/>
      <c r="AA80" s="109"/>
      <c r="AB80" s="110"/>
      <c r="AC80" s="110"/>
      <c r="AD80" s="110"/>
      <c r="AE80" s="113"/>
      <c r="AF80" s="113"/>
      <c r="AG80" s="113"/>
    </row>
    <row r="81" spans="2:39" s="25" customFormat="1" ht="16.8" customHeight="1">
      <c r="B81" s="25" t="s">
        <v>37</v>
      </c>
    </row>
    <row r="82" spans="2:39" s="25" customFormat="1" ht="16.8" customHeight="1">
      <c r="B82" s="23" t="s">
        <v>95</v>
      </c>
    </row>
    <row r="83" spans="2:39" ht="16.8" customHeight="1">
      <c r="B83" s="34" t="s">
        <v>45</v>
      </c>
      <c r="N83" s="44"/>
    </row>
    <row r="84" spans="2:39" ht="16.8" customHeight="1">
      <c r="B84" s="34"/>
    </row>
    <row r="85" spans="2:39" ht="16.8" customHeight="1">
      <c r="B85" s="30" t="s">
        <v>127</v>
      </c>
      <c r="C85" s="45"/>
      <c r="D85" s="45" t="s">
        <v>70</v>
      </c>
      <c r="E85" s="28"/>
      <c r="G85" s="44"/>
      <c r="H85" s="44"/>
      <c r="I85" s="44" t="s">
        <v>220</v>
      </c>
      <c r="J85" s="44"/>
      <c r="K85" s="44"/>
      <c r="L85" s="44"/>
      <c r="M85" s="44"/>
      <c r="N85" s="44"/>
      <c r="O85" s="44"/>
      <c r="P85" s="44"/>
      <c r="Q85" s="44"/>
      <c r="R85" s="44"/>
      <c r="S85" s="44"/>
      <c r="T85" s="44"/>
      <c r="U85" s="44"/>
      <c r="V85" s="44"/>
      <c r="W85" s="44"/>
      <c r="X85" s="44"/>
      <c r="Y85" s="44"/>
      <c r="Z85" s="44"/>
      <c r="AA85" s="44"/>
    </row>
    <row r="86" spans="2:39" ht="16.8" customHeight="1">
      <c r="B86" s="35"/>
      <c r="C86" s="46"/>
      <c r="D86" s="46"/>
      <c r="E86" s="46"/>
      <c r="F86" s="46"/>
      <c r="G86" s="58" t="s">
        <v>52</v>
      </c>
      <c r="H86" s="68"/>
      <c r="I86" s="58" t="s">
        <v>128</v>
      </c>
      <c r="J86" s="68"/>
      <c r="K86" s="77" t="s">
        <v>12</v>
      </c>
      <c r="L86" s="77"/>
      <c r="M86" s="77"/>
      <c r="N86" s="77"/>
    </row>
    <row r="87" spans="2:39" ht="16.8" customHeight="1">
      <c r="B87" s="40" t="s">
        <v>121</v>
      </c>
      <c r="C87" s="51"/>
      <c r="D87" s="51"/>
      <c r="E87" s="51"/>
      <c r="F87" s="51"/>
      <c r="G87" s="62">
        <f>SUM(SUMIFS(AL4:AL68,D4:D68,{"即応(ICU)","休床(ICU)"}))</f>
        <v>0</v>
      </c>
      <c r="H87" s="62"/>
      <c r="I87" s="62">
        <v>151000</v>
      </c>
      <c r="J87" s="62"/>
      <c r="K87" s="62">
        <f>+G87*I87</f>
        <v>0</v>
      </c>
      <c r="L87" s="62"/>
      <c r="M87" s="62"/>
      <c r="N87" s="62"/>
    </row>
    <row r="88" spans="2:39" ht="16.8" customHeight="1">
      <c r="B88" s="43" t="s">
        <v>122</v>
      </c>
      <c r="C88" s="54"/>
      <c r="D88" s="54"/>
      <c r="E88" s="54"/>
      <c r="F88" s="56"/>
      <c r="G88" s="62">
        <f>SUM(SUMIFS(AL4:AL68,D4:D68,{"即応(HCU)","休床(HCU)"}))</f>
        <v>0</v>
      </c>
      <c r="H88" s="62"/>
      <c r="I88" s="71">
        <v>106000</v>
      </c>
      <c r="J88" s="74"/>
      <c r="K88" s="62">
        <f>+G88*I88</f>
        <v>0</v>
      </c>
      <c r="L88" s="62"/>
      <c r="M88" s="62"/>
      <c r="N88" s="62"/>
    </row>
    <row r="89" spans="2:39" ht="16.8" customHeight="1">
      <c r="B89" s="40" t="s">
        <v>123</v>
      </c>
      <c r="C89" s="40"/>
      <c r="D89" s="40"/>
      <c r="E89" s="40"/>
      <c r="F89" s="40"/>
      <c r="G89" s="62">
        <f>SUM(SUMIFS(AL4:AL68,D4:D68,{"即応(療養以外)","休床(療養以外)"}))</f>
        <v>0</v>
      </c>
      <c r="H89" s="62"/>
      <c r="I89" s="62">
        <v>36000</v>
      </c>
      <c r="J89" s="62"/>
      <c r="K89" s="62">
        <f>+G89*I89</f>
        <v>0</v>
      </c>
      <c r="L89" s="62"/>
      <c r="M89" s="84"/>
      <c r="N89" s="84"/>
    </row>
    <row r="90" spans="2:39" ht="16.8" customHeight="1">
      <c r="B90" s="41" t="s">
        <v>124</v>
      </c>
      <c r="C90" s="52"/>
      <c r="D90" s="52"/>
      <c r="E90" s="52"/>
      <c r="F90" s="52"/>
      <c r="G90" s="63">
        <f>SUM(SUMIFS(AL4:AL68,D4:D68,{"即応(療養)","休床(療養)"}))</f>
        <v>0</v>
      </c>
      <c r="H90" s="63"/>
      <c r="I90" s="63">
        <v>16000</v>
      </c>
      <c r="J90" s="63"/>
      <c r="K90" s="63">
        <f>+G90*I90</f>
        <v>0</v>
      </c>
      <c r="L90" s="63"/>
      <c r="M90" s="85"/>
      <c r="N90" s="85"/>
    </row>
    <row r="91" spans="2:39" ht="16.8" customHeight="1">
      <c r="B91" s="42" t="s">
        <v>8</v>
      </c>
      <c r="C91" s="53"/>
      <c r="D91" s="53"/>
      <c r="E91" s="53"/>
      <c r="F91" s="53"/>
      <c r="G91" s="64">
        <f>SUM(G87:H90)</f>
        <v>0</v>
      </c>
      <c r="H91" s="64"/>
      <c r="I91" s="70"/>
      <c r="J91" s="70"/>
      <c r="K91" s="64">
        <f>SUM(K87:L90)</f>
        <v>0</v>
      </c>
      <c r="L91" s="64"/>
      <c r="M91" s="86"/>
      <c r="N91" s="86"/>
    </row>
    <row r="92" spans="2:39" ht="16.8" customHeight="1">
      <c r="C92" s="34"/>
    </row>
    <row r="93" spans="2:39" ht="13.8" customHeight="1">
      <c r="B93" s="45"/>
      <c r="D93" s="45"/>
      <c r="E93" s="28"/>
      <c r="F93" s="28"/>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row>
    <row r="94" spans="2:39" ht="15.75">
      <c r="B94" s="121" t="s">
        <v>47</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209"/>
    </row>
    <row r="95" spans="2:39" ht="18.75">
      <c r="B95" s="122" t="s">
        <v>130</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10"/>
    </row>
    <row r="96" spans="2:39" ht="15.75">
      <c r="B96" s="122" t="s">
        <v>184</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10"/>
    </row>
    <row r="97" spans="2:39" ht="17.399999999999999" customHeight="1">
      <c r="B97" s="123" t="s">
        <v>36</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210"/>
    </row>
    <row r="98" spans="2:39" ht="17.399999999999999" customHeight="1">
      <c r="B98" s="122" t="s">
        <v>34</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210"/>
    </row>
    <row r="99" spans="2:39" ht="17.399999999999999" customHeight="1">
      <c r="B99" s="123" t="s">
        <v>137</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210"/>
    </row>
    <row r="100" spans="2:39" ht="17.399999999999999" customHeight="1">
      <c r="B100" s="122" t="s">
        <v>18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210"/>
    </row>
    <row r="101" spans="2:39" ht="17.399999999999999" customHeight="1">
      <c r="B101" s="124" t="s">
        <v>84</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211"/>
    </row>
    <row r="102" spans="2:39" ht="1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2:39" ht="1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2:39" ht="15" customHeight="1">
      <c r="B104" s="27"/>
      <c r="C104" s="134" t="s">
        <v>4</v>
      </c>
      <c r="D104" s="142"/>
      <c r="E104" s="142" t="s">
        <v>58</v>
      </c>
      <c r="F104" s="142"/>
      <c r="G104" s="27"/>
      <c r="H104" s="27"/>
      <c r="I104" s="27"/>
      <c r="J104" s="27"/>
      <c r="K104" s="27" t="s">
        <v>113</v>
      </c>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2:39" ht="15" customHeight="1">
      <c r="B105" s="27"/>
      <c r="C105" s="40" t="s">
        <v>19</v>
      </c>
      <c r="D105" s="142"/>
      <c r="E105" s="146" t="s">
        <v>102</v>
      </c>
      <c r="F105" s="146"/>
      <c r="G105" s="27"/>
      <c r="H105" s="27"/>
      <c r="I105" s="27"/>
      <c r="J105" s="27"/>
      <c r="K105" s="40">
        <v>1</v>
      </c>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2:39" ht="15" customHeight="1">
      <c r="B106" s="27"/>
      <c r="C106" s="40" t="s">
        <v>119</v>
      </c>
      <c r="D106" s="142"/>
      <c r="E106" s="146" t="s">
        <v>103</v>
      </c>
      <c r="F106" s="146"/>
      <c r="G106" s="27"/>
      <c r="H106" s="27"/>
      <c r="I106" s="27"/>
      <c r="J106" s="27"/>
      <c r="K106" s="40">
        <v>2</v>
      </c>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2:39" ht="15" customHeight="1">
      <c r="B107" s="27"/>
      <c r="C107" s="135" t="s">
        <v>131</v>
      </c>
      <c r="D107" s="142"/>
      <c r="E107" s="146" t="s">
        <v>104</v>
      </c>
      <c r="F107" s="146"/>
      <c r="G107" s="160" t="s">
        <v>112</v>
      </c>
      <c r="H107" s="27"/>
      <c r="I107" s="27"/>
      <c r="J107" s="27"/>
      <c r="K107" s="40">
        <v>3</v>
      </c>
      <c r="L107" s="27"/>
      <c r="M107" s="27"/>
      <c r="N107" s="27"/>
      <c r="O107" s="160"/>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2:39" ht="15" customHeight="1">
      <c r="B108" s="27"/>
      <c r="C108" s="40" t="s">
        <v>16</v>
      </c>
      <c r="D108" s="142"/>
      <c r="E108" s="146" t="s">
        <v>106</v>
      </c>
      <c r="F108" s="146"/>
      <c r="G108" s="27"/>
      <c r="H108" s="27"/>
      <c r="I108" s="27"/>
      <c r="J108" s="27"/>
      <c r="K108" s="40">
        <v>4</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2:39" ht="15" customHeight="1">
      <c r="E109" s="146" t="s">
        <v>108</v>
      </c>
      <c r="F109" s="146"/>
      <c r="K109" s="51">
        <v>5</v>
      </c>
    </row>
    <row r="110" spans="2:39" ht="15" customHeight="1">
      <c r="E110" s="146" t="s">
        <v>82</v>
      </c>
      <c r="F110" s="146"/>
    </row>
    <row r="111" spans="2:39" ht="15" customHeight="1">
      <c r="E111" s="146" t="s">
        <v>109</v>
      </c>
      <c r="F111" s="146"/>
      <c r="G111" s="160" t="s">
        <v>112</v>
      </c>
    </row>
    <row r="112" spans="2:39" ht="15" customHeight="1">
      <c r="E112" s="146" t="s">
        <v>111</v>
      </c>
      <c r="F112" s="146"/>
    </row>
  </sheetData>
  <mergeCells count="58">
    <mergeCell ref="K1:L1"/>
    <mergeCell ref="N1:O1"/>
    <mergeCell ref="P1:Q1"/>
    <mergeCell ref="S1:T1"/>
    <mergeCell ref="U1:V1"/>
    <mergeCell ref="W1:X1"/>
    <mergeCell ref="Y1:AA1"/>
    <mergeCell ref="AB1:AC1"/>
    <mergeCell ref="AH1:AI1"/>
    <mergeCell ref="AJ1:AM1"/>
    <mergeCell ref="C71:F71"/>
    <mergeCell ref="C72:F72"/>
    <mergeCell ref="B80:D80"/>
    <mergeCell ref="E80:G80"/>
    <mergeCell ref="H80:J80"/>
    <mergeCell ref="K80:M80"/>
    <mergeCell ref="O80:Q80"/>
    <mergeCell ref="R80:T80"/>
    <mergeCell ref="U80:W80"/>
    <mergeCell ref="X80:Z80"/>
    <mergeCell ref="AB80:AD80"/>
    <mergeCell ref="AE80:AG80"/>
    <mergeCell ref="I85:AA85"/>
    <mergeCell ref="B86:F86"/>
    <mergeCell ref="G86:H86"/>
    <mergeCell ref="I86:J86"/>
    <mergeCell ref="K86:N86"/>
    <mergeCell ref="B87:F87"/>
    <mergeCell ref="G87:H87"/>
    <mergeCell ref="I87:J87"/>
    <mergeCell ref="K87:N87"/>
    <mergeCell ref="B88:F88"/>
    <mergeCell ref="G88:H88"/>
    <mergeCell ref="I88:J88"/>
    <mergeCell ref="K88:N88"/>
    <mergeCell ref="B89:F89"/>
    <mergeCell ref="G89:H89"/>
    <mergeCell ref="I89:J89"/>
    <mergeCell ref="K89:N89"/>
    <mergeCell ref="B90:F90"/>
    <mergeCell ref="G90:H90"/>
    <mergeCell ref="I90:J90"/>
    <mergeCell ref="K90:N90"/>
    <mergeCell ref="B91:F91"/>
    <mergeCell ref="G91:H91"/>
    <mergeCell ref="I91:J91"/>
    <mergeCell ref="K91:N91"/>
    <mergeCell ref="E104:F104"/>
    <mergeCell ref="B78:D79"/>
    <mergeCell ref="E78:G79"/>
    <mergeCell ref="H78:J79"/>
    <mergeCell ref="K78:M79"/>
    <mergeCell ref="O78:Q79"/>
    <mergeCell ref="R78:T79"/>
    <mergeCell ref="U78:W79"/>
    <mergeCell ref="X78:Z79"/>
    <mergeCell ref="AB78:AD79"/>
    <mergeCell ref="AE78:AG79"/>
  </mergeCells>
  <phoneticPr fontId="2"/>
  <conditionalFormatting sqref="AA63:AI63">
    <cfRule type="containsText" dxfId="118" priority="4" text="コ">
      <formula>NOT(ISERROR(SEARCH("コ",AA63)))</formula>
    </cfRule>
    <cfRule type="containsText" dxfId="117" priority="2" text="一">
      <formula>NOT(ISERROR(SEARCH("一",AA63)))</formula>
    </cfRule>
    <cfRule type="containsText" dxfId="116" priority="3" text="コ(重)">
      <formula>NOT(ISERROR(SEARCH("コ(重)",AA63)))</formula>
    </cfRule>
  </conditionalFormatting>
  <conditionalFormatting sqref="AA63:AI63">
    <cfRule type="containsText" dxfId="115" priority="1" text="空">
      <formula>NOT(ISERROR(SEARCH("空",AA63)))</formula>
    </cfRule>
  </conditionalFormatting>
  <conditionalFormatting sqref="AA66:AI66">
    <cfRule type="containsText" dxfId="114" priority="7" text="コ">
      <formula>NOT(ISERROR(SEARCH("コ",AA66)))</formula>
    </cfRule>
    <cfRule type="containsText" dxfId="113" priority="5" text="一">
      <formula>NOT(ISERROR(SEARCH("一",AA66)))</formula>
    </cfRule>
    <cfRule type="containsText" dxfId="112" priority="6" text="コ(重)">
      <formula>NOT(ISERROR(SEARCH("コ(重)",AA66)))</formula>
    </cfRule>
  </conditionalFormatting>
  <conditionalFormatting sqref="AA4:AI62 AA64:AI65 AA67:AI68">
    <cfRule type="containsText" dxfId="111" priority="11" text="コ">
      <formula>NOT(ISERROR(SEARCH("コ",AA4)))</formula>
    </cfRule>
    <cfRule type="containsText" dxfId="110" priority="9" text="一">
      <formula>NOT(ISERROR(SEARCH("一",AA4)))</formula>
    </cfRule>
    <cfRule type="containsText" dxfId="109" priority="10" text="コ(重)">
      <formula>NOT(ISERROR(SEARCH("コ(重)",AA4)))</formula>
    </cfRule>
  </conditionalFormatting>
  <conditionalFormatting sqref="AA4:AI68">
    <cfRule type="containsText" dxfId="108" priority="8" text="空">
      <formula>NOT(ISERROR(SEARCH("空",AA4)))</formula>
    </cfRule>
  </conditionalFormatting>
  <conditionalFormatting sqref="Q63:Z63 AJ63:AK63">
    <cfRule type="containsText" dxfId="107" priority="15" text="コ">
      <formula>NOT(ISERROR(SEARCH("コ",Q63)))</formula>
    </cfRule>
    <cfRule type="containsText" dxfId="106" priority="13" text="一">
      <formula>NOT(ISERROR(SEARCH("一",Q63)))</formula>
    </cfRule>
    <cfRule type="containsText" dxfId="105" priority="14" text="コ(重)">
      <formula>NOT(ISERROR(SEARCH("コ(重)",Q63)))</formula>
    </cfRule>
  </conditionalFormatting>
  <conditionalFormatting sqref="Q63:Z63 AJ63:AK63">
    <cfRule type="containsText" dxfId="104" priority="12" text="空">
      <formula>NOT(ISERROR(SEARCH("空",Q63)))</formula>
    </cfRule>
  </conditionalFormatting>
  <conditionalFormatting sqref="G66:Z66 AJ66:AK66">
    <cfRule type="containsText" dxfId="103" priority="18" text="コ">
      <formula>NOT(ISERROR(SEARCH("コ",G66)))</formula>
    </cfRule>
    <cfRule type="containsText" dxfId="102" priority="16" text="一">
      <formula>NOT(ISERROR(SEARCH("一",G66)))</formula>
    </cfRule>
    <cfRule type="containsText" dxfId="101" priority="17" text="コ(重)">
      <formula>NOT(ISERROR(SEARCH("コ(重)",G66)))</formula>
    </cfRule>
  </conditionalFormatting>
  <conditionalFormatting sqref="D4:D68">
    <cfRule type="containsText" dxfId="100" priority="30" text="即応(HCU)">
      <formula>NOT(ISERROR(SEARCH("即応(HCU)",D4)))</formula>
    </cfRule>
    <cfRule type="containsText" dxfId="99" priority="29" text="即応(療養以外)">
      <formula>NOT(ISERROR(SEARCH("即応(療養以外)",D4)))</formula>
    </cfRule>
    <cfRule type="containsText" dxfId="98" priority="28" text="即応(療養)">
      <formula>NOT(ISERROR(SEARCH("即応(療養)",D4)))</formula>
    </cfRule>
    <cfRule type="containsText" dxfId="97" priority="31" text="即応(ICU)">
      <formula>NOT(ISERROR(SEARCH("即応(ICU)",D4)))</formula>
    </cfRule>
    <cfRule type="containsText" dxfId="96" priority="24" text="休床(療養)">
      <formula>NOT(ISERROR(SEARCH("休床(療養)",D4)))</formula>
    </cfRule>
    <cfRule type="containsText" dxfId="95" priority="25" text="休床(療養以外)">
      <formula>NOT(ISERROR(SEARCH("休床(療養以外)",D4)))</formula>
    </cfRule>
    <cfRule type="containsText" dxfId="94" priority="26" text="休床(HCU">
      <formula>NOT(ISERROR(SEARCH("休床(HCU",D4)))</formula>
    </cfRule>
    <cfRule type="containsText" dxfId="93" priority="27" text="休床(ICU">
      <formula>NOT(ISERROR(SEARCH("休床(ICU",D4)))</formula>
    </cfRule>
  </conditionalFormatting>
  <conditionalFormatting sqref="E4:E68">
    <cfRule type="notContainsBlanks" dxfId="92" priority="23">
      <formula>LEN(TRIM(E4))&gt;0</formula>
    </cfRule>
  </conditionalFormatting>
  <conditionalFormatting sqref="C4:C68">
    <cfRule type="notContainsBlanks" dxfId="91" priority="22">
      <formula>LEN(TRIM(C4))&gt;0</formula>
    </cfRule>
  </conditionalFormatting>
  <conditionalFormatting sqref="G4:Z62 AJ4:AK62 G63:P63 G64:Z65 AJ64:AK65 G67:Z68 AJ67:AK68">
    <cfRule type="containsText" dxfId="90" priority="32" text="コ">
      <formula>NOT(ISERROR(SEARCH("コ",G4)))</formula>
    </cfRule>
    <cfRule type="containsText" dxfId="89" priority="20" text="一">
      <formula>NOT(ISERROR(SEARCH("一",G4)))</formula>
    </cfRule>
    <cfRule type="containsText" dxfId="88" priority="21" text="コ(重)">
      <formula>NOT(ISERROR(SEARCH("コ(重)",G4)))</formula>
    </cfRule>
  </conditionalFormatting>
  <conditionalFormatting sqref="G4:Z68 AJ4:AK68">
    <cfRule type="containsText" dxfId="87" priority="19" text="空">
      <formula>NOT(ISERROR(SEARCH("空",G4)))</formula>
    </cfRule>
  </conditionalFormatting>
  <dataValidations count="4">
    <dataValidation type="list" allowBlank="1" showDropDown="0" showInputMessage="1" showErrorMessage="1" sqref="AA8:AI59 AA5:AI5 AJ4:AK68 U5 R6:AI7 I4:V4 I5:Q7 X4:AI4 G67:AI68 G37:G66 H60:AI66">
      <formula1>$C$105:$C$108</formula1>
    </dataValidation>
    <dataValidation type="list" allowBlank="1" showDropDown="0" showInputMessage="1" showErrorMessage="1" sqref="V5 R5:T5 I8:Z59 W4:W5 X5:Z5 G4:G36 H4:H59">
      <formula1>$C$105:$C$108</formula1>
    </dataValidation>
    <dataValidation type="list" allowBlank="1" showDropDown="0" showInputMessage="1" showErrorMessage="1" sqref="D4:D68">
      <formula1>$E$105:$E$112</formula1>
    </dataValidation>
    <dataValidation type="list" allowBlank="1" showDropDown="0" showInputMessage="1" showErrorMessage="1" sqref="M1">
      <formula1>$K$105:$K$109</formula1>
    </dataValidation>
  </dataValidations>
  <pageMargins left="0.11811023622047244" right="0.11811023622047244" top="0.74803149606299213" bottom="0.19685039370078741" header="0.31496062992125984" footer="0.31496062992125984"/>
  <pageSetup paperSize="8" scale="62" fitToWidth="1" fitToHeight="0" orientation="portrait" usePrinterDefaults="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5" tint="0.8"/>
  </sheetPr>
  <dimension ref="A1:BW144"/>
  <sheetViews>
    <sheetView showGridLines="0" showZeros="0" view="pageBreakPreview" zoomScale="85" zoomScaleNormal="70" zoomScaleSheetLayoutView="85" workbookViewId="0">
      <pane xSplit="6" ySplit="3" topLeftCell="G4" activePane="bottomRight" state="frozen"/>
      <selection pane="topRight"/>
      <selection pane="bottomLeft"/>
      <selection pane="bottomRight" activeCell="D4" sqref="D4"/>
    </sheetView>
  </sheetViews>
  <sheetFormatPr defaultColWidth="9" defaultRowHeight="15" customHeight="1"/>
  <cols>
    <col min="1" max="1" width="2" style="23" customWidth="1"/>
    <col min="2" max="2" width="3.09765625" style="23" customWidth="1"/>
    <col min="3" max="3" width="6.19921875" style="23" customWidth="1"/>
    <col min="4" max="4" width="5" style="23" customWidth="1"/>
    <col min="5" max="6" width="5.8984375" style="23" customWidth="1"/>
    <col min="7" max="39" width="5.19921875" style="23" customWidth="1"/>
    <col min="40" max="40" width="6.19921875" style="107" customWidth="1"/>
    <col min="41" max="41" width="4" style="23" bestFit="1" customWidth="1"/>
    <col min="42" max="73" width="5.19921875" style="23" customWidth="1"/>
    <col min="74" max="74" width="9" style="23"/>
    <col min="75" max="75" width="11.69921875" style="23" customWidth="1"/>
    <col min="76" max="16384" width="9" style="23"/>
  </cols>
  <sheetData>
    <row r="1" spans="2:75" ht="20.25">
      <c r="B1" s="116" t="s">
        <v>114</v>
      </c>
      <c r="C1" s="27"/>
      <c r="D1" s="27"/>
      <c r="E1" s="27"/>
      <c r="F1" s="27"/>
      <c r="G1" s="27"/>
      <c r="H1" s="27"/>
      <c r="I1" s="27"/>
      <c r="J1" s="27"/>
      <c r="K1" s="27"/>
      <c r="L1" s="27"/>
      <c r="M1" s="339"/>
      <c r="N1" s="339"/>
      <c r="O1" s="343"/>
      <c r="P1" s="344" t="s">
        <v>187</v>
      </c>
      <c r="Q1" s="189"/>
      <c r="R1" s="187"/>
      <c r="S1" s="175"/>
      <c r="T1" s="177"/>
      <c r="U1" s="179" t="s">
        <v>132</v>
      </c>
      <c r="V1" s="175"/>
      <c r="W1" s="345"/>
      <c r="X1" s="184" t="s">
        <v>133</v>
      </c>
      <c r="Y1" s="187"/>
      <c r="Z1" s="190">
        <f>_xlfn.DAYS(V1,S1)+1</f>
        <v>1</v>
      </c>
      <c r="AA1" s="191"/>
      <c r="AB1" s="347"/>
      <c r="AC1" s="347"/>
      <c r="AD1" s="348"/>
      <c r="AE1" s="349"/>
      <c r="AF1" s="205" t="s">
        <v>101</v>
      </c>
      <c r="AG1" s="205"/>
      <c r="AH1" s="350"/>
      <c r="AI1" s="94" t="s">
        <v>10</v>
      </c>
      <c r="AJ1" s="94"/>
      <c r="AK1" s="98" t="s">
        <v>115</v>
      </c>
      <c r="AL1" s="98"/>
      <c r="AM1" s="98"/>
      <c r="AN1" s="98"/>
      <c r="AP1" s="23" t="s">
        <v>90</v>
      </c>
      <c r="BL1" s="25"/>
      <c r="BM1" s="25"/>
      <c r="BN1" s="25"/>
      <c r="BO1" s="25"/>
      <c r="BP1" s="25"/>
      <c r="BQ1" s="25"/>
      <c r="BR1" s="25"/>
      <c r="BS1" s="25"/>
      <c r="BT1" s="25"/>
    </row>
    <row r="2" spans="2:75" ht="18"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75" s="115" customFormat="1" ht="17.25" customHeight="1">
      <c r="B3" s="94" t="s">
        <v>13</v>
      </c>
      <c r="C3" s="125" t="s">
        <v>46</v>
      </c>
      <c r="D3" s="136" t="s">
        <v>32</v>
      </c>
      <c r="E3" s="143" t="s">
        <v>42</v>
      </c>
      <c r="F3" s="147" t="s">
        <v>1</v>
      </c>
      <c r="G3" s="300">
        <v>44802</v>
      </c>
      <c r="H3" s="161">
        <f t="shared" ref="H3:AL3" ca="1" si="0">OFFSET(H3,0,-1)+1</f>
        <v>44803</v>
      </c>
      <c r="I3" s="161">
        <f t="shared" ca="1" si="0"/>
        <v>44804</v>
      </c>
      <c r="J3" s="161">
        <f t="shared" ca="1" si="0"/>
        <v>44805</v>
      </c>
      <c r="K3" s="161">
        <f t="shared" ca="1" si="0"/>
        <v>44806</v>
      </c>
      <c r="L3" s="161">
        <f t="shared" ca="1" si="0"/>
        <v>44807</v>
      </c>
      <c r="M3" s="161">
        <f t="shared" ca="1" si="0"/>
        <v>44808</v>
      </c>
      <c r="N3" s="161">
        <f t="shared" ca="1" si="0"/>
        <v>44809</v>
      </c>
      <c r="O3" s="161">
        <f t="shared" ca="1" si="0"/>
        <v>44810</v>
      </c>
      <c r="P3" s="161">
        <f t="shared" ca="1" si="0"/>
        <v>44811</v>
      </c>
      <c r="Q3" s="161">
        <f t="shared" ca="1" si="0"/>
        <v>44812</v>
      </c>
      <c r="R3" s="161">
        <f t="shared" ca="1" si="0"/>
        <v>44813</v>
      </c>
      <c r="S3" s="161">
        <f t="shared" ca="1" si="0"/>
        <v>44814</v>
      </c>
      <c r="T3" s="161">
        <f t="shared" ca="1" si="0"/>
        <v>44815</v>
      </c>
      <c r="U3" s="161">
        <f t="shared" ca="1" si="0"/>
        <v>44816</v>
      </c>
      <c r="V3" s="161">
        <f t="shared" ca="1" si="0"/>
        <v>44817</v>
      </c>
      <c r="W3" s="161">
        <f t="shared" ca="1" si="0"/>
        <v>44818</v>
      </c>
      <c r="X3" s="161">
        <f t="shared" ca="1" si="0"/>
        <v>44819</v>
      </c>
      <c r="Y3" s="161">
        <f t="shared" ca="1" si="0"/>
        <v>44820</v>
      </c>
      <c r="Z3" s="161">
        <f t="shared" ca="1" si="0"/>
        <v>44821</v>
      </c>
      <c r="AA3" s="161">
        <f t="shared" ca="1" si="0"/>
        <v>44822</v>
      </c>
      <c r="AB3" s="161">
        <f t="shared" ca="1" si="0"/>
        <v>44823</v>
      </c>
      <c r="AC3" s="161">
        <f t="shared" ca="1" si="0"/>
        <v>44824</v>
      </c>
      <c r="AD3" s="161">
        <f t="shared" ca="1" si="0"/>
        <v>44825</v>
      </c>
      <c r="AE3" s="161">
        <f t="shared" ca="1" si="0"/>
        <v>44826</v>
      </c>
      <c r="AF3" s="161">
        <f t="shared" ca="1" si="0"/>
        <v>44827</v>
      </c>
      <c r="AG3" s="161">
        <f t="shared" ca="1" si="0"/>
        <v>44828</v>
      </c>
      <c r="AH3" s="161">
        <f t="shared" ca="1" si="0"/>
        <v>44829</v>
      </c>
      <c r="AI3" s="161">
        <f t="shared" ca="1" si="0"/>
        <v>44830</v>
      </c>
      <c r="AJ3" s="161">
        <f t="shared" ca="1" si="0"/>
        <v>44831</v>
      </c>
      <c r="AK3" s="161">
        <f t="shared" ca="1" si="0"/>
        <v>44832</v>
      </c>
      <c r="AL3" s="193">
        <f t="shared" ca="1" si="0"/>
        <v>44833</v>
      </c>
      <c r="AM3" s="366" t="s">
        <v>8</v>
      </c>
      <c r="AN3" s="381" t="s">
        <v>61</v>
      </c>
      <c r="AO3" s="388"/>
      <c r="AP3" s="390">
        <f>+G3</f>
        <v>44802</v>
      </c>
      <c r="AQ3" s="395">
        <f t="shared" ref="AQ3:BU3" si="1">+AP3+1</f>
        <v>44803</v>
      </c>
      <c r="AR3" s="395">
        <f t="shared" si="1"/>
        <v>44804</v>
      </c>
      <c r="AS3" s="395">
        <f t="shared" si="1"/>
        <v>44805</v>
      </c>
      <c r="AT3" s="395">
        <f t="shared" si="1"/>
        <v>44806</v>
      </c>
      <c r="AU3" s="395">
        <f t="shared" si="1"/>
        <v>44807</v>
      </c>
      <c r="AV3" s="395">
        <f t="shared" si="1"/>
        <v>44808</v>
      </c>
      <c r="AW3" s="395">
        <f t="shared" si="1"/>
        <v>44809</v>
      </c>
      <c r="AX3" s="395">
        <f t="shared" si="1"/>
        <v>44810</v>
      </c>
      <c r="AY3" s="395">
        <f t="shared" si="1"/>
        <v>44811</v>
      </c>
      <c r="AZ3" s="395">
        <f t="shared" si="1"/>
        <v>44812</v>
      </c>
      <c r="BA3" s="395">
        <f t="shared" si="1"/>
        <v>44813</v>
      </c>
      <c r="BB3" s="395">
        <f t="shared" si="1"/>
        <v>44814</v>
      </c>
      <c r="BC3" s="395">
        <f t="shared" si="1"/>
        <v>44815</v>
      </c>
      <c r="BD3" s="395">
        <f t="shared" si="1"/>
        <v>44816</v>
      </c>
      <c r="BE3" s="395">
        <f t="shared" si="1"/>
        <v>44817</v>
      </c>
      <c r="BF3" s="395">
        <f t="shared" si="1"/>
        <v>44818</v>
      </c>
      <c r="BG3" s="395">
        <f t="shared" si="1"/>
        <v>44819</v>
      </c>
      <c r="BH3" s="395">
        <f t="shared" si="1"/>
        <v>44820</v>
      </c>
      <c r="BI3" s="395">
        <f t="shared" si="1"/>
        <v>44821</v>
      </c>
      <c r="BJ3" s="395">
        <f t="shared" si="1"/>
        <v>44822</v>
      </c>
      <c r="BK3" s="395">
        <f t="shared" si="1"/>
        <v>44823</v>
      </c>
      <c r="BL3" s="395">
        <f t="shared" si="1"/>
        <v>44824</v>
      </c>
      <c r="BM3" s="395">
        <f t="shared" si="1"/>
        <v>44825</v>
      </c>
      <c r="BN3" s="395">
        <f t="shared" si="1"/>
        <v>44826</v>
      </c>
      <c r="BO3" s="395">
        <f t="shared" si="1"/>
        <v>44827</v>
      </c>
      <c r="BP3" s="395">
        <f t="shared" si="1"/>
        <v>44828</v>
      </c>
      <c r="BQ3" s="395">
        <f t="shared" si="1"/>
        <v>44829</v>
      </c>
      <c r="BR3" s="395">
        <f t="shared" si="1"/>
        <v>44830</v>
      </c>
      <c r="BS3" s="395">
        <f t="shared" si="1"/>
        <v>44831</v>
      </c>
      <c r="BT3" s="395">
        <f t="shared" si="1"/>
        <v>44832</v>
      </c>
      <c r="BU3" s="402">
        <f t="shared" si="1"/>
        <v>44833</v>
      </c>
    </row>
    <row r="4" spans="2:75" ht="12" customHeight="1">
      <c r="B4" s="117">
        <f t="shared" ref="B4:B63" si="2">ROW()-3</f>
        <v>1</v>
      </c>
      <c r="C4" s="126" t="s">
        <v>97</v>
      </c>
      <c r="D4" s="137" t="s">
        <v>56</v>
      </c>
      <c r="E4" s="144">
        <v>201</v>
      </c>
      <c r="F4" s="282">
        <f t="shared" ref="F4:F63" ca="1" si="3">IF(E4="",OFFSET(F4,-1,0)+1,1)</f>
        <v>1</v>
      </c>
      <c r="G4" s="126" t="s">
        <v>6</v>
      </c>
      <c r="H4" s="144" t="s">
        <v>96</v>
      </c>
      <c r="I4" s="144" t="s">
        <v>96</v>
      </c>
      <c r="J4" s="144" t="s">
        <v>96</v>
      </c>
      <c r="K4" s="144" t="s">
        <v>96</v>
      </c>
      <c r="L4" s="144" t="s">
        <v>96</v>
      </c>
      <c r="M4" s="144" t="s">
        <v>96</v>
      </c>
      <c r="N4" s="144" t="s">
        <v>96</v>
      </c>
      <c r="O4" s="144" t="s">
        <v>96</v>
      </c>
      <c r="P4" s="144" t="s">
        <v>19</v>
      </c>
      <c r="Q4" s="144" t="s">
        <v>19</v>
      </c>
      <c r="R4" s="144" t="s">
        <v>19</v>
      </c>
      <c r="S4" s="144" t="s">
        <v>19</v>
      </c>
      <c r="T4" s="144" t="s">
        <v>19</v>
      </c>
      <c r="U4" s="144" t="s">
        <v>19</v>
      </c>
      <c r="V4" s="144" t="s">
        <v>19</v>
      </c>
      <c r="W4" s="144" t="s">
        <v>177</v>
      </c>
      <c r="X4" s="144" t="s">
        <v>177</v>
      </c>
      <c r="Y4" s="144" t="s">
        <v>177</v>
      </c>
      <c r="Z4" s="144" t="s">
        <v>177</v>
      </c>
      <c r="AA4" s="144" t="s">
        <v>177</v>
      </c>
      <c r="AB4" s="144" t="s">
        <v>87</v>
      </c>
      <c r="AC4" s="144" t="s">
        <v>87</v>
      </c>
      <c r="AD4" s="144" t="s">
        <v>87</v>
      </c>
      <c r="AE4" s="144" t="s">
        <v>87</v>
      </c>
      <c r="AF4" s="144" t="s">
        <v>87</v>
      </c>
      <c r="AG4" s="144" t="s">
        <v>87</v>
      </c>
      <c r="AH4" s="144" t="s">
        <v>87</v>
      </c>
      <c r="AI4" s="144" t="s">
        <v>87</v>
      </c>
      <c r="AJ4" s="144" t="s">
        <v>177</v>
      </c>
      <c r="AK4" s="144"/>
      <c r="AL4" s="220"/>
      <c r="AM4" s="367"/>
      <c r="AN4" s="382">
        <f ca="1">IFERROR(COUNTIF(OFFSET(G4,0,MATCH("コ",G4:AL4,0)):$AL4,"一"),0)</f>
        <v>8</v>
      </c>
      <c r="AP4" s="391">
        <f t="shared" ref="AP4:AP63" si="4">COUNTIF(G4,"*"&amp;"コ"&amp;"*")</f>
        <v>0</v>
      </c>
      <c r="AQ4" s="396">
        <f t="shared" ref="AQ4:BU63" si="5">IF(AP4=1,1,COUNTIF(H4,"*"&amp;"コ"&amp;"*"))</f>
        <v>0</v>
      </c>
      <c r="AR4" s="396">
        <f t="shared" si="5"/>
        <v>0</v>
      </c>
      <c r="AS4" s="396">
        <f t="shared" si="5"/>
        <v>0</v>
      </c>
      <c r="AT4" s="396">
        <f t="shared" si="5"/>
        <v>0</v>
      </c>
      <c r="AU4" s="396">
        <f t="shared" si="5"/>
        <v>0</v>
      </c>
      <c r="AV4" s="396">
        <f t="shared" si="5"/>
        <v>0</v>
      </c>
      <c r="AW4" s="396">
        <f t="shared" si="5"/>
        <v>0</v>
      </c>
      <c r="AX4" s="396">
        <f t="shared" si="5"/>
        <v>0</v>
      </c>
      <c r="AY4" s="396">
        <f t="shared" si="5"/>
        <v>1</v>
      </c>
      <c r="AZ4" s="396">
        <f t="shared" si="5"/>
        <v>1</v>
      </c>
      <c r="BA4" s="396">
        <f t="shared" si="5"/>
        <v>1</v>
      </c>
      <c r="BB4" s="396">
        <f t="shared" si="5"/>
        <v>1</v>
      </c>
      <c r="BC4" s="396">
        <f t="shared" si="5"/>
        <v>1</v>
      </c>
      <c r="BD4" s="396">
        <f t="shared" si="5"/>
        <v>1</v>
      </c>
      <c r="BE4" s="396">
        <f t="shared" si="5"/>
        <v>1</v>
      </c>
      <c r="BF4" s="396">
        <f t="shared" si="5"/>
        <v>1</v>
      </c>
      <c r="BG4" s="396">
        <f t="shared" si="5"/>
        <v>1</v>
      </c>
      <c r="BH4" s="396">
        <f t="shared" si="5"/>
        <v>1</v>
      </c>
      <c r="BI4" s="396">
        <f t="shared" si="5"/>
        <v>1</v>
      </c>
      <c r="BJ4" s="396">
        <f t="shared" si="5"/>
        <v>1</v>
      </c>
      <c r="BK4" s="396">
        <f t="shared" si="5"/>
        <v>1</v>
      </c>
      <c r="BL4" s="396">
        <f t="shared" si="5"/>
        <v>1</v>
      </c>
      <c r="BM4" s="396">
        <f t="shared" si="5"/>
        <v>1</v>
      </c>
      <c r="BN4" s="396">
        <f t="shared" si="5"/>
        <v>1</v>
      </c>
      <c r="BO4" s="396">
        <f t="shared" si="5"/>
        <v>1</v>
      </c>
      <c r="BP4" s="396">
        <f t="shared" si="5"/>
        <v>1</v>
      </c>
      <c r="BQ4" s="396">
        <f t="shared" si="5"/>
        <v>1</v>
      </c>
      <c r="BR4" s="396">
        <f t="shared" si="5"/>
        <v>1</v>
      </c>
      <c r="BS4" s="396">
        <f t="shared" si="5"/>
        <v>1</v>
      </c>
      <c r="BT4" s="396">
        <f t="shared" si="5"/>
        <v>1</v>
      </c>
      <c r="BU4" s="403">
        <f t="shared" si="5"/>
        <v>1</v>
      </c>
    </row>
    <row r="5" spans="2:75" ht="12" customHeight="1">
      <c r="B5" s="117">
        <f t="shared" si="2"/>
        <v>2</v>
      </c>
      <c r="C5" s="126"/>
      <c r="D5" s="137" t="s">
        <v>56</v>
      </c>
      <c r="E5" s="144"/>
      <c r="F5" s="282">
        <f t="shared" ca="1" si="3"/>
        <v>2</v>
      </c>
      <c r="G5" s="126" t="s">
        <v>87</v>
      </c>
      <c r="H5" s="144" t="s">
        <v>87</v>
      </c>
      <c r="I5" s="144" t="s">
        <v>96</v>
      </c>
      <c r="J5" s="144" t="s">
        <v>96</v>
      </c>
      <c r="K5" s="144" t="s">
        <v>96</v>
      </c>
      <c r="L5" s="144" t="s">
        <v>96</v>
      </c>
      <c r="M5" s="144" t="s">
        <v>96</v>
      </c>
      <c r="N5" s="144" t="s">
        <v>96</v>
      </c>
      <c r="O5" s="144" t="s">
        <v>96</v>
      </c>
      <c r="P5" s="144" t="s">
        <v>96</v>
      </c>
      <c r="Q5" s="144" t="s">
        <v>96</v>
      </c>
      <c r="R5" s="144" t="s">
        <v>19</v>
      </c>
      <c r="S5" s="144" t="s">
        <v>19</v>
      </c>
      <c r="T5" s="144" t="s">
        <v>19</v>
      </c>
      <c r="U5" s="144" t="s">
        <v>177</v>
      </c>
      <c r="V5" s="144" t="s">
        <v>177</v>
      </c>
      <c r="W5" s="144" t="s">
        <v>177</v>
      </c>
      <c r="X5" s="144" t="s">
        <v>19</v>
      </c>
      <c r="Y5" s="144" t="s">
        <v>19</v>
      </c>
      <c r="Z5" s="144" t="s">
        <v>19</v>
      </c>
      <c r="AA5" s="144" t="s">
        <v>19</v>
      </c>
      <c r="AB5" s="144" t="s">
        <v>19</v>
      </c>
      <c r="AC5" s="144" t="s">
        <v>19</v>
      </c>
      <c r="AD5" s="144" t="s">
        <v>19</v>
      </c>
      <c r="AE5" s="144" t="s">
        <v>19</v>
      </c>
      <c r="AF5" s="144" t="s">
        <v>19</v>
      </c>
      <c r="AG5" s="144" t="s">
        <v>19</v>
      </c>
      <c r="AH5" s="144" t="s">
        <v>19</v>
      </c>
      <c r="AI5" s="144" t="s">
        <v>19</v>
      </c>
      <c r="AJ5" s="144" t="s">
        <v>19</v>
      </c>
      <c r="AK5" s="144"/>
      <c r="AL5" s="220"/>
      <c r="AM5" s="367"/>
      <c r="AN5" s="383">
        <f ca="1">IFERROR(COUNTIF(OFFSET(G5,0,MATCH("コ",G5:AL5,0)):$AL5,"一"),0)</f>
        <v>0</v>
      </c>
      <c r="AP5" s="392">
        <f t="shared" si="4"/>
        <v>0</v>
      </c>
      <c r="AQ5" s="397">
        <f t="shared" si="5"/>
        <v>0</v>
      </c>
      <c r="AR5" s="397">
        <f t="shared" si="5"/>
        <v>0</v>
      </c>
      <c r="AS5" s="397">
        <f t="shared" si="5"/>
        <v>0</v>
      </c>
      <c r="AT5" s="397">
        <f t="shared" si="5"/>
        <v>0</v>
      </c>
      <c r="AU5" s="397">
        <f t="shared" si="5"/>
        <v>0</v>
      </c>
      <c r="AV5" s="397">
        <f t="shared" si="5"/>
        <v>0</v>
      </c>
      <c r="AW5" s="397">
        <f t="shared" si="5"/>
        <v>0</v>
      </c>
      <c r="AX5" s="397">
        <f t="shared" si="5"/>
        <v>0</v>
      </c>
      <c r="AY5" s="397">
        <f t="shared" si="5"/>
        <v>0</v>
      </c>
      <c r="AZ5" s="397">
        <f t="shared" si="5"/>
        <v>0</v>
      </c>
      <c r="BA5" s="397">
        <f t="shared" si="5"/>
        <v>1</v>
      </c>
      <c r="BB5" s="397">
        <f t="shared" si="5"/>
        <v>1</v>
      </c>
      <c r="BC5" s="397">
        <f t="shared" si="5"/>
        <v>1</v>
      </c>
      <c r="BD5" s="397">
        <f t="shared" si="5"/>
        <v>1</v>
      </c>
      <c r="BE5" s="397">
        <f t="shared" si="5"/>
        <v>1</v>
      </c>
      <c r="BF5" s="397">
        <f t="shared" si="5"/>
        <v>1</v>
      </c>
      <c r="BG5" s="397">
        <f t="shared" si="5"/>
        <v>1</v>
      </c>
      <c r="BH5" s="397">
        <f t="shared" si="5"/>
        <v>1</v>
      </c>
      <c r="BI5" s="397">
        <f t="shared" si="5"/>
        <v>1</v>
      </c>
      <c r="BJ5" s="397">
        <f t="shared" si="5"/>
        <v>1</v>
      </c>
      <c r="BK5" s="397">
        <f t="shared" si="5"/>
        <v>1</v>
      </c>
      <c r="BL5" s="397">
        <f t="shared" si="5"/>
        <v>1</v>
      </c>
      <c r="BM5" s="397">
        <f t="shared" si="5"/>
        <v>1</v>
      </c>
      <c r="BN5" s="397">
        <f t="shared" si="5"/>
        <v>1</v>
      </c>
      <c r="BO5" s="397">
        <f t="shared" si="5"/>
        <v>1</v>
      </c>
      <c r="BP5" s="397">
        <f t="shared" si="5"/>
        <v>1</v>
      </c>
      <c r="BQ5" s="397">
        <f t="shared" si="5"/>
        <v>1</v>
      </c>
      <c r="BR5" s="397">
        <f t="shared" si="5"/>
        <v>1</v>
      </c>
      <c r="BS5" s="397">
        <f t="shared" si="5"/>
        <v>1</v>
      </c>
      <c r="BT5" s="397">
        <f t="shared" si="5"/>
        <v>1</v>
      </c>
      <c r="BU5" s="282">
        <f t="shared" si="5"/>
        <v>1</v>
      </c>
      <c r="BW5" s="25"/>
    </row>
    <row r="6" spans="2:75" ht="12" customHeight="1">
      <c r="B6" s="117">
        <f t="shared" si="2"/>
        <v>3</v>
      </c>
      <c r="C6" s="126"/>
      <c r="D6" s="137" t="s">
        <v>56</v>
      </c>
      <c r="E6" s="144"/>
      <c r="F6" s="282">
        <f t="shared" ca="1" si="3"/>
        <v>3</v>
      </c>
      <c r="G6" s="126" t="s">
        <v>96</v>
      </c>
      <c r="H6" s="144" t="s">
        <v>96</v>
      </c>
      <c r="I6" s="144" t="s">
        <v>96</v>
      </c>
      <c r="J6" s="144" t="s">
        <v>96</v>
      </c>
      <c r="K6" s="144" t="s">
        <v>96</v>
      </c>
      <c r="L6" s="144" t="s">
        <v>96</v>
      </c>
      <c r="M6" s="144" t="s">
        <v>96</v>
      </c>
      <c r="N6" s="144" t="s">
        <v>96</v>
      </c>
      <c r="O6" s="144" t="s">
        <v>96</v>
      </c>
      <c r="P6" s="144" t="s">
        <v>19</v>
      </c>
      <c r="Q6" s="144" t="s">
        <v>19</v>
      </c>
      <c r="R6" s="144" t="s">
        <v>19</v>
      </c>
      <c r="S6" s="144" t="s">
        <v>19</v>
      </c>
      <c r="T6" s="144" t="s">
        <v>19</v>
      </c>
      <c r="U6" s="144" t="s">
        <v>19</v>
      </c>
      <c r="V6" s="144" t="s">
        <v>19</v>
      </c>
      <c r="W6" s="144" t="s">
        <v>19</v>
      </c>
      <c r="X6" s="144" t="s">
        <v>87</v>
      </c>
      <c r="Y6" s="144" t="s">
        <v>87</v>
      </c>
      <c r="Z6" s="144" t="s">
        <v>87</v>
      </c>
      <c r="AA6" s="144" t="s">
        <v>87</v>
      </c>
      <c r="AB6" s="144" t="s">
        <v>177</v>
      </c>
      <c r="AC6" s="144" t="s">
        <v>177</v>
      </c>
      <c r="AD6" s="144" t="s">
        <v>177</v>
      </c>
      <c r="AE6" s="144" t="s">
        <v>177</v>
      </c>
      <c r="AF6" s="144" t="s">
        <v>177</v>
      </c>
      <c r="AG6" s="144" t="s">
        <v>177</v>
      </c>
      <c r="AH6" s="144" t="s">
        <v>177</v>
      </c>
      <c r="AI6" s="144" t="s">
        <v>177</v>
      </c>
      <c r="AJ6" s="144" t="s">
        <v>177</v>
      </c>
      <c r="AK6" s="144"/>
      <c r="AL6" s="220"/>
      <c r="AM6" s="367"/>
      <c r="AN6" s="383">
        <f ca="1">IFERROR(COUNTIF(OFFSET(G6,0,MATCH("コ",G6:AL6,0)):$AL6,"一"),0)</f>
        <v>4</v>
      </c>
      <c r="AP6" s="392">
        <f t="shared" si="4"/>
        <v>0</v>
      </c>
      <c r="AQ6" s="397">
        <f t="shared" si="5"/>
        <v>0</v>
      </c>
      <c r="AR6" s="397">
        <f t="shared" si="5"/>
        <v>0</v>
      </c>
      <c r="AS6" s="397">
        <f t="shared" si="5"/>
        <v>0</v>
      </c>
      <c r="AT6" s="397">
        <f t="shared" si="5"/>
        <v>0</v>
      </c>
      <c r="AU6" s="397">
        <f t="shared" si="5"/>
        <v>0</v>
      </c>
      <c r="AV6" s="397">
        <f t="shared" si="5"/>
        <v>0</v>
      </c>
      <c r="AW6" s="397">
        <f t="shared" si="5"/>
        <v>0</v>
      </c>
      <c r="AX6" s="397">
        <f t="shared" si="5"/>
        <v>0</v>
      </c>
      <c r="AY6" s="397">
        <f t="shared" si="5"/>
        <v>1</v>
      </c>
      <c r="AZ6" s="397">
        <f t="shared" si="5"/>
        <v>1</v>
      </c>
      <c r="BA6" s="397">
        <f t="shared" si="5"/>
        <v>1</v>
      </c>
      <c r="BB6" s="397">
        <f t="shared" si="5"/>
        <v>1</v>
      </c>
      <c r="BC6" s="397">
        <f t="shared" si="5"/>
        <v>1</v>
      </c>
      <c r="BD6" s="397">
        <f t="shared" si="5"/>
        <v>1</v>
      </c>
      <c r="BE6" s="397">
        <f t="shared" si="5"/>
        <v>1</v>
      </c>
      <c r="BF6" s="397">
        <f t="shared" si="5"/>
        <v>1</v>
      </c>
      <c r="BG6" s="397">
        <f t="shared" si="5"/>
        <v>1</v>
      </c>
      <c r="BH6" s="397">
        <f t="shared" si="5"/>
        <v>1</v>
      </c>
      <c r="BI6" s="397">
        <f t="shared" si="5"/>
        <v>1</v>
      </c>
      <c r="BJ6" s="397">
        <f t="shared" si="5"/>
        <v>1</v>
      </c>
      <c r="BK6" s="397">
        <f t="shared" si="5"/>
        <v>1</v>
      </c>
      <c r="BL6" s="397">
        <f t="shared" si="5"/>
        <v>1</v>
      </c>
      <c r="BM6" s="397">
        <f t="shared" si="5"/>
        <v>1</v>
      </c>
      <c r="BN6" s="397">
        <f t="shared" si="5"/>
        <v>1</v>
      </c>
      <c r="BO6" s="397">
        <f t="shared" si="5"/>
        <v>1</v>
      </c>
      <c r="BP6" s="397">
        <f t="shared" si="5"/>
        <v>1</v>
      </c>
      <c r="BQ6" s="397">
        <f t="shared" si="5"/>
        <v>1</v>
      </c>
      <c r="BR6" s="397">
        <f t="shared" si="5"/>
        <v>1</v>
      </c>
      <c r="BS6" s="397">
        <f t="shared" si="5"/>
        <v>1</v>
      </c>
      <c r="BT6" s="397">
        <f t="shared" si="5"/>
        <v>1</v>
      </c>
      <c r="BU6" s="282">
        <f t="shared" si="5"/>
        <v>1</v>
      </c>
    </row>
    <row r="7" spans="2:75" ht="12" customHeight="1">
      <c r="B7" s="117">
        <f t="shared" si="2"/>
        <v>4</v>
      </c>
      <c r="C7" s="126"/>
      <c r="D7" s="137" t="s">
        <v>56</v>
      </c>
      <c r="E7" s="144"/>
      <c r="F7" s="282">
        <f t="shared" ca="1" si="3"/>
        <v>4</v>
      </c>
      <c r="G7" s="126" t="s">
        <v>96</v>
      </c>
      <c r="H7" s="144" t="s">
        <v>96</v>
      </c>
      <c r="I7" s="144" t="s">
        <v>96</v>
      </c>
      <c r="J7" s="144" t="s">
        <v>96</v>
      </c>
      <c r="K7" s="144" t="s">
        <v>96</v>
      </c>
      <c r="L7" s="144" t="s">
        <v>96</v>
      </c>
      <c r="M7" s="144" t="s">
        <v>96</v>
      </c>
      <c r="N7" s="144" t="s">
        <v>96</v>
      </c>
      <c r="O7" s="144" t="s">
        <v>96</v>
      </c>
      <c r="P7" s="144" t="s">
        <v>96</v>
      </c>
      <c r="Q7" s="144" t="s">
        <v>96</v>
      </c>
      <c r="R7" s="144" t="s">
        <v>96</v>
      </c>
      <c r="S7" s="144" t="s">
        <v>96</v>
      </c>
      <c r="T7" s="144" t="s">
        <v>96</v>
      </c>
      <c r="U7" s="144" t="s">
        <v>96</v>
      </c>
      <c r="V7" s="144" t="s">
        <v>96</v>
      </c>
      <c r="W7" s="144" t="s">
        <v>96</v>
      </c>
      <c r="X7" s="144" t="s">
        <v>96</v>
      </c>
      <c r="Y7" s="144" t="s">
        <v>96</v>
      </c>
      <c r="Z7" s="144" t="s">
        <v>96</v>
      </c>
      <c r="AA7" s="144" t="s">
        <v>96</v>
      </c>
      <c r="AB7" s="144" t="s">
        <v>96</v>
      </c>
      <c r="AC7" s="144" t="s">
        <v>96</v>
      </c>
      <c r="AD7" s="144" t="s">
        <v>96</v>
      </c>
      <c r="AE7" s="144" t="s">
        <v>96</v>
      </c>
      <c r="AF7" s="144" t="s">
        <v>96</v>
      </c>
      <c r="AG7" s="144" t="s">
        <v>96</v>
      </c>
      <c r="AH7" s="144" t="s">
        <v>96</v>
      </c>
      <c r="AI7" s="144" t="s">
        <v>96</v>
      </c>
      <c r="AJ7" s="144" t="s">
        <v>96</v>
      </c>
      <c r="AK7" s="144"/>
      <c r="AL7" s="220"/>
      <c r="AM7" s="367"/>
      <c r="AN7" s="383">
        <f ca="1">IFERROR(COUNTIF(OFFSET(G7,0,MATCH("コ",G7:AL7,0)):$AL7,"一"),0)</f>
        <v>0</v>
      </c>
      <c r="AP7" s="392">
        <f t="shared" si="4"/>
        <v>0</v>
      </c>
      <c r="AQ7" s="397">
        <f t="shared" si="5"/>
        <v>0</v>
      </c>
      <c r="AR7" s="397">
        <f t="shared" si="5"/>
        <v>0</v>
      </c>
      <c r="AS7" s="397">
        <f t="shared" si="5"/>
        <v>0</v>
      </c>
      <c r="AT7" s="397">
        <f t="shared" si="5"/>
        <v>0</v>
      </c>
      <c r="AU7" s="397">
        <f t="shared" si="5"/>
        <v>0</v>
      </c>
      <c r="AV7" s="397">
        <f t="shared" si="5"/>
        <v>0</v>
      </c>
      <c r="AW7" s="397">
        <f t="shared" si="5"/>
        <v>0</v>
      </c>
      <c r="AX7" s="397">
        <f t="shared" si="5"/>
        <v>0</v>
      </c>
      <c r="AY7" s="397">
        <f t="shared" si="5"/>
        <v>0</v>
      </c>
      <c r="AZ7" s="397">
        <f t="shared" si="5"/>
        <v>0</v>
      </c>
      <c r="BA7" s="397">
        <f t="shared" si="5"/>
        <v>0</v>
      </c>
      <c r="BB7" s="397">
        <f t="shared" si="5"/>
        <v>0</v>
      </c>
      <c r="BC7" s="397">
        <f t="shared" si="5"/>
        <v>0</v>
      </c>
      <c r="BD7" s="397">
        <f t="shared" si="5"/>
        <v>0</v>
      </c>
      <c r="BE7" s="397">
        <f t="shared" si="5"/>
        <v>0</v>
      </c>
      <c r="BF7" s="397">
        <f t="shared" si="5"/>
        <v>0</v>
      </c>
      <c r="BG7" s="397">
        <f t="shared" si="5"/>
        <v>0</v>
      </c>
      <c r="BH7" s="397">
        <f t="shared" si="5"/>
        <v>0</v>
      </c>
      <c r="BI7" s="397">
        <f t="shared" si="5"/>
        <v>0</v>
      </c>
      <c r="BJ7" s="397">
        <f t="shared" si="5"/>
        <v>0</v>
      </c>
      <c r="BK7" s="397">
        <f t="shared" si="5"/>
        <v>0</v>
      </c>
      <c r="BL7" s="397">
        <f t="shared" si="5"/>
        <v>0</v>
      </c>
      <c r="BM7" s="397">
        <f t="shared" si="5"/>
        <v>0</v>
      </c>
      <c r="BN7" s="397">
        <f t="shared" si="5"/>
        <v>0</v>
      </c>
      <c r="BO7" s="397">
        <f t="shared" si="5"/>
        <v>0</v>
      </c>
      <c r="BP7" s="397">
        <f t="shared" si="5"/>
        <v>0</v>
      </c>
      <c r="BQ7" s="397">
        <f t="shared" si="5"/>
        <v>0</v>
      </c>
      <c r="BR7" s="397">
        <f t="shared" si="5"/>
        <v>0</v>
      </c>
      <c r="BS7" s="397">
        <f t="shared" si="5"/>
        <v>0</v>
      </c>
      <c r="BT7" s="397">
        <f t="shared" si="5"/>
        <v>0</v>
      </c>
      <c r="BU7" s="282">
        <f t="shared" si="5"/>
        <v>0</v>
      </c>
      <c r="BW7" s="25"/>
    </row>
    <row r="8" spans="2:75" ht="12" customHeight="1">
      <c r="B8" s="117">
        <f t="shared" si="2"/>
        <v>5</v>
      </c>
      <c r="C8" s="126"/>
      <c r="D8" s="137" t="s">
        <v>56</v>
      </c>
      <c r="E8" s="144">
        <v>202</v>
      </c>
      <c r="F8" s="282">
        <f t="shared" ca="1" si="3"/>
        <v>1</v>
      </c>
      <c r="G8" s="126" t="s">
        <v>87</v>
      </c>
      <c r="H8" s="144" t="s">
        <v>87</v>
      </c>
      <c r="I8" s="144" t="s">
        <v>87</v>
      </c>
      <c r="J8" s="144" t="s">
        <v>87</v>
      </c>
      <c r="K8" s="144" t="s">
        <v>87</v>
      </c>
      <c r="L8" s="144" t="s">
        <v>87</v>
      </c>
      <c r="M8" s="144" t="s">
        <v>19</v>
      </c>
      <c r="N8" s="144" t="s">
        <v>177</v>
      </c>
      <c r="O8" s="144" t="s">
        <v>177</v>
      </c>
      <c r="P8" s="144" t="s">
        <v>177</v>
      </c>
      <c r="Q8" s="144" t="s">
        <v>177</v>
      </c>
      <c r="R8" s="144" t="s">
        <v>87</v>
      </c>
      <c r="S8" s="144" t="s">
        <v>177</v>
      </c>
      <c r="T8" s="144" t="s">
        <v>177</v>
      </c>
      <c r="U8" s="144" t="s">
        <v>177</v>
      </c>
      <c r="V8" s="144" t="s">
        <v>177</v>
      </c>
      <c r="W8" s="144" t="s">
        <v>177</v>
      </c>
      <c r="X8" s="144" t="s">
        <v>177</v>
      </c>
      <c r="Y8" s="144" t="s">
        <v>177</v>
      </c>
      <c r="Z8" s="144" t="s">
        <v>177</v>
      </c>
      <c r="AA8" s="144" t="s">
        <v>177</v>
      </c>
      <c r="AB8" s="144" t="s">
        <v>177</v>
      </c>
      <c r="AC8" s="144" t="s">
        <v>177</v>
      </c>
      <c r="AD8" s="144" t="s">
        <v>177</v>
      </c>
      <c r="AE8" s="144" t="s">
        <v>177</v>
      </c>
      <c r="AF8" s="144" t="s">
        <v>177</v>
      </c>
      <c r="AG8" s="144" t="s">
        <v>177</v>
      </c>
      <c r="AH8" s="144" t="s">
        <v>177</v>
      </c>
      <c r="AI8" s="144" t="s">
        <v>177</v>
      </c>
      <c r="AJ8" s="144" t="s">
        <v>177</v>
      </c>
      <c r="AK8" s="144"/>
      <c r="AL8" s="220"/>
      <c r="AM8" s="367"/>
      <c r="AN8" s="383">
        <f ca="1">IFERROR(COUNTIF(OFFSET(G8,0,MATCH("コ",G8:AL8,0)):$AL8,"一"),0)</f>
        <v>1</v>
      </c>
      <c r="AP8" s="392">
        <f t="shared" si="4"/>
        <v>0</v>
      </c>
      <c r="AQ8" s="397">
        <f t="shared" si="5"/>
        <v>0</v>
      </c>
      <c r="AR8" s="397">
        <f t="shared" si="5"/>
        <v>0</v>
      </c>
      <c r="AS8" s="397">
        <f t="shared" si="5"/>
        <v>0</v>
      </c>
      <c r="AT8" s="397">
        <f t="shared" si="5"/>
        <v>0</v>
      </c>
      <c r="AU8" s="397">
        <f t="shared" si="5"/>
        <v>0</v>
      </c>
      <c r="AV8" s="397">
        <f t="shared" si="5"/>
        <v>1</v>
      </c>
      <c r="AW8" s="397">
        <f t="shared" si="5"/>
        <v>1</v>
      </c>
      <c r="AX8" s="397">
        <f t="shared" si="5"/>
        <v>1</v>
      </c>
      <c r="AY8" s="397">
        <f t="shared" si="5"/>
        <v>1</v>
      </c>
      <c r="AZ8" s="397">
        <f t="shared" si="5"/>
        <v>1</v>
      </c>
      <c r="BA8" s="397">
        <f t="shared" si="5"/>
        <v>1</v>
      </c>
      <c r="BB8" s="397">
        <f t="shared" si="5"/>
        <v>1</v>
      </c>
      <c r="BC8" s="397">
        <f t="shared" si="5"/>
        <v>1</v>
      </c>
      <c r="BD8" s="397">
        <f t="shared" si="5"/>
        <v>1</v>
      </c>
      <c r="BE8" s="397">
        <f t="shared" si="5"/>
        <v>1</v>
      </c>
      <c r="BF8" s="397">
        <f t="shared" si="5"/>
        <v>1</v>
      </c>
      <c r="BG8" s="397">
        <f t="shared" si="5"/>
        <v>1</v>
      </c>
      <c r="BH8" s="397">
        <f t="shared" si="5"/>
        <v>1</v>
      </c>
      <c r="BI8" s="397">
        <f t="shared" si="5"/>
        <v>1</v>
      </c>
      <c r="BJ8" s="397">
        <f t="shared" si="5"/>
        <v>1</v>
      </c>
      <c r="BK8" s="397">
        <f t="shared" si="5"/>
        <v>1</v>
      </c>
      <c r="BL8" s="397">
        <f t="shared" si="5"/>
        <v>1</v>
      </c>
      <c r="BM8" s="397">
        <f t="shared" si="5"/>
        <v>1</v>
      </c>
      <c r="BN8" s="397">
        <f t="shared" si="5"/>
        <v>1</v>
      </c>
      <c r="BO8" s="397">
        <f t="shared" si="5"/>
        <v>1</v>
      </c>
      <c r="BP8" s="397">
        <f t="shared" si="5"/>
        <v>1</v>
      </c>
      <c r="BQ8" s="397">
        <f t="shared" si="5"/>
        <v>1</v>
      </c>
      <c r="BR8" s="397">
        <f t="shared" si="5"/>
        <v>1</v>
      </c>
      <c r="BS8" s="397">
        <f t="shared" si="5"/>
        <v>1</v>
      </c>
      <c r="BT8" s="397">
        <f t="shared" si="5"/>
        <v>1</v>
      </c>
      <c r="BU8" s="282">
        <f t="shared" si="5"/>
        <v>1</v>
      </c>
      <c r="BW8" s="25"/>
    </row>
    <row r="9" spans="2:75" ht="12" customHeight="1">
      <c r="B9" s="117">
        <f t="shared" si="2"/>
        <v>6</v>
      </c>
      <c r="C9" s="126"/>
      <c r="D9" s="137" t="s">
        <v>56</v>
      </c>
      <c r="E9" s="144"/>
      <c r="F9" s="282">
        <f t="shared" ca="1" si="3"/>
        <v>2</v>
      </c>
      <c r="G9" s="126" t="s">
        <v>96</v>
      </c>
      <c r="H9" s="144" t="s">
        <v>96</v>
      </c>
      <c r="I9" s="144" t="s">
        <v>87</v>
      </c>
      <c r="J9" s="144" t="s">
        <v>87</v>
      </c>
      <c r="K9" s="144" t="s">
        <v>87</v>
      </c>
      <c r="L9" s="144" t="s">
        <v>87</v>
      </c>
      <c r="M9" s="144" t="s">
        <v>87</v>
      </c>
      <c r="N9" s="144" t="s">
        <v>96</v>
      </c>
      <c r="O9" s="144" t="s">
        <v>96</v>
      </c>
      <c r="P9" s="144" t="s">
        <v>96</v>
      </c>
      <c r="Q9" s="144" t="s">
        <v>96</v>
      </c>
      <c r="R9" s="144" t="s">
        <v>96</v>
      </c>
      <c r="S9" s="144" t="s">
        <v>96</v>
      </c>
      <c r="T9" s="144" t="s">
        <v>96</v>
      </c>
      <c r="U9" s="144" t="s">
        <v>96</v>
      </c>
      <c r="V9" s="144" t="s">
        <v>96</v>
      </c>
      <c r="W9" s="144" t="s">
        <v>96</v>
      </c>
      <c r="X9" s="144" t="s">
        <v>96</v>
      </c>
      <c r="Y9" s="144" t="s">
        <v>96</v>
      </c>
      <c r="Z9" s="144" t="s">
        <v>96</v>
      </c>
      <c r="AA9" s="144" t="s">
        <v>96</v>
      </c>
      <c r="AB9" s="144" t="s">
        <v>96</v>
      </c>
      <c r="AC9" s="144" t="s">
        <v>96</v>
      </c>
      <c r="AD9" s="144" t="s">
        <v>96</v>
      </c>
      <c r="AE9" s="144" t="s">
        <v>96</v>
      </c>
      <c r="AF9" s="144" t="s">
        <v>96</v>
      </c>
      <c r="AG9" s="144" t="s">
        <v>96</v>
      </c>
      <c r="AH9" s="144" t="s">
        <v>96</v>
      </c>
      <c r="AI9" s="144" t="s">
        <v>96</v>
      </c>
      <c r="AJ9" s="144" t="s">
        <v>96</v>
      </c>
      <c r="AK9" s="144"/>
      <c r="AL9" s="220"/>
      <c r="AM9" s="367"/>
      <c r="AN9" s="383">
        <f ca="1">IFERROR(COUNTIF(OFFSET(G9,0,MATCH("コ",G9:AL9,0)):$AL9,"一"),0)</f>
        <v>0</v>
      </c>
      <c r="AP9" s="392">
        <f t="shared" si="4"/>
        <v>0</v>
      </c>
      <c r="AQ9" s="397">
        <f t="shared" si="5"/>
        <v>0</v>
      </c>
      <c r="AR9" s="397">
        <f t="shared" si="5"/>
        <v>0</v>
      </c>
      <c r="AS9" s="397">
        <f t="shared" si="5"/>
        <v>0</v>
      </c>
      <c r="AT9" s="397">
        <f t="shared" si="5"/>
        <v>0</v>
      </c>
      <c r="AU9" s="397">
        <f t="shared" si="5"/>
        <v>0</v>
      </c>
      <c r="AV9" s="397">
        <f t="shared" si="5"/>
        <v>0</v>
      </c>
      <c r="AW9" s="397">
        <f t="shared" si="5"/>
        <v>0</v>
      </c>
      <c r="AX9" s="397">
        <f t="shared" si="5"/>
        <v>0</v>
      </c>
      <c r="AY9" s="397">
        <f t="shared" si="5"/>
        <v>0</v>
      </c>
      <c r="AZ9" s="397">
        <f t="shared" si="5"/>
        <v>0</v>
      </c>
      <c r="BA9" s="397">
        <f t="shared" si="5"/>
        <v>0</v>
      </c>
      <c r="BB9" s="397">
        <f t="shared" si="5"/>
        <v>0</v>
      </c>
      <c r="BC9" s="397">
        <f t="shared" si="5"/>
        <v>0</v>
      </c>
      <c r="BD9" s="397">
        <f t="shared" si="5"/>
        <v>0</v>
      </c>
      <c r="BE9" s="397">
        <f t="shared" si="5"/>
        <v>0</v>
      </c>
      <c r="BF9" s="397">
        <f t="shared" si="5"/>
        <v>0</v>
      </c>
      <c r="BG9" s="397">
        <f t="shared" si="5"/>
        <v>0</v>
      </c>
      <c r="BH9" s="397">
        <f t="shared" si="5"/>
        <v>0</v>
      </c>
      <c r="BI9" s="397">
        <f t="shared" si="5"/>
        <v>0</v>
      </c>
      <c r="BJ9" s="397">
        <f t="shared" si="5"/>
        <v>0</v>
      </c>
      <c r="BK9" s="397">
        <f t="shared" si="5"/>
        <v>0</v>
      </c>
      <c r="BL9" s="397">
        <f t="shared" si="5"/>
        <v>0</v>
      </c>
      <c r="BM9" s="397">
        <f t="shared" si="5"/>
        <v>0</v>
      </c>
      <c r="BN9" s="397">
        <f t="shared" si="5"/>
        <v>0</v>
      </c>
      <c r="BO9" s="397">
        <f t="shared" si="5"/>
        <v>0</v>
      </c>
      <c r="BP9" s="397">
        <f t="shared" si="5"/>
        <v>0</v>
      </c>
      <c r="BQ9" s="397">
        <f t="shared" si="5"/>
        <v>0</v>
      </c>
      <c r="BR9" s="397">
        <f t="shared" si="5"/>
        <v>0</v>
      </c>
      <c r="BS9" s="397">
        <f t="shared" si="5"/>
        <v>0</v>
      </c>
      <c r="BT9" s="397">
        <f t="shared" si="5"/>
        <v>0</v>
      </c>
      <c r="BU9" s="282">
        <f t="shared" si="5"/>
        <v>0</v>
      </c>
    </row>
    <row r="10" spans="2:75" ht="12" customHeight="1">
      <c r="B10" s="117">
        <f t="shared" si="2"/>
        <v>7</v>
      </c>
      <c r="C10" s="126"/>
      <c r="D10" s="137" t="s">
        <v>56</v>
      </c>
      <c r="E10" s="144"/>
      <c r="F10" s="282">
        <f t="shared" ca="1" si="3"/>
        <v>3</v>
      </c>
      <c r="G10" s="126" t="s">
        <v>87</v>
      </c>
      <c r="H10" s="144" t="s">
        <v>87</v>
      </c>
      <c r="I10" s="144" t="s">
        <v>87</v>
      </c>
      <c r="J10" s="144" t="s">
        <v>87</v>
      </c>
      <c r="K10" s="144" t="s">
        <v>87</v>
      </c>
      <c r="L10" s="144" t="s">
        <v>87</v>
      </c>
      <c r="M10" s="144" t="s">
        <v>87</v>
      </c>
      <c r="N10" s="144" t="s">
        <v>96</v>
      </c>
      <c r="O10" s="144" t="s">
        <v>96</v>
      </c>
      <c r="P10" s="144" t="s">
        <v>96</v>
      </c>
      <c r="Q10" s="144" t="s">
        <v>96</v>
      </c>
      <c r="R10" s="144" t="s">
        <v>87</v>
      </c>
      <c r="S10" s="144" t="s">
        <v>96</v>
      </c>
      <c r="T10" s="144" t="s">
        <v>96</v>
      </c>
      <c r="U10" s="144" t="s">
        <v>96</v>
      </c>
      <c r="V10" s="144" t="s">
        <v>96</v>
      </c>
      <c r="W10" s="144" t="s">
        <v>96</v>
      </c>
      <c r="X10" s="144" t="s">
        <v>96</v>
      </c>
      <c r="Y10" s="144" t="s">
        <v>96</v>
      </c>
      <c r="Z10" s="144" t="s">
        <v>96</v>
      </c>
      <c r="AA10" s="144" t="s">
        <v>96</v>
      </c>
      <c r="AB10" s="144" t="s">
        <v>96</v>
      </c>
      <c r="AC10" s="144" t="s">
        <v>96</v>
      </c>
      <c r="AD10" s="144" t="s">
        <v>96</v>
      </c>
      <c r="AE10" s="144" t="s">
        <v>96</v>
      </c>
      <c r="AF10" s="144" t="s">
        <v>96</v>
      </c>
      <c r="AG10" s="144" t="s">
        <v>96</v>
      </c>
      <c r="AH10" s="144" t="s">
        <v>96</v>
      </c>
      <c r="AI10" s="144" t="s">
        <v>96</v>
      </c>
      <c r="AJ10" s="144" t="s">
        <v>96</v>
      </c>
      <c r="AK10" s="144"/>
      <c r="AL10" s="220"/>
      <c r="AM10" s="367"/>
      <c r="AN10" s="383">
        <f ca="1">IFERROR(COUNTIF(OFFSET(G10,0,MATCH("コ",G10:AL10,0)):$AL10,"一"),0)</f>
        <v>0</v>
      </c>
      <c r="AP10" s="392">
        <f t="shared" si="4"/>
        <v>0</v>
      </c>
      <c r="AQ10" s="397">
        <f t="shared" si="5"/>
        <v>0</v>
      </c>
      <c r="AR10" s="397">
        <f t="shared" si="5"/>
        <v>0</v>
      </c>
      <c r="AS10" s="397">
        <f t="shared" si="5"/>
        <v>0</v>
      </c>
      <c r="AT10" s="397">
        <f t="shared" si="5"/>
        <v>0</v>
      </c>
      <c r="AU10" s="397">
        <f t="shared" si="5"/>
        <v>0</v>
      </c>
      <c r="AV10" s="397">
        <f t="shared" si="5"/>
        <v>0</v>
      </c>
      <c r="AW10" s="397">
        <f t="shared" si="5"/>
        <v>0</v>
      </c>
      <c r="AX10" s="397">
        <f t="shared" si="5"/>
        <v>0</v>
      </c>
      <c r="AY10" s="397">
        <f t="shared" si="5"/>
        <v>0</v>
      </c>
      <c r="AZ10" s="397">
        <f t="shared" si="5"/>
        <v>0</v>
      </c>
      <c r="BA10" s="397">
        <f t="shared" si="5"/>
        <v>0</v>
      </c>
      <c r="BB10" s="397">
        <f t="shared" si="5"/>
        <v>0</v>
      </c>
      <c r="BC10" s="397">
        <f t="shared" si="5"/>
        <v>0</v>
      </c>
      <c r="BD10" s="397">
        <f t="shared" si="5"/>
        <v>0</v>
      </c>
      <c r="BE10" s="397">
        <f t="shared" si="5"/>
        <v>0</v>
      </c>
      <c r="BF10" s="397">
        <f t="shared" si="5"/>
        <v>0</v>
      </c>
      <c r="BG10" s="397">
        <f t="shared" si="5"/>
        <v>0</v>
      </c>
      <c r="BH10" s="397">
        <f t="shared" si="5"/>
        <v>0</v>
      </c>
      <c r="BI10" s="397">
        <f t="shared" si="5"/>
        <v>0</v>
      </c>
      <c r="BJ10" s="397">
        <f t="shared" si="5"/>
        <v>0</v>
      </c>
      <c r="BK10" s="397">
        <f t="shared" si="5"/>
        <v>0</v>
      </c>
      <c r="BL10" s="397">
        <f t="shared" si="5"/>
        <v>0</v>
      </c>
      <c r="BM10" s="397">
        <f t="shared" si="5"/>
        <v>0</v>
      </c>
      <c r="BN10" s="397">
        <f t="shared" si="5"/>
        <v>0</v>
      </c>
      <c r="BO10" s="397">
        <f t="shared" si="5"/>
        <v>0</v>
      </c>
      <c r="BP10" s="397">
        <f t="shared" si="5"/>
        <v>0</v>
      </c>
      <c r="BQ10" s="397">
        <f t="shared" si="5"/>
        <v>0</v>
      </c>
      <c r="BR10" s="397">
        <f t="shared" si="5"/>
        <v>0</v>
      </c>
      <c r="BS10" s="397">
        <f t="shared" si="5"/>
        <v>0</v>
      </c>
      <c r="BT10" s="397">
        <f t="shared" si="5"/>
        <v>0</v>
      </c>
      <c r="BU10" s="282">
        <f t="shared" si="5"/>
        <v>0</v>
      </c>
    </row>
    <row r="11" spans="2:75" ht="12" customHeight="1">
      <c r="B11" s="117">
        <f t="shared" si="2"/>
        <v>8</v>
      </c>
      <c r="C11" s="126"/>
      <c r="D11" s="137" t="s">
        <v>56</v>
      </c>
      <c r="E11" s="144"/>
      <c r="F11" s="282">
        <f t="shared" ca="1" si="3"/>
        <v>4</v>
      </c>
      <c r="G11" s="126" t="s">
        <v>96</v>
      </c>
      <c r="H11" s="144" t="s">
        <v>96</v>
      </c>
      <c r="I11" s="144" t="s">
        <v>87</v>
      </c>
      <c r="J11" s="144" t="s">
        <v>87</v>
      </c>
      <c r="K11" s="144" t="s">
        <v>87</v>
      </c>
      <c r="L11" s="144" t="s">
        <v>87</v>
      </c>
      <c r="M11" s="144" t="s">
        <v>87</v>
      </c>
      <c r="N11" s="144" t="s">
        <v>96</v>
      </c>
      <c r="O11" s="144" t="s">
        <v>96</v>
      </c>
      <c r="P11" s="144" t="s">
        <v>96</v>
      </c>
      <c r="Q11" s="144" t="s">
        <v>96</v>
      </c>
      <c r="R11" s="144" t="s">
        <v>87</v>
      </c>
      <c r="S11" s="144" t="s">
        <v>96</v>
      </c>
      <c r="T11" s="144" t="s">
        <v>96</v>
      </c>
      <c r="U11" s="144" t="s">
        <v>96</v>
      </c>
      <c r="V11" s="144" t="s">
        <v>96</v>
      </c>
      <c r="W11" s="144" t="s">
        <v>96</v>
      </c>
      <c r="X11" s="144" t="s">
        <v>96</v>
      </c>
      <c r="Y11" s="144" t="s">
        <v>96</v>
      </c>
      <c r="Z11" s="144" t="s">
        <v>96</v>
      </c>
      <c r="AA11" s="144" t="s">
        <v>96</v>
      </c>
      <c r="AB11" s="144" t="s">
        <v>96</v>
      </c>
      <c r="AC11" s="144" t="s">
        <v>96</v>
      </c>
      <c r="AD11" s="144" t="s">
        <v>96</v>
      </c>
      <c r="AE11" s="144" t="s">
        <v>96</v>
      </c>
      <c r="AF11" s="144" t="s">
        <v>96</v>
      </c>
      <c r="AG11" s="144" t="s">
        <v>96</v>
      </c>
      <c r="AH11" s="144" t="s">
        <v>96</v>
      </c>
      <c r="AI11" s="144" t="s">
        <v>96</v>
      </c>
      <c r="AJ11" s="144" t="s">
        <v>96</v>
      </c>
      <c r="AK11" s="144"/>
      <c r="AL11" s="220"/>
      <c r="AM11" s="367"/>
      <c r="AN11" s="383">
        <f ca="1">IFERROR(COUNTIF(OFFSET(G11,0,MATCH("コ",G11:AL11,0)):$AL11,"一"),0)</f>
        <v>0</v>
      </c>
      <c r="AP11" s="392">
        <f t="shared" si="4"/>
        <v>0</v>
      </c>
      <c r="AQ11" s="397">
        <f t="shared" si="5"/>
        <v>0</v>
      </c>
      <c r="AR11" s="397">
        <f t="shared" si="5"/>
        <v>0</v>
      </c>
      <c r="AS11" s="397">
        <f t="shared" si="5"/>
        <v>0</v>
      </c>
      <c r="AT11" s="397">
        <f t="shared" si="5"/>
        <v>0</v>
      </c>
      <c r="AU11" s="397">
        <f t="shared" si="5"/>
        <v>0</v>
      </c>
      <c r="AV11" s="397">
        <f t="shared" si="5"/>
        <v>0</v>
      </c>
      <c r="AW11" s="397">
        <f t="shared" si="5"/>
        <v>0</v>
      </c>
      <c r="AX11" s="397">
        <f t="shared" si="5"/>
        <v>0</v>
      </c>
      <c r="AY11" s="397">
        <f t="shared" si="5"/>
        <v>0</v>
      </c>
      <c r="AZ11" s="397">
        <f t="shared" si="5"/>
        <v>0</v>
      </c>
      <c r="BA11" s="397">
        <f t="shared" si="5"/>
        <v>0</v>
      </c>
      <c r="BB11" s="397">
        <f t="shared" si="5"/>
        <v>0</v>
      </c>
      <c r="BC11" s="397">
        <f t="shared" si="5"/>
        <v>0</v>
      </c>
      <c r="BD11" s="397">
        <f t="shared" si="5"/>
        <v>0</v>
      </c>
      <c r="BE11" s="397">
        <f t="shared" si="5"/>
        <v>0</v>
      </c>
      <c r="BF11" s="397">
        <f t="shared" si="5"/>
        <v>0</v>
      </c>
      <c r="BG11" s="397">
        <f t="shared" si="5"/>
        <v>0</v>
      </c>
      <c r="BH11" s="397">
        <f t="shared" si="5"/>
        <v>0</v>
      </c>
      <c r="BI11" s="397">
        <f t="shared" si="5"/>
        <v>0</v>
      </c>
      <c r="BJ11" s="397">
        <f t="shared" si="5"/>
        <v>0</v>
      </c>
      <c r="BK11" s="397">
        <f t="shared" si="5"/>
        <v>0</v>
      </c>
      <c r="BL11" s="397">
        <f t="shared" si="5"/>
        <v>0</v>
      </c>
      <c r="BM11" s="397">
        <f t="shared" si="5"/>
        <v>0</v>
      </c>
      <c r="BN11" s="397">
        <f t="shared" si="5"/>
        <v>0</v>
      </c>
      <c r="BO11" s="397">
        <f t="shared" si="5"/>
        <v>0</v>
      </c>
      <c r="BP11" s="397">
        <f t="shared" si="5"/>
        <v>0</v>
      </c>
      <c r="BQ11" s="397">
        <f t="shared" si="5"/>
        <v>0</v>
      </c>
      <c r="BR11" s="397">
        <f t="shared" si="5"/>
        <v>0</v>
      </c>
      <c r="BS11" s="397">
        <f t="shared" si="5"/>
        <v>0</v>
      </c>
      <c r="BT11" s="397">
        <f t="shared" si="5"/>
        <v>0</v>
      </c>
      <c r="BU11" s="282">
        <f t="shared" si="5"/>
        <v>0</v>
      </c>
    </row>
    <row r="12" spans="2:75" ht="12" customHeight="1">
      <c r="B12" s="117">
        <f t="shared" si="2"/>
        <v>9</v>
      </c>
      <c r="C12" s="126"/>
      <c r="D12" s="137" t="s">
        <v>56</v>
      </c>
      <c r="E12" s="144">
        <v>203</v>
      </c>
      <c r="F12" s="282">
        <f t="shared" ca="1" si="3"/>
        <v>1</v>
      </c>
      <c r="G12" s="126" t="s">
        <v>87</v>
      </c>
      <c r="H12" s="144" t="s">
        <v>87</v>
      </c>
      <c r="I12" s="144" t="s">
        <v>87</v>
      </c>
      <c r="J12" s="144" t="s">
        <v>87</v>
      </c>
      <c r="K12" s="144" t="s">
        <v>87</v>
      </c>
      <c r="L12" s="144" t="s">
        <v>87</v>
      </c>
      <c r="M12" s="144" t="s">
        <v>87</v>
      </c>
      <c r="N12" s="144" t="s">
        <v>87</v>
      </c>
      <c r="O12" s="144" t="s">
        <v>87</v>
      </c>
      <c r="P12" s="144" t="s">
        <v>87</v>
      </c>
      <c r="Q12" s="144" t="s">
        <v>87</v>
      </c>
      <c r="R12" s="144" t="s">
        <v>96</v>
      </c>
      <c r="S12" s="144" t="s">
        <v>87</v>
      </c>
      <c r="T12" s="144" t="s">
        <v>87</v>
      </c>
      <c r="U12" s="144" t="s">
        <v>87</v>
      </c>
      <c r="V12" s="144" t="s">
        <v>87</v>
      </c>
      <c r="W12" s="144" t="s">
        <v>87</v>
      </c>
      <c r="X12" s="144" t="s">
        <v>87</v>
      </c>
      <c r="Y12" s="144" t="s">
        <v>87</v>
      </c>
      <c r="Z12" s="144" t="s">
        <v>87</v>
      </c>
      <c r="AA12" s="144" t="s">
        <v>87</v>
      </c>
      <c r="AB12" s="144" t="s">
        <v>87</v>
      </c>
      <c r="AC12" s="144" t="s">
        <v>87</v>
      </c>
      <c r="AD12" s="144" t="s">
        <v>87</v>
      </c>
      <c r="AE12" s="144" t="s">
        <v>87</v>
      </c>
      <c r="AF12" s="144" t="s">
        <v>87</v>
      </c>
      <c r="AG12" s="144" t="s">
        <v>87</v>
      </c>
      <c r="AH12" s="144" t="s">
        <v>96</v>
      </c>
      <c r="AI12" s="144" t="s">
        <v>96</v>
      </c>
      <c r="AJ12" s="144" t="s">
        <v>96</v>
      </c>
      <c r="AK12" s="144"/>
      <c r="AL12" s="220"/>
      <c r="AM12" s="367"/>
      <c r="AN12" s="383">
        <f ca="1">IFERROR(COUNTIF(OFFSET(G12,0,MATCH("コ",G12:AL12,0)):$AL12,"一"),0)</f>
        <v>0</v>
      </c>
      <c r="AP12" s="392">
        <f t="shared" si="4"/>
        <v>0</v>
      </c>
      <c r="AQ12" s="397">
        <f t="shared" si="5"/>
        <v>0</v>
      </c>
      <c r="AR12" s="397">
        <f t="shared" si="5"/>
        <v>0</v>
      </c>
      <c r="AS12" s="397">
        <f t="shared" si="5"/>
        <v>0</v>
      </c>
      <c r="AT12" s="397">
        <f t="shared" si="5"/>
        <v>0</v>
      </c>
      <c r="AU12" s="397">
        <f t="shared" si="5"/>
        <v>0</v>
      </c>
      <c r="AV12" s="397">
        <f t="shared" si="5"/>
        <v>0</v>
      </c>
      <c r="AW12" s="397">
        <f t="shared" si="5"/>
        <v>0</v>
      </c>
      <c r="AX12" s="397">
        <f t="shared" si="5"/>
        <v>0</v>
      </c>
      <c r="AY12" s="397">
        <f t="shared" si="5"/>
        <v>0</v>
      </c>
      <c r="AZ12" s="397">
        <f t="shared" si="5"/>
        <v>0</v>
      </c>
      <c r="BA12" s="397">
        <f t="shared" si="5"/>
        <v>0</v>
      </c>
      <c r="BB12" s="397">
        <f t="shared" si="5"/>
        <v>0</v>
      </c>
      <c r="BC12" s="397">
        <f t="shared" si="5"/>
        <v>0</v>
      </c>
      <c r="BD12" s="397">
        <f t="shared" si="5"/>
        <v>0</v>
      </c>
      <c r="BE12" s="397">
        <f t="shared" si="5"/>
        <v>0</v>
      </c>
      <c r="BF12" s="397">
        <f t="shared" si="5"/>
        <v>0</v>
      </c>
      <c r="BG12" s="397">
        <f t="shared" si="5"/>
        <v>0</v>
      </c>
      <c r="BH12" s="397">
        <f t="shared" si="5"/>
        <v>0</v>
      </c>
      <c r="BI12" s="397">
        <f t="shared" si="5"/>
        <v>0</v>
      </c>
      <c r="BJ12" s="397">
        <f t="shared" si="5"/>
        <v>0</v>
      </c>
      <c r="BK12" s="397">
        <f t="shared" si="5"/>
        <v>0</v>
      </c>
      <c r="BL12" s="397">
        <f t="shared" si="5"/>
        <v>0</v>
      </c>
      <c r="BM12" s="397">
        <f t="shared" si="5"/>
        <v>0</v>
      </c>
      <c r="BN12" s="397">
        <f t="shared" si="5"/>
        <v>0</v>
      </c>
      <c r="BO12" s="397">
        <f t="shared" si="5"/>
        <v>0</v>
      </c>
      <c r="BP12" s="397">
        <f t="shared" si="5"/>
        <v>0</v>
      </c>
      <c r="BQ12" s="397">
        <f t="shared" si="5"/>
        <v>0</v>
      </c>
      <c r="BR12" s="397">
        <f t="shared" si="5"/>
        <v>0</v>
      </c>
      <c r="BS12" s="397">
        <f t="shared" si="5"/>
        <v>0</v>
      </c>
      <c r="BT12" s="397">
        <f t="shared" si="5"/>
        <v>0</v>
      </c>
      <c r="BU12" s="282">
        <f t="shared" si="5"/>
        <v>0</v>
      </c>
    </row>
    <row r="13" spans="2:75" ht="12" customHeight="1">
      <c r="B13" s="117">
        <f t="shared" si="2"/>
        <v>10</v>
      </c>
      <c r="C13" s="126"/>
      <c r="D13" s="137" t="s">
        <v>56</v>
      </c>
      <c r="E13" s="144"/>
      <c r="F13" s="282">
        <f t="shared" ca="1" si="3"/>
        <v>2</v>
      </c>
      <c r="G13" s="126" t="s">
        <v>87</v>
      </c>
      <c r="H13" s="144" t="s">
        <v>87</v>
      </c>
      <c r="I13" s="144" t="s">
        <v>87</v>
      </c>
      <c r="J13" s="144" t="s">
        <v>87</v>
      </c>
      <c r="K13" s="144" t="s">
        <v>87</v>
      </c>
      <c r="L13" s="144" t="s">
        <v>87</v>
      </c>
      <c r="M13" s="144" t="s">
        <v>96</v>
      </c>
      <c r="N13" s="144" t="s">
        <v>96</v>
      </c>
      <c r="O13" s="144" t="s">
        <v>96</v>
      </c>
      <c r="P13" s="144" t="s">
        <v>96</v>
      </c>
      <c r="Q13" s="144" t="s">
        <v>96</v>
      </c>
      <c r="R13" s="144" t="s">
        <v>96</v>
      </c>
      <c r="S13" s="144" t="s">
        <v>96</v>
      </c>
      <c r="T13" s="144" t="s">
        <v>96</v>
      </c>
      <c r="U13" s="144" t="s">
        <v>96</v>
      </c>
      <c r="V13" s="144" t="s">
        <v>87</v>
      </c>
      <c r="W13" s="144" t="s">
        <v>87</v>
      </c>
      <c r="X13" s="144" t="s">
        <v>87</v>
      </c>
      <c r="Y13" s="144" t="s">
        <v>96</v>
      </c>
      <c r="Z13" s="144" t="s">
        <v>96</v>
      </c>
      <c r="AA13" s="144" t="s">
        <v>96</v>
      </c>
      <c r="AB13" s="144" t="s">
        <v>96</v>
      </c>
      <c r="AC13" s="144" t="s">
        <v>96</v>
      </c>
      <c r="AD13" s="144" t="s">
        <v>96</v>
      </c>
      <c r="AE13" s="144" t="s">
        <v>96</v>
      </c>
      <c r="AF13" s="144" t="s">
        <v>96</v>
      </c>
      <c r="AG13" s="144" t="s">
        <v>96</v>
      </c>
      <c r="AH13" s="144" t="s">
        <v>96</v>
      </c>
      <c r="AI13" s="144" t="s">
        <v>96</v>
      </c>
      <c r="AJ13" s="144" t="s">
        <v>96</v>
      </c>
      <c r="AK13" s="144"/>
      <c r="AL13" s="220"/>
      <c r="AM13" s="367"/>
      <c r="AN13" s="383">
        <f ca="1">IFERROR(COUNTIF(OFFSET(G13,0,MATCH("コ",G13:AL13,0)):$AL13,"一"),0)</f>
        <v>0</v>
      </c>
      <c r="AP13" s="392">
        <f t="shared" si="4"/>
        <v>0</v>
      </c>
      <c r="AQ13" s="397">
        <f t="shared" si="5"/>
        <v>0</v>
      </c>
      <c r="AR13" s="397">
        <f t="shared" si="5"/>
        <v>0</v>
      </c>
      <c r="AS13" s="397">
        <f t="shared" si="5"/>
        <v>0</v>
      </c>
      <c r="AT13" s="397">
        <f t="shared" si="5"/>
        <v>0</v>
      </c>
      <c r="AU13" s="397">
        <f t="shared" si="5"/>
        <v>0</v>
      </c>
      <c r="AV13" s="397">
        <f t="shared" si="5"/>
        <v>0</v>
      </c>
      <c r="AW13" s="397">
        <f t="shared" si="5"/>
        <v>0</v>
      </c>
      <c r="AX13" s="397">
        <f t="shared" si="5"/>
        <v>0</v>
      </c>
      <c r="AY13" s="397">
        <f t="shared" si="5"/>
        <v>0</v>
      </c>
      <c r="AZ13" s="397">
        <f t="shared" si="5"/>
        <v>0</v>
      </c>
      <c r="BA13" s="397">
        <f t="shared" si="5"/>
        <v>0</v>
      </c>
      <c r="BB13" s="397">
        <f t="shared" si="5"/>
        <v>0</v>
      </c>
      <c r="BC13" s="397">
        <f t="shared" si="5"/>
        <v>0</v>
      </c>
      <c r="BD13" s="397">
        <f t="shared" si="5"/>
        <v>0</v>
      </c>
      <c r="BE13" s="397">
        <f t="shared" si="5"/>
        <v>0</v>
      </c>
      <c r="BF13" s="397">
        <f t="shared" si="5"/>
        <v>0</v>
      </c>
      <c r="BG13" s="397">
        <f t="shared" si="5"/>
        <v>0</v>
      </c>
      <c r="BH13" s="397">
        <f t="shared" si="5"/>
        <v>0</v>
      </c>
      <c r="BI13" s="397">
        <f t="shared" si="5"/>
        <v>0</v>
      </c>
      <c r="BJ13" s="397">
        <f t="shared" si="5"/>
        <v>0</v>
      </c>
      <c r="BK13" s="397">
        <f t="shared" si="5"/>
        <v>0</v>
      </c>
      <c r="BL13" s="397">
        <f t="shared" si="5"/>
        <v>0</v>
      </c>
      <c r="BM13" s="397">
        <f t="shared" si="5"/>
        <v>0</v>
      </c>
      <c r="BN13" s="397">
        <f t="shared" si="5"/>
        <v>0</v>
      </c>
      <c r="BO13" s="397">
        <f t="shared" si="5"/>
        <v>0</v>
      </c>
      <c r="BP13" s="397">
        <f t="shared" si="5"/>
        <v>0</v>
      </c>
      <c r="BQ13" s="397">
        <f t="shared" si="5"/>
        <v>0</v>
      </c>
      <c r="BR13" s="397">
        <f t="shared" si="5"/>
        <v>0</v>
      </c>
      <c r="BS13" s="397">
        <f t="shared" si="5"/>
        <v>0</v>
      </c>
      <c r="BT13" s="397">
        <f t="shared" si="5"/>
        <v>0</v>
      </c>
      <c r="BU13" s="282">
        <f t="shared" si="5"/>
        <v>0</v>
      </c>
    </row>
    <row r="14" spans="2:75" ht="12" customHeight="1">
      <c r="B14" s="117">
        <f t="shared" si="2"/>
        <v>11</v>
      </c>
      <c r="C14" s="126"/>
      <c r="D14" s="137" t="s">
        <v>56</v>
      </c>
      <c r="E14" s="144"/>
      <c r="F14" s="282">
        <f t="shared" ca="1" si="3"/>
        <v>3</v>
      </c>
      <c r="G14" s="126" t="s">
        <v>87</v>
      </c>
      <c r="H14" s="144" t="s">
        <v>87</v>
      </c>
      <c r="I14" s="144" t="s">
        <v>87</v>
      </c>
      <c r="J14" s="144" t="s">
        <v>87</v>
      </c>
      <c r="K14" s="144" t="s">
        <v>87</v>
      </c>
      <c r="L14" s="144" t="s">
        <v>87</v>
      </c>
      <c r="M14" s="144" t="s">
        <v>87</v>
      </c>
      <c r="N14" s="144" t="s">
        <v>87</v>
      </c>
      <c r="O14" s="144" t="s">
        <v>87</v>
      </c>
      <c r="P14" s="144" t="s">
        <v>87</v>
      </c>
      <c r="Q14" s="144" t="s">
        <v>87</v>
      </c>
      <c r="R14" s="144" t="s">
        <v>96</v>
      </c>
      <c r="S14" s="144" t="s">
        <v>87</v>
      </c>
      <c r="T14" s="144" t="s">
        <v>87</v>
      </c>
      <c r="U14" s="144" t="s">
        <v>87</v>
      </c>
      <c r="V14" s="144" t="s">
        <v>96</v>
      </c>
      <c r="W14" s="144" t="s">
        <v>96</v>
      </c>
      <c r="X14" s="144" t="s">
        <v>96</v>
      </c>
      <c r="Y14" s="144" t="s">
        <v>96</v>
      </c>
      <c r="Z14" s="144" t="s">
        <v>96</v>
      </c>
      <c r="AA14" s="144" t="s">
        <v>96</v>
      </c>
      <c r="AB14" s="144" t="s">
        <v>96</v>
      </c>
      <c r="AC14" s="144" t="s">
        <v>96</v>
      </c>
      <c r="AD14" s="144" t="s">
        <v>96</v>
      </c>
      <c r="AE14" s="144" t="s">
        <v>96</v>
      </c>
      <c r="AF14" s="144" t="s">
        <v>96</v>
      </c>
      <c r="AG14" s="144" t="s">
        <v>96</v>
      </c>
      <c r="AH14" s="144" t="s">
        <v>96</v>
      </c>
      <c r="AI14" s="144" t="s">
        <v>96</v>
      </c>
      <c r="AJ14" s="144" t="s">
        <v>96</v>
      </c>
      <c r="AK14" s="144"/>
      <c r="AL14" s="220"/>
      <c r="AM14" s="367"/>
      <c r="AN14" s="383">
        <f ca="1">IFERROR(COUNTIF(OFFSET(G14,0,MATCH("コ",G14:AL14,0)):$AL14,"一"),0)</f>
        <v>0</v>
      </c>
      <c r="AP14" s="392">
        <f t="shared" si="4"/>
        <v>0</v>
      </c>
      <c r="AQ14" s="397">
        <f t="shared" si="5"/>
        <v>0</v>
      </c>
      <c r="AR14" s="397">
        <f t="shared" si="5"/>
        <v>0</v>
      </c>
      <c r="AS14" s="397">
        <f t="shared" si="5"/>
        <v>0</v>
      </c>
      <c r="AT14" s="397">
        <f t="shared" si="5"/>
        <v>0</v>
      </c>
      <c r="AU14" s="397">
        <f t="shared" si="5"/>
        <v>0</v>
      </c>
      <c r="AV14" s="397">
        <f t="shared" si="5"/>
        <v>0</v>
      </c>
      <c r="AW14" s="397">
        <f t="shared" si="5"/>
        <v>0</v>
      </c>
      <c r="AX14" s="397">
        <f t="shared" si="5"/>
        <v>0</v>
      </c>
      <c r="AY14" s="397">
        <f t="shared" si="5"/>
        <v>0</v>
      </c>
      <c r="AZ14" s="397">
        <f t="shared" si="5"/>
        <v>0</v>
      </c>
      <c r="BA14" s="397">
        <f t="shared" si="5"/>
        <v>0</v>
      </c>
      <c r="BB14" s="397">
        <f t="shared" si="5"/>
        <v>0</v>
      </c>
      <c r="BC14" s="397">
        <f t="shared" si="5"/>
        <v>0</v>
      </c>
      <c r="BD14" s="397">
        <f t="shared" si="5"/>
        <v>0</v>
      </c>
      <c r="BE14" s="397">
        <f t="shared" si="5"/>
        <v>0</v>
      </c>
      <c r="BF14" s="397">
        <f t="shared" si="5"/>
        <v>0</v>
      </c>
      <c r="BG14" s="397">
        <f t="shared" si="5"/>
        <v>0</v>
      </c>
      <c r="BH14" s="397">
        <f t="shared" si="5"/>
        <v>0</v>
      </c>
      <c r="BI14" s="397">
        <f t="shared" si="5"/>
        <v>0</v>
      </c>
      <c r="BJ14" s="397">
        <f t="shared" si="5"/>
        <v>0</v>
      </c>
      <c r="BK14" s="397">
        <f t="shared" si="5"/>
        <v>0</v>
      </c>
      <c r="BL14" s="397">
        <f t="shared" si="5"/>
        <v>0</v>
      </c>
      <c r="BM14" s="397">
        <f t="shared" si="5"/>
        <v>0</v>
      </c>
      <c r="BN14" s="397">
        <f t="shared" si="5"/>
        <v>0</v>
      </c>
      <c r="BO14" s="397">
        <f t="shared" si="5"/>
        <v>0</v>
      </c>
      <c r="BP14" s="397">
        <f t="shared" si="5"/>
        <v>0</v>
      </c>
      <c r="BQ14" s="397">
        <f t="shared" si="5"/>
        <v>0</v>
      </c>
      <c r="BR14" s="397">
        <f t="shared" si="5"/>
        <v>0</v>
      </c>
      <c r="BS14" s="397">
        <f t="shared" si="5"/>
        <v>0</v>
      </c>
      <c r="BT14" s="397">
        <f t="shared" si="5"/>
        <v>0</v>
      </c>
      <c r="BU14" s="282">
        <f t="shared" si="5"/>
        <v>0</v>
      </c>
    </row>
    <row r="15" spans="2:75" ht="12" customHeight="1">
      <c r="B15" s="117">
        <f t="shared" si="2"/>
        <v>12</v>
      </c>
      <c r="C15" s="126"/>
      <c r="D15" s="137" t="s">
        <v>56</v>
      </c>
      <c r="E15" s="144"/>
      <c r="F15" s="282">
        <f t="shared" ca="1" si="3"/>
        <v>4</v>
      </c>
      <c r="G15" s="126" t="s">
        <v>87</v>
      </c>
      <c r="H15" s="144" t="s">
        <v>87</v>
      </c>
      <c r="I15" s="144" t="s">
        <v>87</v>
      </c>
      <c r="J15" s="144" t="s">
        <v>87</v>
      </c>
      <c r="K15" s="144" t="s">
        <v>87</v>
      </c>
      <c r="L15" s="144" t="s">
        <v>87</v>
      </c>
      <c r="M15" s="144" t="s">
        <v>87</v>
      </c>
      <c r="N15" s="144" t="s">
        <v>87</v>
      </c>
      <c r="O15" s="144" t="s">
        <v>87</v>
      </c>
      <c r="P15" s="144" t="s">
        <v>87</v>
      </c>
      <c r="Q15" s="144" t="s">
        <v>87</v>
      </c>
      <c r="R15" s="144" t="s">
        <v>96</v>
      </c>
      <c r="S15" s="144" t="s">
        <v>87</v>
      </c>
      <c r="T15" s="144" t="s">
        <v>87</v>
      </c>
      <c r="U15" s="144" t="s">
        <v>87</v>
      </c>
      <c r="V15" s="144" t="s">
        <v>87</v>
      </c>
      <c r="W15" s="144" t="s">
        <v>87</v>
      </c>
      <c r="X15" s="144" t="s">
        <v>87</v>
      </c>
      <c r="Y15" s="144" t="s">
        <v>87</v>
      </c>
      <c r="Z15" s="144" t="s">
        <v>87</v>
      </c>
      <c r="AA15" s="144" t="s">
        <v>87</v>
      </c>
      <c r="AB15" s="144" t="s">
        <v>87</v>
      </c>
      <c r="AC15" s="144" t="s">
        <v>87</v>
      </c>
      <c r="AD15" s="144" t="s">
        <v>87</v>
      </c>
      <c r="AE15" s="144" t="s">
        <v>87</v>
      </c>
      <c r="AF15" s="144" t="s">
        <v>87</v>
      </c>
      <c r="AG15" s="144" t="s">
        <v>87</v>
      </c>
      <c r="AH15" s="144" t="s">
        <v>87</v>
      </c>
      <c r="AI15" s="144" t="s">
        <v>87</v>
      </c>
      <c r="AJ15" s="144" t="s">
        <v>87</v>
      </c>
      <c r="AK15" s="144"/>
      <c r="AL15" s="220"/>
      <c r="AM15" s="367"/>
      <c r="AN15" s="383">
        <f ca="1">IFERROR(COUNTIF(OFFSET(G15,0,MATCH("コ",G15:AL15,0)):$AL15,"一"),0)</f>
        <v>0</v>
      </c>
      <c r="AP15" s="392">
        <f t="shared" si="4"/>
        <v>0</v>
      </c>
      <c r="AQ15" s="397">
        <f t="shared" si="5"/>
        <v>0</v>
      </c>
      <c r="AR15" s="397">
        <f t="shared" si="5"/>
        <v>0</v>
      </c>
      <c r="AS15" s="397">
        <f t="shared" si="5"/>
        <v>0</v>
      </c>
      <c r="AT15" s="397">
        <f t="shared" si="5"/>
        <v>0</v>
      </c>
      <c r="AU15" s="397">
        <f t="shared" si="5"/>
        <v>0</v>
      </c>
      <c r="AV15" s="397">
        <f t="shared" si="5"/>
        <v>0</v>
      </c>
      <c r="AW15" s="397">
        <f t="shared" si="5"/>
        <v>0</v>
      </c>
      <c r="AX15" s="397">
        <f t="shared" si="5"/>
        <v>0</v>
      </c>
      <c r="AY15" s="397">
        <f t="shared" si="5"/>
        <v>0</v>
      </c>
      <c r="AZ15" s="397">
        <f t="shared" si="5"/>
        <v>0</v>
      </c>
      <c r="BA15" s="397">
        <f t="shared" si="5"/>
        <v>0</v>
      </c>
      <c r="BB15" s="397">
        <f t="shared" si="5"/>
        <v>0</v>
      </c>
      <c r="BC15" s="397">
        <f t="shared" si="5"/>
        <v>0</v>
      </c>
      <c r="BD15" s="397">
        <f t="shared" si="5"/>
        <v>0</v>
      </c>
      <c r="BE15" s="397">
        <f t="shared" si="5"/>
        <v>0</v>
      </c>
      <c r="BF15" s="397">
        <f t="shared" si="5"/>
        <v>0</v>
      </c>
      <c r="BG15" s="397">
        <f t="shared" si="5"/>
        <v>0</v>
      </c>
      <c r="BH15" s="397">
        <f t="shared" si="5"/>
        <v>0</v>
      </c>
      <c r="BI15" s="397">
        <f t="shared" si="5"/>
        <v>0</v>
      </c>
      <c r="BJ15" s="397">
        <f t="shared" si="5"/>
        <v>0</v>
      </c>
      <c r="BK15" s="397">
        <f t="shared" si="5"/>
        <v>0</v>
      </c>
      <c r="BL15" s="397">
        <f t="shared" si="5"/>
        <v>0</v>
      </c>
      <c r="BM15" s="397">
        <f t="shared" si="5"/>
        <v>0</v>
      </c>
      <c r="BN15" s="397">
        <f t="shared" si="5"/>
        <v>0</v>
      </c>
      <c r="BO15" s="397">
        <f t="shared" si="5"/>
        <v>0</v>
      </c>
      <c r="BP15" s="397">
        <f t="shared" si="5"/>
        <v>0</v>
      </c>
      <c r="BQ15" s="397">
        <f t="shared" si="5"/>
        <v>0</v>
      </c>
      <c r="BR15" s="397">
        <f t="shared" si="5"/>
        <v>0</v>
      </c>
      <c r="BS15" s="397">
        <f t="shared" si="5"/>
        <v>0</v>
      </c>
      <c r="BT15" s="397">
        <f t="shared" si="5"/>
        <v>0</v>
      </c>
      <c r="BU15" s="282">
        <f t="shared" si="5"/>
        <v>0</v>
      </c>
    </row>
    <row r="16" spans="2:75" ht="12" customHeight="1">
      <c r="B16" s="117">
        <f t="shared" si="2"/>
        <v>13</v>
      </c>
      <c r="C16" s="126"/>
      <c r="D16" s="137" t="s">
        <v>56</v>
      </c>
      <c r="E16" s="144">
        <v>205</v>
      </c>
      <c r="F16" s="282">
        <f t="shared" ca="1" si="3"/>
        <v>1</v>
      </c>
      <c r="G16" s="126" t="s">
        <v>96</v>
      </c>
      <c r="H16" s="144" t="s">
        <v>96</v>
      </c>
      <c r="I16" s="144" t="s">
        <v>87</v>
      </c>
      <c r="J16" s="144" t="s">
        <v>87</v>
      </c>
      <c r="K16" s="144" t="s">
        <v>87</v>
      </c>
      <c r="L16" s="144" t="s">
        <v>87</v>
      </c>
      <c r="M16" s="144" t="s">
        <v>87</v>
      </c>
      <c r="N16" s="144" t="s">
        <v>87</v>
      </c>
      <c r="O16" s="144" t="s">
        <v>87</v>
      </c>
      <c r="P16" s="144" t="s">
        <v>87</v>
      </c>
      <c r="Q16" s="144" t="s">
        <v>87</v>
      </c>
      <c r="R16" s="144" t="s">
        <v>87</v>
      </c>
      <c r="S16" s="144" t="s">
        <v>87</v>
      </c>
      <c r="T16" s="144" t="s">
        <v>87</v>
      </c>
      <c r="U16" s="144" t="s">
        <v>87</v>
      </c>
      <c r="V16" s="144" t="s">
        <v>96</v>
      </c>
      <c r="W16" s="144" t="s">
        <v>96</v>
      </c>
      <c r="X16" s="144" t="s">
        <v>96</v>
      </c>
      <c r="Y16" s="144" t="s">
        <v>96</v>
      </c>
      <c r="Z16" s="144" t="s">
        <v>96</v>
      </c>
      <c r="AA16" s="144" t="s">
        <v>96</v>
      </c>
      <c r="AB16" s="144" t="s">
        <v>96</v>
      </c>
      <c r="AC16" s="144" t="s">
        <v>96</v>
      </c>
      <c r="AD16" s="144" t="s">
        <v>96</v>
      </c>
      <c r="AE16" s="144" t="s">
        <v>96</v>
      </c>
      <c r="AF16" s="144" t="s">
        <v>96</v>
      </c>
      <c r="AG16" s="144" t="s">
        <v>96</v>
      </c>
      <c r="AH16" s="144" t="s">
        <v>96</v>
      </c>
      <c r="AI16" s="144" t="s">
        <v>96</v>
      </c>
      <c r="AJ16" s="144" t="s">
        <v>96</v>
      </c>
      <c r="AK16" s="144"/>
      <c r="AL16" s="220"/>
      <c r="AM16" s="367"/>
      <c r="AN16" s="383">
        <f ca="1">IFERROR(COUNTIF(OFFSET(G16,0,MATCH("コ",G16:AL16,0)):$AL16,"一"),0)</f>
        <v>0</v>
      </c>
      <c r="AP16" s="392">
        <f t="shared" si="4"/>
        <v>0</v>
      </c>
      <c r="AQ16" s="397">
        <f t="shared" si="5"/>
        <v>0</v>
      </c>
      <c r="AR16" s="397">
        <f t="shared" si="5"/>
        <v>0</v>
      </c>
      <c r="AS16" s="397">
        <f t="shared" si="5"/>
        <v>0</v>
      </c>
      <c r="AT16" s="397">
        <f t="shared" si="5"/>
        <v>0</v>
      </c>
      <c r="AU16" s="397">
        <f t="shared" si="5"/>
        <v>0</v>
      </c>
      <c r="AV16" s="397">
        <f t="shared" si="5"/>
        <v>0</v>
      </c>
      <c r="AW16" s="397">
        <f t="shared" si="5"/>
        <v>0</v>
      </c>
      <c r="AX16" s="397">
        <f t="shared" si="5"/>
        <v>0</v>
      </c>
      <c r="AY16" s="397">
        <f t="shared" si="5"/>
        <v>0</v>
      </c>
      <c r="AZ16" s="397">
        <f t="shared" si="5"/>
        <v>0</v>
      </c>
      <c r="BA16" s="397">
        <f t="shared" si="5"/>
        <v>0</v>
      </c>
      <c r="BB16" s="397">
        <f t="shared" si="5"/>
        <v>0</v>
      </c>
      <c r="BC16" s="397">
        <f t="shared" si="5"/>
        <v>0</v>
      </c>
      <c r="BD16" s="397">
        <f t="shared" si="5"/>
        <v>0</v>
      </c>
      <c r="BE16" s="397">
        <f t="shared" si="5"/>
        <v>0</v>
      </c>
      <c r="BF16" s="397">
        <f t="shared" si="5"/>
        <v>0</v>
      </c>
      <c r="BG16" s="397">
        <f t="shared" si="5"/>
        <v>0</v>
      </c>
      <c r="BH16" s="397">
        <f t="shared" si="5"/>
        <v>0</v>
      </c>
      <c r="BI16" s="397">
        <f t="shared" si="5"/>
        <v>0</v>
      </c>
      <c r="BJ16" s="397">
        <f t="shared" si="5"/>
        <v>0</v>
      </c>
      <c r="BK16" s="397">
        <f t="shared" si="5"/>
        <v>0</v>
      </c>
      <c r="BL16" s="397">
        <f t="shared" si="5"/>
        <v>0</v>
      </c>
      <c r="BM16" s="397">
        <f t="shared" si="5"/>
        <v>0</v>
      </c>
      <c r="BN16" s="397">
        <f t="shared" si="5"/>
        <v>0</v>
      </c>
      <c r="BO16" s="397">
        <f t="shared" si="5"/>
        <v>0</v>
      </c>
      <c r="BP16" s="397">
        <f t="shared" si="5"/>
        <v>0</v>
      </c>
      <c r="BQ16" s="397">
        <f t="shared" si="5"/>
        <v>0</v>
      </c>
      <c r="BR16" s="397">
        <f t="shared" si="5"/>
        <v>0</v>
      </c>
      <c r="BS16" s="397">
        <f t="shared" si="5"/>
        <v>0</v>
      </c>
      <c r="BT16" s="397">
        <f t="shared" si="5"/>
        <v>0</v>
      </c>
      <c r="BU16" s="282">
        <f t="shared" si="5"/>
        <v>0</v>
      </c>
    </row>
    <row r="17" spans="2:73" ht="12" customHeight="1">
      <c r="B17" s="117">
        <f t="shared" si="2"/>
        <v>14</v>
      </c>
      <c r="C17" s="126"/>
      <c r="D17" s="137" t="s">
        <v>56</v>
      </c>
      <c r="E17" s="144"/>
      <c r="F17" s="282">
        <f t="shared" ca="1" si="3"/>
        <v>2</v>
      </c>
      <c r="G17" s="126" t="s">
        <v>96</v>
      </c>
      <c r="H17" s="144" t="s">
        <v>96</v>
      </c>
      <c r="I17" s="144" t="s">
        <v>87</v>
      </c>
      <c r="J17" s="144" t="s">
        <v>87</v>
      </c>
      <c r="K17" s="144" t="s">
        <v>87</v>
      </c>
      <c r="L17" s="144" t="s">
        <v>87</v>
      </c>
      <c r="M17" s="144" t="s">
        <v>87</v>
      </c>
      <c r="N17" s="144" t="s">
        <v>87</v>
      </c>
      <c r="O17" s="144" t="s">
        <v>87</v>
      </c>
      <c r="P17" s="144" t="s">
        <v>87</v>
      </c>
      <c r="Q17" s="144" t="s">
        <v>87</v>
      </c>
      <c r="R17" s="144" t="s">
        <v>87</v>
      </c>
      <c r="S17" s="144" t="s">
        <v>87</v>
      </c>
      <c r="T17" s="144" t="s">
        <v>87</v>
      </c>
      <c r="U17" s="144" t="s">
        <v>87</v>
      </c>
      <c r="V17" s="144" t="s">
        <v>96</v>
      </c>
      <c r="W17" s="144" t="s">
        <v>96</v>
      </c>
      <c r="X17" s="144" t="s">
        <v>96</v>
      </c>
      <c r="Y17" s="144" t="s">
        <v>96</v>
      </c>
      <c r="Z17" s="144" t="s">
        <v>96</v>
      </c>
      <c r="AA17" s="144" t="s">
        <v>96</v>
      </c>
      <c r="AB17" s="144" t="s">
        <v>96</v>
      </c>
      <c r="AC17" s="144" t="s">
        <v>96</v>
      </c>
      <c r="AD17" s="144" t="s">
        <v>96</v>
      </c>
      <c r="AE17" s="144" t="s">
        <v>96</v>
      </c>
      <c r="AF17" s="144" t="s">
        <v>96</v>
      </c>
      <c r="AG17" s="144" t="s">
        <v>96</v>
      </c>
      <c r="AH17" s="144" t="s">
        <v>96</v>
      </c>
      <c r="AI17" s="144" t="s">
        <v>96</v>
      </c>
      <c r="AJ17" s="144" t="s">
        <v>96</v>
      </c>
      <c r="AK17" s="144"/>
      <c r="AL17" s="220"/>
      <c r="AM17" s="367"/>
      <c r="AN17" s="383">
        <f ca="1">IFERROR(COUNTIF(OFFSET(G17,0,MATCH("コ",G17:AL17,0)):$AL17,"一"),0)</f>
        <v>0</v>
      </c>
      <c r="AP17" s="392">
        <f t="shared" si="4"/>
        <v>0</v>
      </c>
      <c r="AQ17" s="397">
        <f t="shared" si="5"/>
        <v>0</v>
      </c>
      <c r="AR17" s="397">
        <f t="shared" si="5"/>
        <v>0</v>
      </c>
      <c r="AS17" s="397">
        <f t="shared" si="5"/>
        <v>0</v>
      </c>
      <c r="AT17" s="397">
        <f t="shared" si="5"/>
        <v>0</v>
      </c>
      <c r="AU17" s="397">
        <f t="shared" si="5"/>
        <v>0</v>
      </c>
      <c r="AV17" s="397">
        <f t="shared" si="5"/>
        <v>0</v>
      </c>
      <c r="AW17" s="397">
        <f t="shared" si="5"/>
        <v>0</v>
      </c>
      <c r="AX17" s="397">
        <f t="shared" si="5"/>
        <v>0</v>
      </c>
      <c r="AY17" s="397">
        <f t="shared" si="5"/>
        <v>0</v>
      </c>
      <c r="AZ17" s="397">
        <f t="shared" si="5"/>
        <v>0</v>
      </c>
      <c r="BA17" s="397">
        <f t="shared" si="5"/>
        <v>0</v>
      </c>
      <c r="BB17" s="397">
        <f t="shared" si="5"/>
        <v>0</v>
      </c>
      <c r="BC17" s="397">
        <f t="shared" si="5"/>
        <v>0</v>
      </c>
      <c r="BD17" s="397">
        <f t="shared" si="5"/>
        <v>0</v>
      </c>
      <c r="BE17" s="397">
        <f t="shared" si="5"/>
        <v>0</v>
      </c>
      <c r="BF17" s="397">
        <f t="shared" si="5"/>
        <v>0</v>
      </c>
      <c r="BG17" s="397">
        <f t="shared" si="5"/>
        <v>0</v>
      </c>
      <c r="BH17" s="397">
        <f t="shared" si="5"/>
        <v>0</v>
      </c>
      <c r="BI17" s="397">
        <f t="shared" si="5"/>
        <v>0</v>
      </c>
      <c r="BJ17" s="397">
        <f t="shared" si="5"/>
        <v>0</v>
      </c>
      <c r="BK17" s="397">
        <f t="shared" si="5"/>
        <v>0</v>
      </c>
      <c r="BL17" s="397">
        <f t="shared" si="5"/>
        <v>0</v>
      </c>
      <c r="BM17" s="397">
        <f t="shared" si="5"/>
        <v>0</v>
      </c>
      <c r="BN17" s="397">
        <f t="shared" si="5"/>
        <v>0</v>
      </c>
      <c r="BO17" s="397">
        <f t="shared" si="5"/>
        <v>0</v>
      </c>
      <c r="BP17" s="397">
        <f t="shared" si="5"/>
        <v>0</v>
      </c>
      <c r="BQ17" s="397">
        <f t="shared" si="5"/>
        <v>0</v>
      </c>
      <c r="BR17" s="397">
        <f t="shared" si="5"/>
        <v>0</v>
      </c>
      <c r="BS17" s="397">
        <f t="shared" si="5"/>
        <v>0</v>
      </c>
      <c r="BT17" s="397">
        <f t="shared" si="5"/>
        <v>0</v>
      </c>
      <c r="BU17" s="282">
        <f t="shared" si="5"/>
        <v>0</v>
      </c>
    </row>
    <row r="18" spans="2:73" ht="12" customHeight="1">
      <c r="B18" s="117">
        <f t="shared" si="2"/>
        <v>15</v>
      </c>
      <c r="C18" s="126"/>
      <c r="D18" s="137" t="s">
        <v>56</v>
      </c>
      <c r="E18" s="144"/>
      <c r="F18" s="282">
        <f t="shared" ca="1" si="3"/>
        <v>3</v>
      </c>
      <c r="G18" s="126" t="s">
        <v>96</v>
      </c>
      <c r="H18" s="144" t="s">
        <v>96</v>
      </c>
      <c r="I18" s="144" t="s">
        <v>87</v>
      </c>
      <c r="J18" s="144" t="s">
        <v>87</v>
      </c>
      <c r="K18" s="144" t="s">
        <v>87</v>
      </c>
      <c r="L18" s="144" t="s">
        <v>87</v>
      </c>
      <c r="M18" s="144" t="s">
        <v>87</v>
      </c>
      <c r="N18" s="144" t="s">
        <v>87</v>
      </c>
      <c r="O18" s="144" t="s">
        <v>87</v>
      </c>
      <c r="P18" s="144" t="s">
        <v>87</v>
      </c>
      <c r="Q18" s="144" t="s">
        <v>87</v>
      </c>
      <c r="R18" s="144" t="s">
        <v>87</v>
      </c>
      <c r="S18" s="144" t="s">
        <v>87</v>
      </c>
      <c r="T18" s="144" t="s">
        <v>87</v>
      </c>
      <c r="U18" s="144" t="s">
        <v>87</v>
      </c>
      <c r="V18" s="144" t="s">
        <v>96</v>
      </c>
      <c r="W18" s="144" t="s">
        <v>96</v>
      </c>
      <c r="X18" s="144" t="s">
        <v>96</v>
      </c>
      <c r="Y18" s="144" t="s">
        <v>96</v>
      </c>
      <c r="Z18" s="144" t="s">
        <v>96</v>
      </c>
      <c r="AA18" s="144" t="s">
        <v>96</v>
      </c>
      <c r="AB18" s="144" t="s">
        <v>96</v>
      </c>
      <c r="AC18" s="144" t="s">
        <v>96</v>
      </c>
      <c r="AD18" s="144" t="s">
        <v>96</v>
      </c>
      <c r="AE18" s="144" t="s">
        <v>96</v>
      </c>
      <c r="AF18" s="144" t="s">
        <v>96</v>
      </c>
      <c r="AG18" s="144" t="s">
        <v>96</v>
      </c>
      <c r="AH18" s="144" t="s">
        <v>96</v>
      </c>
      <c r="AI18" s="144" t="s">
        <v>96</v>
      </c>
      <c r="AJ18" s="144" t="s">
        <v>96</v>
      </c>
      <c r="AK18" s="144"/>
      <c r="AL18" s="220"/>
      <c r="AM18" s="367"/>
      <c r="AN18" s="383">
        <f ca="1">IFERROR(COUNTIF(OFFSET(G18,0,MATCH("コ",G18:AL18,0)):$AL18,"一"),0)</f>
        <v>0</v>
      </c>
      <c r="AP18" s="392">
        <f t="shared" si="4"/>
        <v>0</v>
      </c>
      <c r="AQ18" s="397">
        <f t="shared" si="5"/>
        <v>0</v>
      </c>
      <c r="AR18" s="397">
        <f t="shared" si="5"/>
        <v>0</v>
      </c>
      <c r="AS18" s="397">
        <f t="shared" si="5"/>
        <v>0</v>
      </c>
      <c r="AT18" s="397">
        <f t="shared" si="5"/>
        <v>0</v>
      </c>
      <c r="AU18" s="397">
        <f t="shared" si="5"/>
        <v>0</v>
      </c>
      <c r="AV18" s="397">
        <f t="shared" si="5"/>
        <v>0</v>
      </c>
      <c r="AW18" s="397">
        <f t="shared" si="5"/>
        <v>0</v>
      </c>
      <c r="AX18" s="397">
        <f t="shared" si="5"/>
        <v>0</v>
      </c>
      <c r="AY18" s="397">
        <f t="shared" si="5"/>
        <v>0</v>
      </c>
      <c r="AZ18" s="397">
        <f t="shared" si="5"/>
        <v>0</v>
      </c>
      <c r="BA18" s="397">
        <f t="shared" si="5"/>
        <v>0</v>
      </c>
      <c r="BB18" s="397">
        <f t="shared" si="5"/>
        <v>0</v>
      </c>
      <c r="BC18" s="397">
        <f t="shared" si="5"/>
        <v>0</v>
      </c>
      <c r="BD18" s="397">
        <f t="shared" si="5"/>
        <v>0</v>
      </c>
      <c r="BE18" s="397">
        <f t="shared" si="5"/>
        <v>0</v>
      </c>
      <c r="BF18" s="397">
        <f t="shared" si="5"/>
        <v>0</v>
      </c>
      <c r="BG18" s="397">
        <f t="shared" si="5"/>
        <v>0</v>
      </c>
      <c r="BH18" s="397">
        <f t="shared" si="5"/>
        <v>0</v>
      </c>
      <c r="BI18" s="397">
        <f t="shared" si="5"/>
        <v>0</v>
      </c>
      <c r="BJ18" s="397">
        <f t="shared" si="5"/>
        <v>0</v>
      </c>
      <c r="BK18" s="397">
        <f t="shared" si="5"/>
        <v>0</v>
      </c>
      <c r="BL18" s="397">
        <f t="shared" si="5"/>
        <v>0</v>
      </c>
      <c r="BM18" s="397">
        <f t="shared" si="5"/>
        <v>0</v>
      </c>
      <c r="BN18" s="397">
        <f t="shared" si="5"/>
        <v>0</v>
      </c>
      <c r="BO18" s="397">
        <f t="shared" si="5"/>
        <v>0</v>
      </c>
      <c r="BP18" s="397">
        <f t="shared" si="5"/>
        <v>0</v>
      </c>
      <c r="BQ18" s="397">
        <f t="shared" si="5"/>
        <v>0</v>
      </c>
      <c r="BR18" s="397">
        <f t="shared" si="5"/>
        <v>0</v>
      </c>
      <c r="BS18" s="397">
        <f t="shared" si="5"/>
        <v>0</v>
      </c>
      <c r="BT18" s="397">
        <f t="shared" si="5"/>
        <v>0</v>
      </c>
      <c r="BU18" s="282">
        <f t="shared" si="5"/>
        <v>0</v>
      </c>
    </row>
    <row r="19" spans="2:73" ht="12" customHeight="1">
      <c r="B19" s="117">
        <f t="shared" si="2"/>
        <v>16</v>
      </c>
      <c r="C19" s="126"/>
      <c r="D19" s="137" t="s">
        <v>56</v>
      </c>
      <c r="E19" s="144"/>
      <c r="F19" s="282">
        <f t="shared" ca="1" si="3"/>
        <v>4</v>
      </c>
      <c r="G19" s="126" t="s">
        <v>96</v>
      </c>
      <c r="H19" s="144" t="s">
        <v>96</v>
      </c>
      <c r="I19" s="144" t="s">
        <v>96</v>
      </c>
      <c r="J19" s="144" t="s">
        <v>96</v>
      </c>
      <c r="K19" s="144" t="s">
        <v>96</v>
      </c>
      <c r="L19" s="144" t="s">
        <v>96</v>
      </c>
      <c r="M19" s="144" t="s">
        <v>96</v>
      </c>
      <c r="N19" s="144" t="s">
        <v>96</v>
      </c>
      <c r="O19" s="144" t="s">
        <v>96</v>
      </c>
      <c r="P19" s="144" t="s">
        <v>96</v>
      </c>
      <c r="Q19" s="144" t="s">
        <v>96</v>
      </c>
      <c r="R19" s="144" t="s">
        <v>96</v>
      </c>
      <c r="S19" s="144" t="s">
        <v>96</v>
      </c>
      <c r="T19" s="144" t="s">
        <v>96</v>
      </c>
      <c r="U19" s="144" t="s">
        <v>96</v>
      </c>
      <c r="V19" s="144" t="s">
        <v>96</v>
      </c>
      <c r="W19" s="144" t="s">
        <v>96</v>
      </c>
      <c r="X19" s="144" t="s">
        <v>96</v>
      </c>
      <c r="Y19" s="144" t="s">
        <v>96</v>
      </c>
      <c r="Z19" s="144" t="s">
        <v>96</v>
      </c>
      <c r="AA19" s="144" t="s">
        <v>96</v>
      </c>
      <c r="AB19" s="144" t="s">
        <v>96</v>
      </c>
      <c r="AC19" s="144" t="s">
        <v>96</v>
      </c>
      <c r="AD19" s="144" t="s">
        <v>96</v>
      </c>
      <c r="AE19" s="144" t="s">
        <v>96</v>
      </c>
      <c r="AF19" s="144" t="s">
        <v>96</v>
      </c>
      <c r="AG19" s="144" t="s">
        <v>96</v>
      </c>
      <c r="AH19" s="144" t="s">
        <v>96</v>
      </c>
      <c r="AI19" s="144" t="s">
        <v>96</v>
      </c>
      <c r="AJ19" s="144" t="s">
        <v>96</v>
      </c>
      <c r="AK19" s="144"/>
      <c r="AL19" s="220"/>
      <c r="AM19" s="367"/>
      <c r="AN19" s="383">
        <f ca="1">IFERROR(COUNTIF(OFFSET(G19,0,MATCH("コ",G19:AL19,0)):$AL19,"一"),0)</f>
        <v>0</v>
      </c>
      <c r="AP19" s="392">
        <f t="shared" si="4"/>
        <v>0</v>
      </c>
      <c r="AQ19" s="397">
        <f t="shared" si="5"/>
        <v>0</v>
      </c>
      <c r="AR19" s="397">
        <f t="shared" si="5"/>
        <v>0</v>
      </c>
      <c r="AS19" s="397">
        <f t="shared" si="5"/>
        <v>0</v>
      </c>
      <c r="AT19" s="397">
        <f t="shared" si="5"/>
        <v>0</v>
      </c>
      <c r="AU19" s="397">
        <f t="shared" si="5"/>
        <v>0</v>
      </c>
      <c r="AV19" s="397">
        <f t="shared" si="5"/>
        <v>0</v>
      </c>
      <c r="AW19" s="397">
        <f t="shared" si="5"/>
        <v>0</v>
      </c>
      <c r="AX19" s="397">
        <f t="shared" si="5"/>
        <v>0</v>
      </c>
      <c r="AY19" s="397">
        <f t="shared" si="5"/>
        <v>0</v>
      </c>
      <c r="AZ19" s="397">
        <f t="shared" si="5"/>
        <v>0</v>
      </c>
      <c r="BA19" s="397">
        <f t="shared" si="5"/>
        <v>0</v>
      </c>
      <c r="BB19" s="397">
        <f t="shared" si="5"/>
        <v>0</v>
      </c>
      <c r="BC19" s="397">
        <f t="shared" si="5"/>
        <v>0</v>
      </c>
      <c r="BD19" s="397">
        <f t="shared" si="5"/>
        <v>0</v>
      </c>
      <c r="BE19" s="397">
        <f t="shared" si="5"/>
        <v>0</v>
      </c>
      <c r="BF19" s="397">
        <f t="shared" si="5"/>
        <v>0</v>
      </c>
      <c r="BG19" s="397">
        <f t="shared" si="5"/>
        <v>0</v>
      </c>
      <c r="BH19" s="397">
        <f t="shared" si="5"/>
        <v>0</v>
      </c>
      <c r="BI19" s="397">
        <f t="shared" si="5"/>
        <v>0</v>
      </c>
      <c r="BJ19" s="397">
        <f t="shared" si="5"/>
        <v>0</v>
      </c>
      <c r="BK19" s="397">
        <f t="shared" si="5"/>
        <v>0</v>
      </c>
      <c r="BL19" s="397">
        <f t="shared" si="5"/>
        <v>0</v>
      </c>
      <c r="BM19" s="397">
        <f t="shared" si="5"/>
        <v>0</v>
      </c>
      <c r="BN19" s="397">
        <f t="shared" si="5"/>
        <v>0</v>
      </c>
      <c r="BO19" s="397">
        <f t="shared" si="5"/>
        <v>0</v>
      </c>
      <c r="BP19" s="397">
        <f t="shared" si="5"/>
        <v>0</v>
      </c>
      <c r="BQ19" s="397">
        <f t="shared" si="5"/>
        <v>0</v>
      </c>
      <c r="BR19" s="397">
        <f t="shared" si="5"/>
        <v>0</v>
      </c>
      <c r="BS19" s="397">
        <f t="shared" si="5"/>
        <v>0</v>
      </c>
      <c r="BT19" s="397">
        <f t="shared" si="5"/>
        <v>0</v>
      </c>
      <c r="BU19" s="282">
        <f t="shared" si="5"/>
        <v>0</v>
      </c>
    </row>
    <row r="20" spans="2:73" ht="12" customHeight="1">
      <c r="B20" s="117">
        <f t="shared" si="2"/>
        <v>17</v>
      </c>
      <c r="C20" s="126"/>
      <c r="D20" s="137" t="s">
        <v>56</v>
      </c>
      <c r="E20" s="144">
        <v>206</v>
      </c>
      <c r="F20" s="282">
        <f t="shared" ca="1" si="3"/>
        <v>1</v>
      </c>
      <c r="G20" s="126" t="s">
        <v>96</v>
      </c>
      <c r="H20" s="144" t="s">
        <v>96</v>
      </c>
      <c r="I20" s="144" t="s">
        <v>87</v>
      </c>
      <c r="J20" s="144" t="s">
        <v>87</v>
      </c>
      <c r="K20" s="144" t="s">
        <v>87</v>
      </c>
      <c r="L20" s="144" t="s">
        <v>87</v>
      </c>
      <c r="M20" s="144" t="s">
        <v>96</v>
      </c>
      <c r="N20" s="144" t="s">
        <v>96</v>
      </c>
      <c r="O20" s="144" t="s">
        <v>96</v>
      </c>
      <c r="P20" s="144" t="s">
        <v>96</v>
      </c>
      <c r="Q20" s="144" t="s">
        <v>96</v>
      </c>
      <c r="R20" s="144" t="s">
        <v>96</v>
      </c>
      <c r="S20" s="144" t="s">
        <v>96</v>
      </c>
      <c r="T20" s="144" t="s">
        <v>96</v>
      </c>
      <c r="U20" s="144" t="s">
        <v>96</v>
      </c>
      <c r="V20" s="144" t="s">
        <v>96</v>
      </c>
      <c r="W20" s="144" t="s">
        <v>96</v>
      </c>
      <c r="X20" s="144" t="s">
        <v>96</v>
      </c>
      <c r="Y20" s="144" t="s">
        <v>87</v>
      </c>
      <c r="Z20" s="144" t="s">
        <v>87</v>
      </c>
      <c r="AA20" s="144" t="s">
        <v>87</v>
      </c>
      <c r="AB20" s="144" t="s">
        <v>87</v>
      </c>
      <c r="AC20" s="144" t="s">
        <v>87</v>
      </c>
      <c r="AD20" s="144" t="s">
        <v>87</v>
      </c>
      <c r="AE20" s="144" t="s">
        <v>87</v>
      </c>
      <c r="AF20" s="144" t="s">
        <v>87</v>
      </c>
      <c r="AG20" s="144" t="s">
        <v>87</v>
      </c>
      <c r="AH20" s="144" t="s">
        <v>87</v>
      </c>
      <c r="AI20" s="144" t="s">
        <v>87</v>
      </c>
      <c r="AJ20" s="144" t="s">
        <v>87</v>
      </c>
      <c r="AK20" s="144"/>
      <c r="AL20" s="220"/>
      <c r="AM20" s="367"/>
      <c r="AN20" s="383">
        <f ca="1">IFERROR(COUNTIF(OFFSET(G20,0,MATCH("コ",G20:AL20,0)):$AL20,"一"),0)</f>
        <v>0</v>
      </c>
      <c r="AP20" s="392">
        <f t="shared" si="4"/>
        <v>0</v>
      </c>
      <c r="AQ20" s="397">
        <f t="shared" si="5"/>
        <v>0</v>
      </c>
      <c r="AR20" s="397">
        <f t="shared" si="5"/>
        <v>0</v>
      </c>
      <c r="AS20" s="397">
        <f t="shared" si="5"/>
        <v>0</v>
      </c>
      <c r="AT20" s="397">
        <f t="shared" si="5"/>
        <v>0</v>
      </c>
      <c r="AU20" s="397">
        <f t="shared" si="5"/>
        <v>0</v>
      </c>
      <c r="AV20" s="397">
        <f t="shared" si="5"/>
        <v>0</v>
      </c>
      <c r="AW20" s="397">
        <f t="shared" si="5"/>
        <v>0</v>
      </c>
      <c r="AX20" s="397">
        <f t="shared" si="5"/>
        <v>0</v>
      </c>
      <c r="AY20" s="397">
        <f t="shared" si="5"/>
        <v>0</v>
      </c>
      <c r="AZ20" s="397">
        <f t="shared" si="5"/>
        <v>0</v>
      </c>
      <c r="BA20" s="397">
        <f t="shared" si="5"/>
        <v>0</v>
      </c>
      <c r="BB20" s="397">
        <f t="shared" si="5"/>
        <v>0</v>
      </c>
      <c r="BC20" s="397">
        <f t="shared" si="5"/>
        <v>0</v>
      </c>
      <c r="BD20" s="397">
        <f t="shared" si="5"/>
        <v>0</v>
      </c>
      <c r="BE20" s="397">
        <f t="shared" si="5"/>
        <v>0</v>
      </c>
      <c r="BF20" s="397">
        <f t="shared" si="5"/>
        <v>0</v>
      </c>
      <c r="BG20" s="397">
        <f t="shared" si="5"/>
        <v>0</v>
      </c>
      <c r="BH20" s="397">
        <f t="shared" si="5"/>
        <v>0</v>
      </c>
      <c r="BI20" s="397">
        <f t="shared" si="5"/>
        <v>0</v>
      </c>
      <c r="BJ20" s="397">
        <f t="shared" si="5"/>
        <v>0</v>
      </c>
      <c r="BK20" s="397">
        <f t="shared" si="5"/>
        <v>0</v>
      </c>
      <c r="BL20" s="397">
        <f t="shared" si="5"/>
        <v>0</v>
      </c>
      <c r="BM20" s="397">
        <f t="shared" si="5"/>
        <v>0</v>
      </c>
      <c r="BN20" s="397">
        <f t="shared" si="5"/>
        <v>0</v>
      </c>
      <c r="BO20" s="397">
        <f t="shared" si="5"/>
        <v>0</v>
      </c>
      <c r="BP20" s="397">
        <f t="shared" si="5"/>
        <v>0</v>
      </c>
      <c r="BQ20" s="397">
        <f t="shared" si="5"/>
        <v>0</v>
      </c>
      <c r="BR20" s="397">
        <f t="shared" si="5"/>
        <v>0</v>
      </c>
      <c r="BS20" s="397">
        <f t="shared" si="5"/>
        <v>0</v>
      </c>
      <c r="BT20" s="397">
        <f t="shared" si="5"/>
        <v>0</v>
      </c>
      <c r="BU20" s="282">
        <f t="shared" si="5"/>
        <v>0</v>
      </c>
    </row>
    <row r="21" spans="2:73" ht="12" customHeight="1">
      <c r="B21" s="117">
        <f t="shared" si="2"/>
        <v>18</v>
      </c>
      <c r="C21" s="126"/>
      <c r="D21" s="137" t="s">
        <v>56</v>
      </c>
      <c r="E21" s="144"/>
      <c r="F21" s="282">
        <f t="shared" ca="1" si="3"/>
        <v>2</v>
      </c>
      <c r="G21" s="126" t="s">
        <v>96</v>
      </c>
      <c r="H21" s="144" t="s">
        <v>96</v>
      </c>
      <c r="I21" s="144" t="s">
        <v>87</v>
      </c>
      <c r="J21" s="144" t="s">
        <v>87</v>
      </c>
      <c r="K21" s="144" t="s">
        <v>87</v>
      </c>
      <c r="L21" s="144" t="s">
        <v>87</v>
      </c>
      <c r="M21" s="144" t="s">
        <v>87</v>
      </c>
      <c r="N21" s="144" t="s">
        <v>87</v>
      </c>
      <c r="O21" s="144" t="s">
        <v>87</v>
      </c>
      <c r="P21" s="144" t="s">
        <v>87</v>
      </c>
      <c r="Q21" s="144" t="s">
        <v>87</v>
      </c>
      <c r="R21" s="144" t="s">
        <v>87</v>
      </c>
      <c r="S21" s="144" t="s">
        <v>87</v>
      </c>
      <c r="T21" s="144" t="s">
        <v>87</v>
      </c>
      <c r="U21" s="144" t="s">
        <v>87</v>
      </c>
      <c r="V21" s="144" t="s">
        <v>87</v>
      </c>
      <c r="W21" s="144" t="s">
        <v>87</v>
      </c>
      <c r="X21" s="144" t="s">
        <v>87</v>
      </c>
      <c r="Y21" s="144" t="s">
        <v>87</v>
      </c>
      <c r="Z21" s="144" t="s">
        <v>87</v>
      </c>
      <c r="AA21" s="144" t="s">
        <v>87</v>
      </c>
      <c r="AB21" s="144" t="s">
        <v>87</v>
      </c>
      <c r="AC21" s="144" t="s">
        <v>87</v>
      </c>
      <c r="AD21" s="144" t="s">
        <v>87</v>
      </c>
      <c r="AE21" s="144" t="s">
        <v>87</v>
      </c>
      <c r="AF21" s="144" t="s">
        <v>87</v>
      </c>
      <c r="AG21" s="144" t="s">
        <v>87</v>
      </c>
      <c r="AH21" s="144" t="s">
        <v>87</v>
      </c>
      <c r="AI21" s="144" t="s">
        <v>87</v>
      </c>
      <c r="AJ21" s="144" t="s">
        <v>87</v>
      </c>
      <c r="AK21" s="144"/>
      <c r="AL21" s="220"/>
      <c r="AM21" s="367"/>
      <c r="AN21" s="383">
        <f ca="1">IFERROR(COUNTIF(OFFSET(G21,0,MATCH("コ",G21:AL21,0)):$AL21,"一"),0)</f>
        <v>0</v>
      </c>
      <c r="AP21" s="392">
        <f t="shared" si="4"/>
        <v>0</v>
      </c>
      <c r="AQ21" s="397">
        <f t="shared" si="5"/>
        <v>0</v>
      </c>
      <c r="AR21" s="397">
        <f t="shared" si="5"/>
        <v>0</v>
      </c>
      <c r="AS21" s="397">
        <f t="shared" si="5"/>
        <v>0</v>
      </c>
      <c r="AT21" s="397">
        <f t="shared" si="5"/>
        <v>0</v>
      </c>
      <c r="AU21" s="397">
        <f t="shared" si="5"/>
        <v>0</v>
      </c>
      <c r="AV21" s="397">
        <f t="shared" si="5"/>
        <v>0</v>
      </c>
      <c r="AW21" s="397">
        <f t="shared" si="5"/>
        <v>0</v>
      </c>
      <c r="AX21" s="397">
        <f t="shared" si="5"/>
        <v>0</v>
      </c>
      <c r="AY21" s="397">
        <f t="shared" si="5"/>
        <v>0</v>
      </c>
      <c r="AZ21" s="397">
        <f t="shared" si="5"/>
        <v>0</v>
      </c>
      <c r="BA21" s="397">
        <f t="shared" si="5"/>
        <v>0</v>
      </c>
      <c r="BB21" s="397">
        <f t="shared" si="5"/>
        <v>0</v>
      </c>
      <c r="BC21" s="397">
        <f t="shared" si="5"/>
        <v>0</v>
      </c>
      <c r="BD21" s="397">
        <f t="shared" si="5"/>
        <v>0</v>
      </c>
      <c r="BE21" s="397">
        <f t="shared" si="5"/>
        <v>0</v>
      </c>
      <c r="BF21" s="397">
        <f t="shared" si="5"/>
        <v>0</v>
      </c>
      <c r="BG21" s="397">
        <f t="shared" si="5"/>
        <v>0</v>
      </c>
      <c r="BH21" s="397">
        <f t="shared" si="5"/>
        <v>0</v>
      </c>
      <c r="BI21" s="397">
        <f t="shared" si="5"/>
        <v>0</v>
      </c>
      <c r="BJ21" s="397">
        <f t="shared" si="5"/>
        <v>0</v>
      </c>
      <c r="BK21" s="397">
        <f t="shared" si="5"/>
        <v>0</v>
      </c>
      <c r="BL21" s="397">
        <f t="shared" si="5"/>
        <v>0</v>
      </c>
      <c r="BM21" s="397">
        <f t="shared" si="5"/>
        <v>0</v>
      </c>
      <c r="BN21" s="397">
        <f t="shared" si="5"/>
        <v>0</v>
      </c>
      <c r="BO21" s="397">
        <f t="shared" si="5"/>
        <v>0</v>
      </c>
      <c r="BP21" s="397">
        <f t="shared" si="5"/>
        <v>0</v>
      </c>
      <c r="BQ21" s="397">
        <f t="shared" si="5"/>
        <v>0</v>
      </c>
      <c r="BR21" s="397">
        <f t="shared" si="5"/>
        <v>0</v>
      </c>
      <c r="BS21" s="397">
        <f t="shared" si="5"/>
        <v>0</v>
      </c>
      <c r="BT21" s="397">
        <f t="shared" si="5"/>
        <v>0</v>
      </c>
      <c r="BU21" s="282">
        <f t="shared" si="5"/>
        <v>0</v>
      </c>
    </row>
    <row r="22" spans="2:73" ht="12" customHeight="1">
      <c r="B22" s="117">
        <f t="shared" si="2"/>
        <v>19</v>
      </c>
      <c r="C22" s="126"/>
      <c r="D22" s="137" t="s">
        <v>56</v>
      </c>
      <c r="E22" s="144"/>
      <c r="F22" s="282">
        <f t="shared" ca="1" si="3"/>
        <v>3</v>
      </c>
      <c r="G22" s="126" t="s">
        <v>96</v>
      </c>
      <c r="H22" s="144" t="s">
        <v>96</v>
      </c>
      <c r="I22" s="144" t="s">
        <v>87</v>
      </c>
      <c r="J22" s="144" t="s">
        <v>87</v>
      </c>
      <c r="K22" s="144" t="s">
        <v>87</v>
      </c>
      <c r="L22" s="144" t="s">
        <v>87</v>
      </c>
      <c r="M22" s="144" t="s">
        <v>87</v>
      </c>
      <c r="N22" s="144" t="s">
        <v>87</v>
      </c>
      <c r="O22" s="144" t="s">
        <v>87</v>
      </c>
      <c r="P22" s="144" t="s">
        <v>87</v>
      </c>
      <c r="Q22" s="144" t="s">
        <v>87</v>
      </c>
      <c r="R22" s="144" t="s">
        <v>87</v>
      </c>
      <c r="S22" s="144" t="s">
        <v>87</v>
      </c>
      <c r="T22" s="144" t="s">
        <v>87</v>
      </c>
      <c r="U22" s="144" t="s">
        <v>87</v>
      </c>
      <c r="V22" s="144" t="s">
        <v>87</v>
      </c>
      <c r="W22" s="144" t="s">
        <v>87</v>
      </c>
      <c r="X22" s="144" t="s">
        <v>87</v>
      </c>
      <c r="Y22" s="144" t="s">
        <v>87</v>
      </c>
      <c r="Z22" s="144" t="s">
        <v>87</v>
      </c>
      <c r="AA22" s="144" t="s">
        <v>87</v>
      </c>
      <c r="AB22" s="144" t="s">
        <v>87</v>
      </c>
      <c r="AC22" s="144" t="s">
        <v>87</v>
      </c>
      <c r="AD22" s="144" t="s">
        <v>87</v>
      </c>
      <c r="AE22" s="144" t="s">
        <v>87</v>
      </c>
      <c r="AF22" s="144" t="s">
        <v>87</v>
      </c>
      <c r="AG22" s="144" t="s">
        <v>87</v>
      </c>
      <c r="AH22" s="144" t="s">
        <v>87</v>
      </c>
      <c r="AI22" s="144" t="s">
        <v>87</v>
      </c>
      <c r="AJ22" s="144" t="s">
        <v>87</v>
      </c>
      <c r="AK22" s="144"/>
      <c r="AL22" s="220"/>
      <c r="AM22" s="367"/>
      <c r="AN22" s="383">
        <f ca="1">IFERROR(COUNTIF(OFFSET(G22,0,MATCH("コ",G22:AL22,0)):$AL22,"一"),0)</f>
        <v>0</v>
      </c>
      <c r="AP22" s="392">
        <f t="shared" si="4"/>
        <v>0</v>
      </c>
      <c r="AQ22" s="397">
        <f t="shared" si="5"/>
        <v>0</v>
      </c>
      <c r="AR22" s="397">
        <f t="shared" si="5"/>
        <v>0</v>
      </c>
      <c r="AS22" s="397">
        <f t="shared" si="5"/>
        <v>0</v>
      </c>
      <c r="AT22" s="397">
        <f t="shared" si="5"/>
        <v>0</v>
      </c>
      <c r="AU22" s="397">
        <f t="shared" si="5"/>
        <v>0</v>
      </c>
      <c r="AV22" s="397">
        <f t="shared" si="5"/>
        <v>0</v>
      </c>
      <c r="AW22" s="397">
        <f t="shared" si="5"/>
        <v>0</v>
      </c>
      <c r="AX22" s="397">
        <f t="shared" si="5"/>
        <v>0</v>
      </c>
      <c r="AY22" s="397">
        <f t="shared" si="5"/>
        <v>0</v>
      </c>
      <c r="AZ22" s="397">
        <f t="shared" si="5"/>
        <v>0</v>
      </c>
      <c r="BA22" s="397">
        <f t="shared" si="5"/>
        <v>0</v>
      </c>
      <c r="BB22" s="397">
        <f t="shared" si="5"/>
        <v>0</v>
      </c>
      <c r="BC22" s="397">
        <f t="shared" si="5"/>
        <v>0</v>
      </c>
      <c r="BD22" s="397">
        <f t="shared" si="5"/>
        <v>0</v>
      </c>
      <c r="BE22" s="397">
        <f t="shared" si="5"/>
        <v>0</v>
      </c>
      <c r="BF22" s="397">
        <f t="shared" si="5"/>
        <v>0</v>
      </c>
      <c r="BG22" s="397">
        <f t="shared" si="5"/>
        <v>0</v>
      </c>
      <c r="BH22" s="397">
        <f t="shared" si="5"/>
        <v>0</v>
      </c>
      <c r="BI22" s="397">
        <f t="shared" si="5"/>
        <v>0</v>
      </c>
      <c r="BJ22" s="397">
        <f t="shared" si="5"/>
        <v>0</v>
      </c>
      <c r="BK22" s="397">
        <f t="shared" si="5"/>
        <v>0</v>
      </c>
      <c r="BL22" s="397">
        <f t="shared" si="5"/>
        <v>0</v>
      </c>
      <c r="BM22" s="397">
        <f t="shared" si="5"/>
        <v>0</v>
      </c>
      <c r="BN22" s="397">
        <f t="shared" si="5"/>
        <v>0</v>
      </c>
      <c r="BO22" s="397">
        <f t="shared" si="5"/>
        <v>0</v>
      </c>
      <c r="BP22" s="397">
        <f t="shared" si="5"/>
        <v>0</v>
      </c>
      <c r="BQ22" s="397">
        <f t="shared" si="5"/>
        <v>0</v>
      </c>
      <c r="BR22" s="397">
        <f t="shared" si="5"/>
        <v>0</v>
      </c>
      <c r="BS22" s="397">
        <f t="shared" si="5"/>
        <v>0</v>
      </c>
      <c r="BT22" s="397">
        <f t="shared" si="5"/>
        <v>0</v>
      </c>
      <c r="BU22" s="282">
        <f t="shared" si="5"/>
        <v>0</v>
      </c>
    </row>
    <row r="23" spans="2:73" ht="12" customHeight="1">
      <c r="B23" s="117">
        <f t="shared" si="2"/>
        <v>20</v>
      </c>
      <c r="C23" s="126"/>
      <c r="D23" s="137" t="s">
        <v>56</v>
      </c>
      <c r="E23" s="144"/>
      <c r="F23" s="282">
        <f t="shared" ca="1" si="3"/>
        <v>4</v>
      </c>
      <c r="G23" s="126" t="s">
        <v>96</v>
      </c>
      <c r="H23" s="144" t="s">
        <v>96</v>
      </c>
      <c r="I23" s="144" t="s">
        <v>87</v>
      </c>
      <c r="J23" s="144" t="s">
        <v>87</v>
      </c>
      <c r="K23" s="144" t="s">
        <v>87</v>
      </c>
      <c r="L23" s="144" t="s">
        <v>87</v>
      </c>
      <c r="M23" s="144" t="s">
        <v>87</v>
      </c>
      <c r="N23" s="144" t="s">
        <v>87</v>
      </c>
      <c r="O23" s="144" t="s">
        <v>87</v>
      </c>
      <c r="P23" s="144" t="s">
        <v>87</v>
      </c>
      <c r="Q23" s="144" t="s">
        <v>87</v>
      </c>
      <c r="R23" s="144" t="s">
        <v>87</v>
      </c>
      <c r="S23" s="144" t="s">
        <v>87</v>
      </c>
      <c r="T23" s="144" t="s">
        <v>87</v>
      </c>
      <c r="U23" s="144" t="s">
        <v>87</v>
      </c>
      <c r="V23" s="144" t="s">
        <v>87</v>
      </c>
      <c r="W23" s="144" t="s">
        <v>87</v>
      </c>
      <c r="X23" s="144" t="s">
        <v>87</v>
      </c>
      <c r="Y23" s="144" t="s">
        <v>87</v>
      </c>
      <c r="Z23" s="144" t="s">
        <v>87</v>
      </c>
      <c r="AA23" s="144" t="s">
        <v>87</v>
      </c>
      <c r="AB23" s="144" t="s">
        <v>87</v>
      </c>
      <c r="AC23" s="144" t="s">
        <v>87</v>
      </c>
      <c r="AD23" s="144" t="s">
        <v>87</v>
      </c>
      <c r="AE23" s="144" t="s">
        <v>87</v>
      </c>
      <c r="AF23" s="144" t="s">
        <v>87</v>
      </c>
      <c r="AG23" s="144" t="s">
        <v>87</v>
      </c>
      <c r="AH23" s="144" t="s">
        <v>87</v>
      </c>
      <c r="AI23" s="144" t="s">
        <v>87</v>
      </c>
      <c r="AJ23" s="144" t="s">
        <v>87</v>
      </c>
      <c r="AK23" s="144"/>
      <c r="AL23" s="220"/>
      <c r="AM23" s="367"/>
      <c r="AN23" s="383">
        <f ca="1">IFERROR(COUNTIF(OFFSET(G23,0,MATCH("コ",G23:AL23,0)):$AL23,"一"),0)</f>
        <v>0</v>
      </c>
      <c r="AP23" s="392">
        <f t="shared" si="4"/>
        <v>0</v>
      </c>
      <c r="AQ23" s="397">
        <f t="shared" si="5"/>
        <v>0</v>
      </c>
      <c r="AR23" s="397">
        <f t="shared" si="5"/>
        <v>0</v>
      </c>
      <c r="AS23" s="397">
        <f t="shared" si="5"/>
        <v>0</v>
      </c>
      <c r="AT23" s="397">
        <f t="shared" si="5"/>
        <v>0</v>
      </c>
      <c r="AU23" s="397">
        <f t="shared" si="5"/>
        <v>0</v>
      </c>
      <c r="AV23" s="397">
        <f t="shared" si="5"/>
        <v>0</v>
      </c>
      <c r="AW23" s="397">
        <f t="shared" si="5"/>
        <v>0</v>
      </c>
      <c r="AX23" s="397">
        <f t="shared" si="5"/>
        <v>0</v>
      </c>
      <c r="AY23" s="397">
        <f t="shared" si="5"/>
        <v>0</v>
      </c>
      <c r="AZ23" s="397">
        <f t="shared" si="5"/>
        <v>0</v>
      </c>
      <c r="BA23" s="397">
        <f t="shared" si="5"/>
        <v>0</v>
      </c>
      <c r="BB23" s="397">
        <f t="shared" si="5"/>
        <v>0</v>
      </c>
      <c r="BC23" s="397">
        <f t="shared" si="5"/>
        <v>0</v>
      </c>
      <c r="BD23" s="397">
        <f t="shared" si="5"/>
        <v>0</v>
      </c>
      <c r="BE23" s="397">
        <f t="shared" si="5"/>
        <v>0</v>
      </c>
      <c r="BF23" s="397">
        <f t="shared" si="5"/>
        <v>0</v>
      </c>
      <c r="BG23" s="397">
        <f t="shared" si="5"/>
        <v>0</v>
      </c>
      <c r="BH23" s="397">
        <f t="shared" si="5"/>
        <v>0</v>
      </c>
      <c r="BI23" s="397">
        <f t="shared" si="5"/>
        <v>0</v>
      </c>
      <c r="BJ23" s="397">
        <f t="shared" si="5"/>
        <v>0</v>
      </c>
      <c r="BK23" s="397">
        <f t="shared" si="5"/>
        <v>0</v>
      </c>
      <c r="BL23" s="397">
        <f t="shared" si="5"/>
        <v>0</v>
      </c>
      <c r="BM23" s="397">
        <f t="shared" si="5"/>
        <v>0</v>
      </c>
      <c r="BN23" s="397">
        <f t="shared" si="5"/>
        <v>0</v>
      </c>
      <c r="BO23" s="397">
        <f t="shared" si="5"/>
        <v>0</v>
      </c>
      <c r="BP23" s="397">
        <f t="shared" si="5"/>
        <v>0</v>
      </c>
      <c r="BQ23" s="397">
        <f t="shared" si="5"/>
        <v>0</v>
      </c>
      <c r="BR23" s="397">
        <f t="shared" si="5"/>
        <v>0</v>
      </c>
      <c r="BS23" s="397">
        <f t="shared" si="5"/>
        <v>0</v>
      </c>
      <c r="BT23" s="397">
        <f t="shared" si="5"/>
        <v>0</v>
      </c>
      <c r="BU23" s="282">
        <f t="shared" si="5"/>
        <v>0</v>
      </c>
    </row>
    <row r="24" spans="2:73" ht="12" customHeight="1">
      <c r="B24" s="117">
        <f t="shared" si="2"/>
        <v>21</v>
      </c>
      <c r="C24" s="126"/>
      <c r="D24" s="137" t="s">
        <v>56</v>
      </c>
      <c r="E24" s="144">
        <v>207</v>
      </c>
      <c r="F24" s="282">
        <f t="shared" ca="1" si="3"/>
        <v>1</v>
      </c>
      <c r="G24" s="126" t="s">
        <v>96</v>
      </c>
      <c r="H24" s="144" t="s">
        <v>96</v>
      </c>
      <c r="I24" s="144" t="s">
        <v>96</v>
      </c>
      <c r="J24" s="144" t="s">
        <v>96</v>
      </c>
      <c r="K24" s="144" t="s">
        <v>96</v>
      </c>
      <c r="L24" s="144" t="s">
        <v>96</v>
      </c>
      <c r="M24" s="144" t="s">
        <v>96</v>
      </c>
      <c r="N24" s="144" t="s">
        <v>96</v>
      </c>
      <c r="O24" s="144" t="s">
        <v>96</v>
      </c>
      <c r="P24" s="144" t="s">
        <v>96</v>
      </c>
      <c r="Q24" s="144" t="s">
        <v>87</v>
      </c>
      <c r="R24" s="144" t="s">
        <v>87</v>
      </c>
      <c r="S24" s="144" t="s">
        <v>87</v>
      </c>
      <c r="T24" s="144" t="s">
        <v>96</v>
      </c>
      <c r="U24" s="144" t="s">
        <v>96</v>
      </c>
      <c r="V24" s="144" t="s">
        <v>96</v>
      </c>
      <c r="W24" s="144" t="s">
        <v>96</v>
      </c>
      <c r="X24" s="144" t="s">
        <v>96</v>
      </c>
      <c r="Y24" s="144" t="s">
        <v>96</v>
      </c>
      <c r="Z24" s="144" t="s">
        <v>96</v>
      </c>
      <c r="AA24" s="144" t="s">
        <v>96</v>
      </c>
      <c r="AB24" s="144" t="s">
        <v>96</v>
      </c>
      <c r="AC24" s="144" t="s">
        <v>96</v>
      </c>
      <c r="AD24" s="144" t="s">
        <v>96</v>
      </c>
      <c r="AE24" s="144" t="s">
        <v>96</v>
      </c>
      <c r="AF24" s="144" t="s">
        <v>96</v>
      </c>
      <c r="AG24" s="144" t="s">
        <v>96</v>
      </c>
      <c r="AH24" s="144" t="s">
        <v>96</v>
      </c>
      <c r="AI24" s="144" t="s">
        <v>96</v>
      </c>
      <c r="AJ24" s="144" t="s">
        <v>96</v>
      </c>
      <c r="AK24" s="144"/>
      <c r="AL24" s="220"/>
      <c r="AM24" s="367"/>
      <c r="AN24" s="383">
        <f ca="1">IFERROR(COUNTIF(OFFSET(G24,0,MATCH("コ",G24:AL24,0)):$AL24,"一"),0)</f>
        <v>0</v>
      </c>
      <c r="AP24" s="392">
        <f t="shared" si="4"/>
        <v>0</v>
      </c>
      <c r="AQ24" s="397">
        <f t="shared" si="5"/>
        <v>0</v>
      </c>
      <c r="AR24" s="397">
        <f t="shared" si="5"/>
        <v>0</v>
      </c>
      <c r="AS24" s="397">
        <f t="shared" si="5"/>
        <v>0</v>
      </c>
      <c r="AT24" s="397">
        <f t="shared" si="5"/>
        <v>0</v>
      </c>
      <c r="AU24" s="397">
        <f t="shared" si="5"/>
        <v>0</v>
      </c>
      <c r="AV24" s="397">
        <f t="shared" si="5"/>
        <v>0</v>
      </c>
      <c r="AW24" s="397">
        <f t="shared" si="5"/>
        <v>0</v>
      </c>
      <c r="AX24" s="397">
        <f t="shared" si="5"/>
        <v>0</v>
      </c>
      <c r="AY24" s="397">
        <f t="shared" si="5"/>
        <v>0</v>
      </c>
      <c r="AZ24" s="397">
        <f t="shared" si="5"/>
        <v>0</v>
      </c>
      <c r="BA24" s="397">
        <f t="shared" si="5"/>
        <v>0</v>
      </c>
      <c r="BB24" s="397">
        <f t="shared" si="5"/>
        <v>0</v>
      </c>
      <c r="BC24" s="397">
        <f t="shared" si="5"/>
        <v>0</v>
      </c>
      <c r="BD24" s="397">
        <f t="shared" si="5"/>
        <v>0</v>
      </c>
      <c r="BE24" s="397">
        <f t="shared" si="5"/>
        <v>0</v>
      </c>
      <c r="BF24" s="397">
        <f t="shared" si="5"/>
        <v>0</v>
      </c>
      <c r="BG24" s="397">
        <f t="shared" si="5"/>
        <v>0</v>
      </c>
      <c r="BH24" s="397">
        <f t="shared" si="5"/>
        <v>0</v>
      </c>
      <c r="BI24" s="397">
        <f t="shared" si="5"/>
        <v>0</v>
      </c>
      <c r="BJ24" s="397">
        <f t="shared" si="5"/>
        <v>0</v>
      </c>
      <c r="BK24" s="397">
        <f t="shared" si="5"/>
        <v>0</v>
      </c>
      <c r="BL24" s="397">
        <f t="shared" si="5"/>
        <v>0</v>
      </c>
      <c r="BM24" s="397">
        <f t="shared" si="5"/>
        <v>0</v>
      </c>
      <c r="BN24" s="397">
        <f t="shared" si="5"/>
        <v>0</v>
      </c>
      <c r="BO24" s="397">
        <f t="shared" si="5"/>
        <v>0</v>
      </c>
      <c r="BP24" s="397">
        <f t="shared" si="5"/>
        <v>0</v>
      </c>
      <c r="BQ24" s="397">
        <f t="shared" si="5"/>
        <v>0</v>
      </c>
      <c r="BR24" s="397">
        <f t="shared" si="5"/>
        <v>0</v>
      </c>
      <c r="BS24" s="397">
        <f t="shared" si="5"/>
        <v>0</v>
      </c>
      <c r="BT24" s="397">
        <f t="shared" si="5"/>
        <v>0</v>
      </c>
      <c r="BU24" s="282">
        <f t="shared" si="5"/>
        <v>0</v>
      </c>
    </row>
    <row r="25" spans="2:73" ht="12" customHeight="1">
      <c r="B25" s="117">
        <f t="shared" si="2"/>
        <v>22</v>
      </c>
      <c r="C25" s="126"/>
      <c r="D25" s="137" t="s">
        <v>56</v>
      </c>
      <c r="E25" s="144"/>
      <c r="F25" s="282">
        <f t="shared" ca="1" si="3"/>
        <v>2</v>
      </c>
      <c r="G25" s="126" t="s">
        <v>96</v>
      </c>
      <c r="H25" s="144" t="s">
        <v>96</v>
      </c>
      <c r="I25" s="144" t="s">
        <v>96</v>
      </c>
      <c r="J25" s="144" t="s">
        <v>96</v>
      </c>
      <c r="K25" s="144" t="s">
        <v>96</v>
      </c>
      <c r="L25" s="144" t="s">
        <v>96</v>
      </c>
      <c r="M25" s="144" t="s">
        <v>96</v>
      </c>
      <c r="N25" s="144" t="s">
        <v>96</v>
      </c>
      <c r="O25" s="144" t="s">
        <v>96</v>
      </c>
      <c r="P25" s="144" t="s">
        <v>96</v>
      </c>
      <c r="Q25" s="144" t="s">
        <v>87</v>
      </c>
      <c r="R25" s="144" t="s">
        <v>87</v>
      </c>
      <c r="S25" s="144" t="s">
        <v>87</v>
      </c>
      <c r="T25" s="144" t="s">
        <v>96</v>
      </c>
      <c r="U25" s="144" t="s">
        <v>96</v>
      </c>
      <c r="V25" s="144" t="s">
        <v>96</v>
      </c>
      <c r="W25" s="144" t="s">
        <v>96</v>
      </c>
      <c r="X25" s="144" t="s">
        <v>96</v>
      </c>
      <c r="Y25" s="144" t="s">
        <v>96</v>
      </c>
      <c r="Z25" s="144" t="s">
        <v>96</v>
      </c>
      <c r="AA25" s="144" t="s">
        <v>96</v>
      </c>
      <c r="AB25" s="144" t="s">
        <v>96</v>
      </c>
      <c r="AC25" s="144" t="s">
        <v>96</v>
      </c>
      <c r="AD25" s="144" t="s">
        <v>96</v>
      </c>
      <c r="AE25" s="144" t="s">
        <v>96</v>
      </c>
      <c r="AF25" s="144" t="s">
        <v>96</v>
      </c>
      <c r="AG25" s="144" t="s">
        <v>96</v>
      </c>
      <c r="AH25" s="144" t="s">
        <v>96</v>
      </c>
      <c r="AI25" s="144" t="s">
        <v>96</v>
      </c>
      <c r="AJ25" s="144" t="s">
        <v>96</v>
      </c>
      <c r="AK25" s="144"/>
      <c r="AL25" s="220"/>
      <c r="AM25" s="367"/>
      <c r="AN25" s="383">
        <f ca="1">IFERROR(COUNTIF(OFFSET(G25,0,MATCH("コ",G25:AL25,0)):$AL25,"一"),0)</f>
        <v>0</v>
      </c>
      <c r="AP25" s="392">
        <f t="shared" si="4"/>
        <v>0</v>
      </c>
      <c r="AQ25" s="397">
        <f t="shared" si="5"/>
        <v>0</v>
      </c>
      <c r="AR25" s="397">
        <f t="shared" si="5"/>
        <v>0</v>
      </c>
      <c r="AS25" s="397">
        <f t="shared" si="5"/>
        <v>0</v>
      </c>
      <c r="AT25" s="397">
        <f t="shared" si="5"/>
        <v>0</v>
      </c>
      <c r="AU25" s="397">
        <f t="shared" si="5"/>
        <v>0</v>
      </c>
      <c r="AV25" s="397">
        <f t="shared" si="5"/>
        <v>0</v>
      </c>
      <c r="AW25" s="397">
        <f t="shared" si="5"/>
        <v>0</v>
      </c>
      <c r="AX25" s="397">
        <f t="shared" si="5"/>
        <v>0</v>
      </c>
      <c r="AY25" s="397">
        <f t="shared" si="5"/>
        <v>0</v>
      </c>
      <c r="AZ25" s="397">
        <f t="shared" si="5"/>
        <v>0</v>
      </c>
      <c r="BA25" s="397">
        <f t="shared" si="5"/>
        <v>0</v>
      </c>
      <c r="BB25" s="397">
        <f t="shared" si="5"/>
        <v>0</v>
      </c>
      <c r="BC25" s="397">
        <f t="shared" si="5"/>
        <v>0</v>
      </c>
      <c r="BD25" s="397">
        <f t="shared" si="5"/>
        <v>0</v>
      </c>
      <c r="BE25" s="397">
        <f t="shared" si="5"/>
        <v>0</v>
      </c>
      <c r="BF25" s="397">
        <f t="shared" si="5"/>
        <v>0</v>
      </c>
      <c r="BG25" s="397">
        <f t="shared" si="5"/>
        <v>0</v>
      </c>
      <c r="BH25" s="397">
        <f t="shared" si="5"/>
        <v>0</v>
      </c>
      <c r="BI25" s="397">
        <f t="shared" si="5"/>
        <v>0</v>
      </c>
      <c r="BJ25" s="397">
        <f t="shared" si="5"/>
        <v>0</v>
      </c>
      <c r="BK25" s="397">
        <f t="shared" si="5"/>
        <v>0</v>
      </c>
      <c r="BL25" s="397">
        <f t="shared" si="5"/>
        <v>0</v>
      </c>
      <c r="BM25" s="397">
        <f t="shared" si="5"/>
        <v>0</v>
      </c>
      <c r="BN25" s="397">
        <f t="shared" si="5"/>
        <v>0</v>
      </c>
      <c r="BO25" s="397">
        <f t="shared" si="5"/>
        <v>0</v>
      </c>
      <c r="BP25" s="397">
        <f t="shared" si="5"/>
        <v>0</v>
      </c>
      <c r="BQ25" s="397">
        <f t="shared" si="5"/>
        <v>0</v>
      </c>
      <c r="BR25" s="397">
        <f t="shared" si="5"/>
        <v>0</v>
      </c>
      <c r="BS25" s="397">
        <f t="shared" si="5"/>
        <v>0</v>
      </c>
      <c r="BT25" s="397">
        <f t="shared" si="5"/>
        <v>0</v>
      </c>
      <c r="BU25" s="282">
        <f t="shared" si="5"/>
        <v>0</v>
      </c>
    </row>
    <row r="26" spans="2:73" ht="12" customHeight="1">
      <c r="B26" s="117">
        <f t="shared" si="2"/>
        <v>23</v>
      </c>
      <c r="C26" s="126"/>
      <c r="D26" s="137" t="s">
        <v>56</v>
      </c>
      <c r="E26" s="144"/>
      <c r="F26" s="282">
        <f t="shared" ca="1" si="3"/>
        <v>3</v>
      </c>
      <c r="G26" s="126" t="s">
        <v>96</v>
      </c>
      <c r="H26" s="144" t="s">
        <v>96</v>
      </c>
      <c r="I26" s="144" t="s">
        <v>96</v>
      </c>
      <c r="J26" s="144" t="s">
        <v>96</v>
      </c>
      <c r="K26" s="144" t="s">
        <v>96</v>
      </c>
      <c r="L26" s="144" t="s">
        <v>96</v>
      </c>
      <c r="M26" s="144" t="s">
        <v>96</v>
      </c>
      <c r="N26" s="144" t="s">
        <v>96</v>
      </c>
      <c r="O26" s="144" t="s">
        <v>96</v>
      </c>
      <c r="P26" s="144" t="s">
        <v>96</v>
      </c>
      <c r="Q26" s="144" t="s">
        <v>87</v>
      </c>
      <c r="R26" s="144" t="s">
        <v>87</v>
      </c>
      <c r="S26" s="144" t="s">
        <v>87</v>
      </c>
      <c r="T26" s="144" t="s">
        <v>96</v>
      </c>
      <c r="U26" s="144" t="s">
        <v>96</v>
      </c>
      <c r="V26" s="144" t="s">
        <v>87</v>
      </c>
      <c r="W26" s="144" t="s">
        <v>87</v>
      </c>
      <c r="X26" s="144" t="s">
        <v>87</v>
      </c>
      <c r="Y26" s="144" t="s">
        <v>87</v>
      </c>
      <c r="Z26" s="144" t="s">
        <v>87</v>
      </c>
      <c r="AA26" s="144" t="s">
        <v>87</v>
      </c>
      <c r="AB26" s="144" t="s">
        <v>87</v>
      </c>
      <c r="AC26" s="144" t="s">
        <v>87</v>
      </c>
      <c r="AD26" s="144" t="s">
        <v>87</v>
      </c>
      <c r="AE26" s="144" t="s">
        <v>87</v>
      </c>
      <c r="AF26" s="144" t="s">
        <v>87</v>
      </c>
      <c r="AG26" s="144" t="s">
        <v>87</v>
      </c>
      <c r="AH26" s="144" t="s">
        <v>87</v>
      </c>
      <c r="AI26" s="144" t="s">
        <v>87</v>
      </c>
      <c r="AJ26" s="144" t="s">
        <v>87</v>
      </c>
      <c r="AK26" s="144"/>
      <c r="AL26" s="220"/>
      <c r="AM26" s="367"/>
      <c r="AN26" s="383">
        <f ca="1">IFERROR(COUNTIF(OFFSET(G26,0,MATCH("コ",G26:AL26,0)):$AL26,"一"),0)</f>
        <v>0</v>
      </c>
      <c r="AP26" s="392">
        <f t="shared" si="4"/>
        <v>0</v>
      </c>
      <c r="AQ26" s="397">
        <f t="shared" si="5"/>
        <v>0</v>
      </c>
      <c r="AR26" s="397">
        <f t="shared" si="5"/>
        <v>0</v>
      </c>
      <c r="AS26" s="397">
        <f t="shared" si="5"/>
        <v>0</v>
      </c>
      <c r="AT26" s="397">
        <f t="shared" si="5"/>
        <v>0</v>
      </c>
      <c r="AU26" s="397">
        <f t="shared" si="5"/>
        <v>0</v>
      </c>
      <c r="AV26" s="397">
        <f t="shared" si="5"/>
        <v>0</v>
      </c>
      <c r="AW26" s="397">
        <f t="shared" si="5"/>
        <v>0</v>
      </c>
      <c r="AX26" s="397">
        <f t="shared" si="5"/>
        <v>0</v>
      </c>
      <c r="AY26" s="397">
        <f t="shared" si="5"/>
        <v>0</v>
      </c>
      <c r="AZ26" s="397">
        <f t="shared" si="5"/>
        <v>0</v>
      </c>
      <c r="BA26" s="397">
        <f t="shared" si="5"/>
        <v>0</v>
      </c>
      <c r="BB26" s="397">
        <f t="shared" si="5"/>
        <v>0</v>
      </c>
      <c r="BC26" s="397">
        <f t="shared" si="5"/>
        <v>0</v>
      </c>
      <c r="BD26" s="397">
        <f t="shared" si="5"/>
        <v>0</v>
      </c>
      <c r="BE26" s="397">
        <f t="shared" si="5"/>
        <v>0</v>
      </c>
      <c r="BF26" s="397">
        <f t="shared" si="5"/>
        <v>0</v>
      </c>
      <c r="BG26" s="397">
        <f t="shared" si="5"/>
        <v>0</v>
      </c>
      <c r="BH26" s="397">
        <f t="shared" si="5"/>
        <v>0</v>
      </c>
      <c r="BI26" s="397">
        <f t="shared" si="5"/>
        <v>0</v>
      </c>
      <c r="BJ26" s="397">
        <f t="shared" si="5"/>
        <v>0</v>
      </c>
      <c r="BK26" s="397">
        <f t="shared" si="5"/>
        <v>0</v>
      </c>
      <c r="BL26" s="397">
        <f t="shared" si="5"/>
        <v>0</v>
      </c>
      <c r="BM26" s="397">
        <f t="shared" si="5"/>
        <v>0</v>
      </c>
      <c r="BN26" s="397">
        <f t="shared" si="5"/>
        <v>0</v>
      </c>
      <c r="BO26" s="397">
        <f t="shared" si="5"/>
        <v>0</v>
      </c>
      <c r="BP26" s="397">
        <f t="shared" si="5"/>
        <v>0</v>
      </c>
      <c r="BQ26" s="397">
        <f t="shared" si="5"/>
        <v>0</v>
      </c>
      <c r="BR26" s="397">
        <f t="shared" si="5"/>
        <v>0</v>
      </c>
      <c r="BS26" s="397">
        <f t="shared" si="5"/>
        <v>0</v>
      </c>
      <c r="BT26" s="397">
        <f t="shared" si="5"/>
        <v>0</v>
      </c>
      <c r="BU26" s="282">
        <f t="shared" si="5"/>
        <v>0</v>
      </c>
    </row>
    <row r="27" spans="2:73" ht="12" customHeight="1">
      <c r="B27" s="117">
        <f t="shared" si="2"/>
        <v>24</v>
      </c>
      <c r="C27" s="126"/>
      <c r="D27" s="137" t="s">
        <v>56</v>
      </c>
      <c r="E27" s="144"/>
      <c r="F27" s="282">
        <f t="shared" ca="1" si="3"/>
        <v>4</v>
      </c>
      <c r="G27" s="126" t="s">
        <v>96</v>
      </c>
      <c r="H27" s="144" t="s">
        <v>96</v>
      </c>
      <c r="I27" s="144" t="s">
        <v>96</v>
      </c>
      <c r="J27" s="144" t="s">
        <v>96</v>
      </c>
      <c r="K27" s="144" t="s">
        <v>96</v>
      </c>
      <c r="L27" s="144" t="s">
        <v>96</v>
      </c>
      <c r="M27" s="144" t="s">
        <v>96</v>
      </c>
      <c r="N27" s="144" t="s">
        <v>96</v>
      </c>
      <c r="O27" s="144" t="s">
        <v>96</v>
      </c>
      <c r="P27" s="144" t="s">
        <v>96</v>
      </c>
      <c r="Q27" s="144" t="s">
        <v>87</v>
      </c>
      <c r="R27" s="144" t="s">
        <v>87</v>
      </c>
      <c r="S27" s="144" t="s">
        <v>87</v>
      </c>
      <c r="T27" s="144" t="s">
        <v>96</v>
      </c>
      <c r="U27" s="144" t="s">
        <v>96</v>
      </c>
      <c r="V27" s="144" t="s">
        <v>87</v>
      </c>
      <c r="W27" s="144" t="s">
        <v>87</v>
      </c>
      <c r="X27" s="144" t="s">
        <v>87</v>
      </c>
      <c r="Y27" s="144" t="s">
        <v>87</v>
      </c>
      <c r="Z27" s="144" t="s">
        <v>87</v>
      </c>
      <c r="AA27" s="144" t="s">
        <v>87</v>
      </c>
      <c r="AB27" s="144" t="s">
        <v>87</v>
      </c>
      <c r="AC27" s="144" t="s">
        <v>87</v>
      </c>
      <c r="AD27" s="144" t="s">
        <v>87</v>
      </c>
      <c r="AE27" s="144" t="s">
        <v>87</v>
      </c>
      <c r="AF27" s="144" t="s">
        <v>87</v>
      </c>
      <c r="AG27" s="144" t="s">
        <v>87</v>
      </c>
      <c r="AH27" s="144" t="s">
        <v>87</v>
      </c>
      <c r="AI27" s="144" t="s">
        <v>87</v>
      </c>
      <c r="AJ27" s="144" t="s">
        <v>87</v>
      </c>
      <c r="AK27" s="144"/>
      <c r="AL27" s="220"/>
      <c r="AM27" s="367"/>
      <c r="AN27" s="383">
        <f ca="1">IFERROR(COUNTIF(OFFSET(G27,0,MATCH("コ",G27:AL27,0)):$AL27,"一"),0)</f>
        <v>0</v>
      </c>
      <c r="AP27" s="392">
        <f t="shared" si="4"/>
        <v>0</v>
      </c>
      <c r="AQ27" s="397">
        <f t="shared" si="5"/>
        <v>0</v>
      </c>
      <c r="AR27" s="397">
        <f t="shared" si="5"/>
        <v>0</v>
      </c>
      <c r="AS27" s="397">
        <f t="shared" si="5"/>
        <v>0</v>
      </c>
      <c r="AT27" s="397">
        <f t="shared" si="5"/>
        <v>0</v>
      </c>
      <c r="AU27" s="397">
        <f t="shared" si="5"/>
        <v>0</v>
      </c>
      <c r="AV27" s="397">
        <f t="shared" si="5"/>
        <v>0</v>
      </c>
      <c r="AW27" s="397">
        <f t="shared" si="5"/>
        <v>0</v>
      </c>
      <c r="AX27" s="397">
        <f t="shared" si="5"/>
        <v>0</v>
      </c>
      <c r="AY27" s="397">
        <f t="shared" si="5"/>
        <v>0</v>
      </c>
      <c r="AZ27" s="397">
        <f t="shared" si="5"/>
        <v>0</v>
      </c>
      <c r="BA27" s="397">
        <f t="shared" si="5"/>
        <v>0</v>
      </c>
      <c r="BB27" s="397">
        <f t="shared" si="5"/>
        <v>0</v>
      </c>
      <c r="BC27" s="397">
        <f t="shared" si="5"/>
        <v>0</v>
      </c>
      <c r="BD27" s="397">
        <f t="shared" si="5"/>
        <v>0</v>
      </c>
      <c r="BE27" s="397">
        <f t="shared" si="5"/>
        <v>0</v>
      </c>
      <c r="BF27" s="397">
        <f t="shared" si="5"/>
        <v>0</v>
      </c>
      <c r="BG27" s="397">
        <f t="shared" si="5"/>
        <v>0</v>
      </c>
      <c r="BH27" s="397">
        <f t="shared" si="5"/>
        <v>0</v>
      </c>
      <c r="BI27" s="397">
        <f t="shared" si="5"/>
        <v>0</v>
      </c>
      <c r="BJ27" s="397">
        <f t="shared" si="5"/>
        <v>0</v>
      </c>
      <c r="BK27" s="397">
        <f t="shared" si="5"/>
        <v>0</v>
      </c>
      <c r="BL27" s="397">
        <f t="shared" si="5"/>
        <v>0</v>
      </c>
      <c r="BM27" s="397">
        <f t="shared" si="5"/>
        <v>0</v>
      </c>
      <c r="BN27" s="397">
        <f t="shared" si="5"/>
        <v>0</v>
      </c>
      <c r="BO27" s="397">
        <f t="shared" si="5"/>
        <v>0</v>
      </c>
      <c r="BP27" s="397">
        <f t="shared" si="5"/>
        <v>0</v>
      </c>
      <c r="BQ27" s="397">
        <f t="shared" si="5"/>
        <v>0</v>
      </c>
      <c r="BR27" s="397">
        <f t="shared" si="5"/>
        <v>0</v>
      </c>
      <c r="BS27" s="397">
        <f t="shared" si="5"/>
        <v>0</v>
      </c>
      <c r="BT27" s="397">
        <f t="shared" si="5"/>
        <v>0</v>
      </c>
      <c r="BU27" s="282">
        <f t="shared" si="5"/>
        <v>0</v>
      </c>
    </row>
    <row r="28" spans="2:73" ht="12" customHeight="1">
      <c r="B28" s="117">
        <f t="shared" si="2"/>
        <v>25</v>
      </c>
      <c r="C28" s="126"/>
      <c r="D28" s="137" t="s">
        <v>56</v>
      </c>
      <c r="E28" s="144">
        <v>208</v>
      </c>
      <c r="F28" s="282">
        <f t="shared" ca="1" si="3"/>
        <v>1</v>
      </c>
      <c r="G28" s="126" t="s">
        <v>96</v>
      </c>
      <c r="H28" s="144" t="s">
        <v>96</v>
      </c>
      <c r="I28" s="144" t="s">
        <v>96</v>
      </c>
      <c r="J28" s="144" t="s">
        <v>96</v>
      </c>
      <c r="K28" s="144" t="s">
        <v>96</v>
      </c>
      <c r="L28" s="144" t="s">
        <v>96</v>
      </c>
      <c r="M28" s="144" t="s">
        <v>96</v>
      </c>
      <c r="N28" s="144" t="s">
        <v>96</v>
      </c>
      <c r="O28" s="144" t="s">
        <v>96</v>
      </c>
      <c r="P28" s="144" t="s">
        <v>96</v>
      </c>
      <c r="Q28" s="144" t="s">
        <v>96</v>
      </c>
      <c r="R28" s="144" t="s">
        <v>96</v>
      </c>
      <c r="S28" s="144" t="s">
        <v>96</v>
      </c>
      <c r="T28" s="144" t="s">
        <v>96</v>
      </c>
      <c r="U28" s="144" t="s">
        <v>96</v>
      </c>
      <c r="V28" s="144" t="s">
        <v>96</v>
      </c>
      <c r="W28" s="144" t="s">
        <v>87</v>
      </c>
      <c r="X28" s="144" t="s">
        <v>87</v>
      </c>
      <c r="Y28" s="144" t="s">
        <v>87</v>
      </c>
      <c r="Z28" s="144" t="s">
        <v>87</v>
      </c>
      <c r="AA28" s="144" t="s">
        <v>87</v>
      </c>
      <c r="AB28" s="144" t="s">
        <v>87</v>
      </c>
      <c r="AC28" s="144" t="s">
        <v>87</v>
      </c>
      <c r="AD28" s="144" t="s">
        <v>87</v>
      </c>
      <c r="AE28" s="144" t="s">
        <v>87</v>
      </c>
      <c r="AF28" s="144" t="s">
        <v>87</v>
      </c>
      <c r="AG28" s="144" t="s">
        <v>87</v>
      </c>
      <c r="AH28" s="144" t="s">
        <v>87</v>
      </c>
      <c r="AI28" s="144" t="s">
        <v>87</v>
      </c>
      <c r="AJ28" s="144" t="s">
        <v>87</v>
      </c>
      <c r="AK28" s="144"/>
      <c r="AL28" s="220"/>
      <c r="AM28" s="367"/>
      <c r="AN28" s="383">
        <f ca="1">IFERROR(COUNTIF(OFFSET(G28,0,MATCH("コ",G28:AL28,0)):$AL28,"一"),0)</f>
        <v>0</v>
      </c>
      <c r="AP28" s="392">
        <f t="shared" si="4"/>
        <v>0</v>
      </c>
      <c r="AQ28" s="397">
        <f t="shared" si="5"/>
        <v>0</v>
      </c>
      <c r="AR28" s="397">
        <f t="shared" si="5"/>
        <v>0</v>
      </c>
      <c r="AS28" s="397">
        <f t="shared" si="5"/>
        <v>0</v>
      </c>
      <c r="AT28" s="397">
        <f t="shared" si="5"/>
        <v>0</v>
      </c>
      <c r="AU28" s="397">
        <f t="shared" si="5"/>
        <v>0</v>
      </c>
      <c r="AV28" s="397">
        <f t="shared" si="5"/>
        <v>0</v>
      </c>
      <c r="AW28" s="397">
        <f t="shared" si="5"/>
        <v>0</v>
      </c>
      <c r="AX28" s="397">
        <f t="shared" si="5"/>
        <v>0</v>
      </c>
      <c r="AY28" s="397">
        <f t="shared" si="5"/>
        <v>0</v>
      </c>
      <c r="AZ28" s="397">
        <f t="shared" si="5"/>
        <v>0</v>
      </c>
      <c r="BA28" s="397">
        <f t="shared" si="5"/>
        <v>0</v>
      </c>
      <c r="BB28" s="397">
        <f t="shared" si="5"/>
        <v>0</v>
      </c>
      <c r="BC28" s="397">
        <f t="shared" si="5"/>
        <v>0</v>
      </c>
      <c r="BD28" s="397">
        <f t="shared" si="5"/>
        <v>0</v>
      </c>
      <c r="BE28" s="397">
        <f t="shared" si="5"/>
        <v>0</v>
      </c>
      <c r="BF28" s="397">
        <f t="shared" si="5"/>
        <v>0</v>
      </c>
      <c r="BG28" s="397">
        <f t="shared" si="5"/>
        <v>0</v>
      </c>
      <c r="BH28" s="397">
        <f t="shared" si="5"/>
        <v>0</v>
      </c>
      <c r="BI28" s="397">
        <f t="shared" si="5"/>
        <v>0</v>
      </c>
      <c r="BJ28" s="397">
        <f t="shared" si="5"/>
        <v>0</v>
      </c>
      <c r="BK28" s="397">
        <f t="shared" si="5"/>
        <v>0</v>
      </c>
      <c r="BL28" s="397">
        <f t="shared" si="5"/>
        <v>0</v>
      </c>
      <c r="BM28" s="397">
        <f t="shared" si="5"/>
        <v>0</v>
      </c>
      <c r="BN28" s="397">
        <f t="shared" si="5"/>
        <v>0</v>
      </c>
      <c r="BO28" s="397">
        <f t="shared" si="5"/>
        <v>0</v>
      </c>
      <c r="BP28" s="397">
        <f t="shared" si="5"/>
        <v>0</v>
      </c>
      <c r="BQ28" s="397">
        <f t="shared" si="5"/>
        <v>0</v>
      </c>
      <c r="BR28" s="397">
        <f t="shared" si="5"/>
        <v>0</v>
      </c>
      <c r="BS28" s="397">
        <f t="shared" si="5"/>
        <v>0</v>
      </c>
      <c r="BT28" s="397">
        <f t="shared" si="5"/>
        <v>0</v>
      </c>
      <c r="BU28" s="282">
        <f t="shared" si="5"/>
        <v>0</v>
      </c>
    </row>
    <row r="29" spans="2:73" ht="12" customHeight="1">
      <c r="B29" s="117">
        <f t="shared" si="2"/>
        <v>26</v>
      </c>
      <c r="C29" s="126"/>
      <c r="D29" s="137" t="s">
        <v>56</v>
      </c>
      <c r="E29" s="144"/>
      <c r="F29" s="282">
        <f t="shared" ca="1" si="3"/>
        <v>2</v>
      </c>
      <c r="G29" s="126" t="s">
        <v>96</v>
      </c>
      <c r="H29" s="144" t="s">
        <v>96</v>
      </c>
      <c r="I29" s="144" t="s">
        <v>96</v>
      </c>
      <c r="J29" s="144" t="s">
        <v>96</v>
      </c>
      <c r="K29" s="144" t="s">
        <v>96</v>
      </c>
      <c r="L29" s="144" t="s">
        <v>96</v>
      </c>
      <c r="M29" s="144" t="s">
        <v>96</v>
      </c>
      <c r="N29" s="144" t="s">
        <v>96</v>
      </c>
      <c r="O29" s="144" t="s">
        <v>87</v>
      </c>
      <c r="P29" s="144" t="s">
        <v>87</v>
      </c>
      <c r="Q29" s="144" t="s">
        <v>87</v>
      </c>
      <c r="R29" s="144" t="s">
        <v>87</v>
      </c>
      <c r="S29" s="144" t="s">
        <v>87</v>
      </c>
      <c r="T29" s="144" t="s">
        <v>87</v>
      </c>
      <c r="U29" s="144" t="s">
        <v>87</v>
      </c>
      <c r="V29" s="144" t="s">
        <v>87</v>
      </c>
      <c r="W29" s="144" t="s">
        <v>87</v>
      </c>
      <c r="X29" s="144" t="s">
        <v>87</v>
      </c>
      <c r="Y29" s="144" t="s">
        <v>87</v>
      </c>
      <c r="Z29" s="144" t="s">
        <v>87</v>
      </c>
      <c r="AA29" s="144" t="s">
        <v>87</v>
      </c>
      <c r="AB29" s="144" t="s">
        <v>87</v>
      </c>
      <c r="AC29" s="144" t="s">
        <v>87</v>
      </c>
      <c r="AD29" s="144" t="s">
        <v>87</v>
      </c>
      <c r="AE29" s="144" t="s">
        <v>87</v>
      </c>
      <c r="AF29" s="144" t="s">
        <v>87</v>
      </c>
      <c r="AG29" s="144" t="s">
        <v>87</v>
      </c>
      <c r="AH29" s="144" t="s">
        <v>87</v>
      </c>
      <c r="AI29" s="144" t="s">
        <v>87</v>
      </c>
      <c r="AJ29" s="144" t="s">
        <v>87</v>
      </c>
      <c r="AK29" s="144"/>
      <c r="AL29" s="220"/>
      <c r="AM29" s="367"/>
      <c r="AN29" s="383">
        <f ca="1">IFERROR(COUNTIF(OFFSET(G29,0,MATCH("コ",G29:AL29,0)):$AL29,"一"),0)</f>
        <v>0</v>
      </c>
      <c r="AP29" s="392">
        <f t="shared" si="4"/>
        <v>0</v>
      </c>
      <c r="AQ29" s="397">
        <f t="shared" si="5"/>
        <v>0</v>
      </c>
      <c r="AR29" s="397">
        <f t="shared" si="5"/>
        <v>0</v>
      </c>
      <c r="AS29" s="397">
        <f t="shared" si="5"/>
        <v>0</v>
      </c>
      <c r="AT29" s="397">
        <f t="shared" si="5"/>
        <v>0</v>
      </c>
      <c r="AU29" s="397">
        <f t="shared" si="5"/>
        <v>0</v>
      </c>
      <c r="AV29" s="397">
        <f t="shared" si="5"/>
        <v>0</v>
      </c>
      <c r="AW29" s="397">
        <f t="shared" si="5"/>
        <v>0</v>
      </c>
      <c r="AX29" s="397">
        <f t="shared" si="5"/>
        <v>0</v>
      </c>
      <c r="AY29" s="397">
        <f t="shared" si="5"/>
        <v>0</v>
      </c>
      <c r="AZ29" s="397">
        <f t="shared" si="5"/>
        <v>0</v>
      </c>
      <c r="BA29" s="397">
        <f t="shared" si="5"/>
        <v>0</v>
      </c>
      <c r="BB29" s="397">
        <f t="shared" si="5"/>
        <v>0</v>
      </c>
      <c r="BC29" s="397">
        <f t="shared" si="5"/>
        <v>0</v>
      </c>
      <c r="BD29" s="397">
        <f t="shared" si="5"/>
        <v>0</v>
      </c>
      <c r="BE29" s="397">
        <f t="shared" si="5"/>
        <v>0</v>
      </c>
      <c r="BF29" s="397">
        <f t="shared" si="5"/>
        <v>0</v>
      </c>
      <c r="BG29" s="397">
        <f t="shared" si="5"/>
        <v>0</v>
      </c>
      <c r="BH29" s="397">
        <f t="shared" si="5"/>
        <v>0</v>
      </c>
      <c r="BI29" s="397">
        <f t="shared" si="5"/>
        <v>0</v>
      </c>
      <c r="BJ29" s="397">
        <f t="shared" si="5"/>
        <v>0</v>
      </c>
      <c r="BK29" s="397">
        <f t="shared" si="5"/>
        <v>0</v>
      </c>
      <c r="BL29" s="397">
        <f t="shared" si="5"/>
        <v>0</v>
      </c>
      <c r="BM29" s="397">
        <f t="shared" si="5"/>
        <v>0</v>
      </c>
      <c r="BN29" s="397">
        <f t="shared" si="5"/>
        <v>0</v>
      </c>
      <c r="BO29" s="397">
        <f t="shared" si="5"/>
        <v>0</v>
      </c>
      <c r="BP29" s="397">
        <f t="shared" si="5"/>
        <v>0</v>
      </c>
      <c r="BQ29" s="397">
        <f t="shared" si="5"/>
        <v>0</v>
      </c>
      <c r="BR29" s="397">
        <f t="shared" si="5"/>
        <v>0</v>
      </c>
      <c r="BS29" s="397">
        <f t="shared" si="5"/>
        <v>0</v>
      </c>
      <c r="BT29" s="397">
        <f t="shared" si="5"/>
        <v>0</v>
      </c>
      <c r="BU29" s="282">
        <f t="shared" si="5"/>
        <v>0</v>
      </c>
    </row>
    <row r="30" spans="2:73" ht="12" customHeight="1">
      <c r="B30" s="117">
        <f t="shared" si="2"/>
        <v>27</v>
      </c>
      <c r="C30" s="126"/>
      <c r="D30" s="137" t="s">
        <v>56</v>
      </c>
      <c r="E30" s="144"/>
      <c r="F30" s="282">
        <f t="shared" ca="1" si="3"/>
        <v>3</v>
      </c>
      <c r="G30" s="126" t="s">
        <v>96</v>
      </c>
      <c r="H30" s="144" t="s">
        <v>96</v>
      </c>
      <c r="I30" s="144" t="s">
        <v>96</v>
      </c>
      <c r="J30" s="144" t="s">
        <v>96</v>
      </c>
      <c r="K30" s="144" t="s">
        <v>96</v>
      </c>
      <c r="L30" s="144" t="s">
        <v>96</v>
      </c>
      <c r="M30" s="144" t="s">
        <v>96</v>
      </c>
      <c r="N30" s="144" t="s">
        <v>96</v>
      </c>
      <c r="O30" s="144" t="s">
        <v>96</v>
      </c>
      <c r="P30" s="144" t="s">
        <v>96</v>
      </c>
      <c r="Q30" s="144" t="s">
        <v>96</v>
      </c>
      <c r="R30" s="144" t="s">
        <v>96</v>
      </c>
      <c r="S30" s="144" t="s">
        <v>96</v>
      </c>
      <c r="T30" s="144" t="s">
        <v>96</v>
      </c>
      <c r="U30" s="144" t="s">
        <v>96</v>
      </c>
      <c r="V30" s="144" t="s">
        <v>96</v>
      </c>
      <c r="W30" s="144" t="s">
        <v>87</v>
      </c>
      <c r="X30" s="144" t="s">
        <v>87</v>
      </c>
      <c r="Y30" s="144" t="s">
        <v>87</v>
      </c>
      <c r="Z30" s="144" t="s">
        <v>87</v>
      </c>
      <c r="AA30" s="144" t="s">
        <v>87</v>
      </c>
      <c r="AB30" s="144" t="s">
        <v>87</v>
      </c>
      <c r="AC30" s="144" t="s">
        <v>87</v>
      </c>
      <c r="AD30" s="144" t="s">
        <v>87</v>
      </c>
      <c r="AE30" s="144" t="s">
        <v>87</v>
      </c>
      <c r="AF30" s="144" t="s">
        <v>87</v>
      </c>
      <c r="AG30" s="144" t="s">
        <v>87</v>
      </c>
      <c r="AH30" s="144" t="s">
        <v>87</v>
      </c>
      <c r="AI30" s="144" t="s">
        <v>87</v>
      </c>
      <c r="AJ30" s="144" t="s">
        <v>87</v>
      </c>
      <c r="AK30" s="144"/>
      <c r="AL30" s="220"/>
      <c r="AM30" s="367"/>
      <c r="AN30" s="383">
        <f ca="1">IFERROR(COUNTIF(OFFSET(G30,0,MATCH("コ",G30:AL30,0)):$AL30,"一"),0)</f>
        <v>0</v>
      </c>
      <c r="AP30" s="392">
        <f t="shared" si="4"/>
        <v>0</v>
      </c>
      <c r="AQ30" s="397">
        <f t="shared" si="5"/>
        <v>0</v>
      </c>
      <c r="AR30" s="397">
        <f t="shared" si="5"/>
        <v>0</v>
      </c>
      <c r="AS30" s="397">
        <f t="shared" si="5"/>
        <v>0</v>
      </c>
      <c r="AT30" s="397">
        <f t="shared" si="5"/>
        <v>0</v>
      </c>
      <c r="AU30" s="397">
        <f t="shared" si="5"/>
        <v>0</v>
      </c>
      <c r="AV30" s="397">
        <f t="shared" si="5"/>
        <v>0</v>
      </c>
      <c r="AW30" s="397">
        <f t="shared" si="5"/>
        <v>0</v>
      </c>
      <c r="AX30" s="397">
        <f t="shared" si="5"/>
        <v>0</v>
      </c>
      <c r="AY30" s="397">
        <f t="shared" si="5"/>
        <v>0</v>
      </c>
      <c r="AZ30" s="397">
        <f t="shared" si="5"/>
        <v>0</v>
      </c>
      <c r="BA30" s="397">
        <f t="shared" si="5"/>
        <v>0</v>
      </c>
      <c r="BB30" s="397">
        <f t="shared" si="5"/>
        <v>0</v>
      </c>
      <c r="BC30" s="397">
        <f t="shared" si="5"/>
        <v>0</v>
      </c>
      <c r="BD30" s="397">
        <f t="shared" si="5"/>
        <v>0</v>
      </c>
      <c r="BE30" s="397">
        <f t="shared" si="5"/>
        <v>0</v>
      </c>
      <c r="BF30" s="397">
        <f t="shared" si="5"/>
        <v>0</v>
      </c>
      <c r="BG30" s="397">
        <f t="shared" si="5"/>
        <v>0</v>
      </c>
      <c r="BH30" s="397">
        <f t="shared" si="5"/>
        <v>0</v>
      </c>
      <c r="BI30" s="397">
        <f t="shared" si="5"/>
        <v>0</v>
      </c>
      <c r="BJ30" s="397">
        <f t="shared" si="5"/>
        <v>0</v>
      </c>
      <c r="BK30" s="397">
        <f t="shared" si="5"/>
        <v>0</v>
      </c>
      <c r="BL30" s="397">
        <f t="shared" si="5"/>
        <v>0</v>
      </c>
      <c r="BM30" s="397">
        <f t="shared" si="5"/>
        <v>0</v>
      </c>
      <c r="BN30" s="397">
        <f t="shared" si="5"/>
        <v>0</v>
      </c>
      <c r="BO30" s="397">
        <f t="shared" si="5"/>
        <v>0</v>
      </c>
      <c r="BP30" s="397">
        <f t="shared" si="5"/>
        <v>0</v>
      </c>
      <c r="BQ30" s="397">
        <f t="shared" si="5"/>
        <v>0</v>
      </c>
      <c r="BR30" s="397">
        <f t="shared" si="5"/>
        <v>0</v>
      </c>
      <c r="BS30" s="397">
        <f t="shared" si="5"/>
        <v>0</v>
      </c>
      <c r="BT30" s="397">
        <f t="shared" si="5"/>
        <v>0</v>
      </c>
      <c r="BU30" s="282">
        <f t="shared" si="5"/>
        <v>0</v>
      </c>
    </row>
    <row r="31" spans="2:73" ht="12" customHeight="1">
      <c r="B31" s="117">
        <f t="shared" si="2"/>
        <v>28</v>
      </c>
      <c r="C31" s="126"/>
      <c r="D31" s="137" t="s">
        <v>56</v>
      </c>
      <c r="E31" s="144"/>
      <c r="F31" s="282">
        <f t="shared" ca="1" si="3"/>
        <v>4</v>
      </c>
      <c r="G31" s="126" t="s">
        <v>96</v>
      </c>
      <c r="H31" s="144" t="s">
        <v>96</v>
      </c>
      <c r="I31" s="144" t="s">
        <v>96</v>
      </c>
      <c r="J31" s="144" t="s">
        <v>96</v>
      </c>
      <c r="K31" s="144" t="s">
        <v>96</v>
      </c>
      <c r="L31" s="144" t="s">
        <v>96</v>
      </c>
      <c r="M31" s="144" t="s">
        <v>96</v>
      </c>
      <c r="N31" s="144" t="s">
        <v>96</v>
      </c>
      <c r="O31" s="144" t="s">
        <v>87</v>
      </c>
      <c r="P31" s="144" t="s">
        <v>87</v>
      </c>
      <c r="Q31" s="144" t="s">
        <v>87</v>
      </c>
      <c r="R31" s="144" t="s">
        <v>87</v>
      </c>
      <c r="S31" s="144" t="s">
        <v>87</v>
      </c>
      <c r="T31" s="144" t="s">
        <v>87</v>
      </c>
      <c r="U31" s="144" t="s">
        <v>87</v>
      </c>
      <c r="V31" s="144" t="s">
        <v>87</v>
      </c>
      <c r="W31" s="144" t="s">
        <v>87</v>
      </c>
      <c r="X31" s="144" t="s">
        <v>87</v>
      </c>
      <c r="Y31" s="144" t="s">
        <v>87</v>
      </c>
      <c r="Z31" s="144" t="s">
        <v>87</v>
      </c>
      <c r="AA31" s="144" t="s">
        <v>87</v>
      </c>
      <c r="AB31" s="144" t="s">
        <v>87</v>
      </c>
      <c r="AC31" s="144" t="s">
        <v>87</v>
      </c>
      <c r="AD31" s="144" t="s">
        <v>87</v>
      </c>
      <c r="AE31" s="144" t="s">
        <v>87</v>
      </c>
      <c r="AF31" s="144" t="s">
        <v>87</v>
      </c>
      <c r="AG31" s="144" t="s">
        <v>87</v>
      </c>
      <c r="AH31" s="144" t="s">
        <v>87</v>
      </c>
      <c r="AI31" s="144" t="s">
        <v>87</v>
      </c>
      <c r="AJ31" s="144" t="s">
        <v>87</v>
      </c>
      <c r="AK31" s="144"/>
      <c r="AL31" s="220"/>
      <c r="AM31" s="367"/>
      <c r="AN31" s="383">
        <f ca="1">IFERROR(COUNTIF(OFFSET(G31,0,MATCH("コ",G31:AL31,0)):$AL31,"一"),0)</f>
        <v>0</v>
      </c>
      <c r="AP31" s="392">
        <f t="shared" si="4"/>
        <v>0</v>
      </c>
      <c r="AQ31" s="397">
        <f t="shared" si="5"/>
        <v>0</v>
      </c>
      <c r="AR31" s="397">
        <f t="shared" si="5"/>
        <v>0</v>
      </c>
      <c r="AS31" s="397">
        <f t="shared" si="5"/>
        <v>0</v>
      </c>
      <c r="AT31" s="397">
        <f t="shared" si="5"/>
        <v>0</v>
      </c>
      <c r="AU31" s="397">
        <f t="shared" si="5"/>
        <v>0</v>
      </c>
      <c r="AV31" s="397">
        <f t="shared" si="5"/>
        <v>0</v>
      </c>
      <c r="AW31" s="397">
        <f t="shared" si="5"/>
        <v>0</v>
      </c>
      <c r="AX31" s="397">
        <f t="shared" si="5"/>
        <v>0</v>
      </c>
      <c r="AY31" s="397">
        <f t="shared" si="5"/>
        <v>0</v>
      </c>
      <c r="AZ31" s="397">
        <f t="shared" si="5"/>
        <v>0</v>
      </c>
      <c r="BA31" s="397">
        <f t="shared" si="5"/>
        <v>0</v>
      </c>
      <c r="BB31" s="397">
        <f t="shared" si="5"/>
        <v>0</v>
      </c>
      <c r="BC31" s="397">
        <f t="shared" si="5"/>
        <v>0</v>
      </c>
      <c r="BD31" s="397">
        <f t="shared" si="5"/>
        <v>0</v>
      </c>
      <c r="BE31" s="397">
        <f t="shared" si="5"/>
        <v>0</v>
      </c>
      <c r="BF31" s="397">
        <f t="shared" si="5"/>
        <v>0</v>
      </c>
      <c r="BG31" s="397">
        <f t="shared" si="5"/>
        <v>0</v>
      </c>
      <c r="BH31" s="397">
        <f t="shared" si="5"/>
        <v>0</v>
      </c>
      <c r="BI31" s="397">
        <f t="shared" si="5"/>
        <v>0</v>
      </c>
      <c r="BJ31" s="397">
        <f t="shared" si="5"/>
        <v>0</v>
      </c>
      <c r="BK31" s="397">
        <f t="shared" si="5"/>
        <v>0</v>
      </c>
      <c r="BL31" s="397">
        <f t="shared" si="5"/>
        <v>0</v>
      </c>
      <c r="BM31" s="397">
        <f t="shared" si="5"/>
        <v>0</v>
      </c>
      <c r="BN31" s="397">
        <f t="shared" si="5"/>
        <v>0</v>
      </c>
      <c r="BO31" s="397">
        <f t="shared" si="5"/>
        <v>0</v>
      </c>
      <c r="BP31" s="397">
        <f t="shared" si="5"/>
        <v>0</v>
      </c>
      <c r="BQ31" s="397">
        <f t="shared" si="5"/>
        <v>0</v>
      </c>
      <c r="BR31" s="397">
        <f t="shared" si="5"/>
        <v>0</v>
      </c>
      <c r="BS31" s="397">
        <f t="shared" si="5"/>
        <v>0</v>
      </c>
      <c r="BT31" s="397">
        <f t="shared" si="5"/>
        <v>0</v>
      </c>
      <c r="BU31" s="282">
        <f t="shared" si="5"/>
        <v>0</v>
      </c>
    </row>
    <row r="32" spans="2:73" ht="12" customHeight="1">
      <c r="B32" s="117">
        <f t="shared" si="2"/>
        <v>29</v>
      </c>
      <c r="C32" s="126"/>
      <c r="D32" s="137" t="s">
        <v>56</v>
      </c>
      <c r="E32" s="144">
        <v>210</v>
      </c>
      <c r="F32" s="282">
        <f t="shared" ca="1" si="3"/>
        <v>1</v>
      </c>
      <c r="G32" s="126" t="s">
        <v>96</v>
      </c>
      <c r="H32" s="144" t="s">
        <v>96</v>
      </c>
      <c r="I32" s="144" t="s">
        <v>87</v>
      </c>
      <c r="J32" s="144" t="s">
        <v>87</v>
      </c>
      <c r="K32" s="144" t="s">
        <v>87</v>
      </c>
      <c r="L32" s="144" t="s">
        <v>87</v>
      </c>
      <c r="M32" s="144" t="s">
        <v>96</v>
      </c>
      <c r="N32" s="144" t="s">
        <v>96</v>
      </c>
      <c r="O32" s="144" t="s">
        <v>96</v>
      </c>
      <c r="P32" s="144" t="s">
        <v>96</v>
      </c>
      <c r="Q32" s="144" t="s">
        <v>96</v>
      </c>
      <c r="R32" s="144" t="s">
        <v>96</v>
      </c>
      <c r="S32" s="144" t="s">
        <v>96</v>
      </c>
      <c r="T32" s="144" t="s">
        <v>96</v>
      </c>
      <c r="U32" s="144" t="s">
        <v>87</v>
      </c>
      <c r="V32" s="144" t="s">
        <v>87</v>
      </c>
      <c r="W32" s="144" t="s">
        <v>87</v>
      </c>
      <c r="X32" s="144" t="s">
        <v>87</v>
      </c>
      <c r="Y32" s="144" t="s">
        <v>87</v>
      </c>
      <c r="Z32" s="144" t="s">
        <v>87</v>
      </c>
      <c r="AA32" s="144" t="s">
        <v>87</v>
      </c>
      <c r="AB32" s="144" t="s">
        <v>87</v>
      </c>
      <c r="AC32" s="144" t="s">
        <v>87</v>
      </c>
      <c r="AD32" s="144" t="s">
        <v>87</v>
      </c>
      <c r="AE32" s="144" t="s">
        <v>87</v>
      </c>
      <c r="AF32" s="144" t="s">
        <v>87</v>
      </c>
      <c r="AG32" s="144" t="s">
        <v>87</v>
      </c>
      <c r="AH32" s="144" t="s">
        <v>87</v>
      </c>
      <c r="AI32" s="144" t="s">
        <v>87</v>
      </c>
      <c r="AJ32" s="144" t="s">
        <v>87</v>
      </c>
      <c r="AK32" s="144"/>
      <c r="AL32" s="220"/>
      <c r="AM32" s="367"/>
      <c r="AN32" s="383">
        <f ca="1">IFERROR(COUNTIF(OFFSET(G32,0,MATCH("コ",G32:AL32,0)):$AL32,"一"),0)</f>
        <v>0</v>
      </c>
      <c r="AP32" s="392">
        <f t="shared" si="4"/>
        <v>0</v>
      </c>
      <c r="AQ32" s="397">
        <f t="shared" si="5"/>
        <v>0</v>
      </c>
      <c r="AR32" s="397">
        <f t="shared" si="5"/>
        <v>0</v>
      </c>
      <c r="AS32" s="397">
        <f t="shared" si="5"/>
        <v>0</v>
      </c>
      <c r="AT32" s="397">
        <f t="shared" si="5"/>
        <v>0</v>
      </c>
      <c r="AU32" s="397">
        <f t="shared" si="5"/>
        <v>0</v>
      </c>
      <c r="AV32" s="397">
        <f t="shared" si="5"/>
        <v>0</v>
      </c>
      <c r="AW32" s="397">
        <f t="shared" si="5"/>
        <v>0</v>
      </c>
      <c r="AX32" s="397">
        <f t="shared" si="5"/>
        <v>0</v>
      </c>
      <c r="AY32" s="397">
        <f t="shared" si="5"/>
        <v>0</v>
      </c>
      <c r="AZ32" s="397">
        <f t="shared" si="5"/>
        <v>0</v>
      </c>
      <c r="BA32" s="397">
        <f t="shared" si="5"/>
        <v>0</v>
      </c>
      <c r="BB32" s="397">
        <f t="shared" si="5"/>
        <v>0</v>
      </c>
      <c r="BC32" s="397">
        <f t="shared" si="5"/>
        <v>0</v>
      </c>
      <c r="BD32" s="397">
        <f t="shared" si="5"/>
        <v>0</v>
      </c>
      <c r="BE32" s="397">
        <f t="shared" si="5"/>
        <v>0</v>
      </c>
      <c r="BF32" s="397">
        <f t="shared" si="5"/>
        <v>0</v>
      </c>
      <c r="BG32" s="397">
        <f t="shared" si="5"/>
        <v>0</v>
      </c>
      <c r="BH32" s="397">
        <f t="shared" si="5"/>
        <v>0</v>
      </c>
      <c r="BI32" s="397">
        <f t="shared" si="5"/>
        <v>0</v>
      </c>
      <c r="BJ32" s="397">
        <f t="shared" si="5"/>
        <v>0</v>
      </c>
      <c r="BK32" s="397">
        <f t="shared" si="5"/>
        <v>0</v>
      </c>
      <c r="BL32" s="397">
        <f t="shared" si="5"/>
        <v>0</v>
      </c>
      <c r="BM32" s="397">
        <f t="shared" si="5"/>
        <v>0</v>
      </c>
      <c r="BN32" s="397">
        <f t="shared" si="5"/>
        <v>0</v>
      </c>
      <c r="BO32" s="397">
        <f t="shared" si="5"/>
        <v>0</v>
      </c>
      <c r="BP32" s="397">
        <f t="shared" si="5"/>
        <v>0</v>
      </c>
      <c r="BQ32" s="397">
        <f t="shared" si="5"/>
        <v>0</v>
      </c>
      <c r="BR32" s="397">
        <f t="shared" si="5"/>
        <v>0</v>
      </c>
      <c r="BS32" s="397">
        <f t="shared" si="5"/>
        <v>0</v>
      </c>
      <c r="BT32" s="397">
        <f t="shared" si="5"/>
        <v>0</v>
      </c>
      <c r="BU32" s="282">
        <f t="shared" si="5"/>
        <v>0</v>
      </c>
    </row>
    <row r="33" spans="2:75" ht="12" customHeight="1">
      <c r="B33" s="117">
        <f t="shared" si="2"/>
        <v>30</v>
      </c>
      <c r="C33" s="126"/>
      <c r="D33" s="137" t="s">
        <v>56</v>
      </c>
      <c r="E33" s="144"/>
      <c r="F33" s="282">
        <f t="shared" ca="1" si="3"/>
        <v>2</v>
      </c>
      <c r="G33" s="126" t="s">
        <v>96</v>
      </c>
      <c r="H33" s="144" t="s">
        <v>96</v>
      </c>
      <c r="I33" s="144" t="s">
        <v>87</v>
      </c>
      <c r="J33" s="144" t="s">
        <v>87</v>
      </c>
      <c r="K33" s="144" t="s">
        <v>87</v>
      </c>
      <c r="L33" s="144" t="s">
        <v>87</v>
      </c>
      <c r="M33" s="144" t="s">
        <v>96</v>
      </c>
      <c r="N33" s="144" t="s">
        <v>96</v>
      </c>
      <c r="O33" s="144" t="s">
        <v>96</v>
      </c>
      <c r="P33" s="144" t="s">
        <v>96</v>
      </c>
      <c r="Q33" s="144" t="s">
        <v>96</v>
      </c>
      <c r="R33" s="144" t="s">
        <v>96</v>
      </c>
      <c r="S33" s="144" t="s">
        <v>96</v>
      </c>
      <c r="T33" s="144" t="s">
        <v>96</v>
      </c>
      <c r="U33" s="144" t="s">
        <v>96</v>
      </c>
      <c r="V33" s="144" t="s">
        <v>96</v>
      </c>
      <c r="W33" s="144" t="s">
        <v>96</v>
      </c>
      <c r="X33" s="144" t="s">
        <v>96</v>
      </c>
      <c r="Y33" s="144" t="s">
        <v>96</v>
      </c>
      <c r="Z33" s="144" t="s">
        <v>96</v>
      </c>
      <c r="AA33" s="144" t="s">
        <v>96</v>
      </c>
      <c r="AB33" s="144" t="s">
        <v>96</v>
      </c>
      <c r="AC33" s="144" t="s">
        <v>87</v>
      </c>
      <c r="AD33" s="144" t="s">
        <v>87</v>
      </c>
      <c r="AE33" s="144" t="s">
        <v>87</v>
      </c>
      <c r="AF33" s="144" t="s">
        <v>87</v>
      </c>
      <c r="AG33" s="144" t="s">
        <v>87</v>
      </c>
      <c r="AH33" s="144" t="s">
        <v>87</v>
      </c>
      <c r="AI33" s="144" t="s">
        <v>87</v>
      </c>
      <c r="AJ33" s="144" t="s">
        <v>87</v>
      </c>
      <c r="AK33" s="144"/>
      <c r="AL33" s="220"/>
      <c r="AM33" s="367"/>
      <c r="AN33" s="383">
        <f ca="1">IFERROR(COUNTIF(OFFSET(G33,0,MATCH("コ",G33:AL33,0)):$AL33,"一"),0)</f>
        <v>0</v>
      </c>
      <c r="AP33" s="392">
        <f t="shared" si="4"/>
        <v>0</v>
      </c>
      <c r="AQ33" s="397">
        <f t="shared" si="5"/>
        <v>0</v>
      </c>
      <c r="AR33" s="397">
        <f t="shared" si="5"/>
        <v>0</v>
      </c>
      <c r="AS33" s="397">
        <f t="shared" si="5"/>
        <v>0</v>
      </c>
      <c r="AT33" s="397">
        <f t="shared" si="5"/>
        <v>0</v>
      </c>
      <c r="AU33" s="397">
        <f t="shared" si="5"/>
        <v>0</v>
      </c>
      <c r="AV33" s="397">
        <f t="shared" si="5"/>
        <v>0</v>
      </c>
      <c r="AW33" s="397">
        <f t="shared" si="5"/>
        <v>0</v>
      </c>
      <c r="AX33" s="397">
        <f t="shared" si="5"/>
        <v>0</v>
      </c>
      <c r="AY33" s="397">
        <f t="shared" si="5"/>
        <v>0</v>
      </c>
      <c r="AZ33" s="397">
        <f t="shared" si="5"/>
        <v>0</v>
      </c>
      <c r="BA33" s="397">
        <f t="shared" si="5"/>
        <v>0</v>
      </c>
      <c r="BB33" s="397">
        <f t="shared" si="5"/>
        <v>0</v>
      </c>
      <c r="BC33" s="397">
        <f t="shared" si="5"/>
        <v>0</v>
      </c>
      <c r="BD33" s="397">
        <f t="shared" si="5"/>
        <v>0</v>
      </c>
      <c r="BE33" s="397">
        <f t="shared" si="5"/>
        <v>0</v>
      </c>
      <c r="BF33" s="397">
        <f t="shared" si="5"/>
        <v>0</v>
      </c>
      <c r="BG33" s="397">
        <f t="shared" si="5"/>
        <v>0</v>
      </c>
      <c r="BH33" s="397">
        <f t="shared" si="5"/>
        <v>0</v>
      </c>
      <c r="BI33" s="397">
        <f t="shared" si="5"/>
        <v>0</v>
      </c>
      <c r="BJ33" s="397">
        <f t="shared" si="5"/>
        <v>0</v>
      </c>
      <c r="BK33" s="397">
        <f t="shared" si="5"/>
        <v>0</v>
      </c>
      <c r="BL33" s="397">
        <f t="shared" si="5"/>
        <v>0</v>
      </c>
      <c r="BM33" s="397">
        <f t="shared" si="5"/>
        <v>0</v>
      </c>
      <c r="BN33" s="397">
        <f t="shared" si="5"/>
        <v>0</v>
      </c>
      <c r="BO33" s="397">
        <f t="shared" si="5"/>
        <v>0</v>
      </c>
      <c r="BP33" s="397">
        <f t="shared" si="5"/>
        <v>0</v>
      </c>
      <c r="BQ33" s="397">
        <f t="shared" si="5"/>
        <v>0</v>
      </c>
      <c r="BR33" s="397">
        <f t="shared" si="5"/>
        <v>0</v>
      </c>
      <c r="BS33" s="397">
        <f t="shared" si="5"/>
        <v>0</v>
      </c>
      <c r="BT33" s="397">
        <f t="shared" si="5"/>
        <v>0</v>
      </c>
      <c r="BU33" s="282">
        <f t="shared" si="5"/>
        <v>0</v>
      </c>
      <c r="BW33" s="25"/>
    </row>
    <row r="34" spans="2:75" ht="12" customHeight="1">
      <c r="B34" s="117">
        <f t="shared" si="2"/>
        <v>31</v>
      </c>
      <c r="C34" s="126"/>
      <c r="D34" s="137" t="s">
        <v>56</v>
      </c>
      <c r="E34" s="144"/>
      <c r="F34" s="282">
        <f t="shared" ca="1" si="3"/>
        <v>3</v>
      </c>
      <c r="G34" s="126" t="s">
        <v>96</v>
      </c>
      <c r="H34" s="144" t="s">
        <v>96</v>
      </c>
      <c r="I34" s="144" t="s">
        <v>87</v>
      </c>
      <c r="J34" s="144" t="s">
        <v>87</v>
      </c>
      <c r="K34" s="144" t="s">
        <v>87</v>
      </c>
      <c r="L34" s="144" t="s">
        <v>87</v>
      </c>
      <c r="M34" s="144" t="s">
        <v>96</v>
      </c>
      <c r="N34" s="144" t="s">
        <v>96</v>
      </c>
      <c r="O34" s="144" t="s">
        <v>96</v>
      </c>
      <c r="P34" s="144" t="s">
        <v>96</v>
      </c>
      <c r="Q34" s="144" t="s">
        <v>96</v>
      </c>
      <c r="R34" s="144" t="s">
        <v>96</v>
      </c>
      <c r="S34" s="144" t="s">
        <v>96</v>
      </c>
      <c r="T34" s="144" t="s">
        <v>96</v>
      </c>
      <c r="U34" s="144" t="s">
        <v>96</v>
      </c>
      <c r="V34" s="144" t="s">
        <v>96</v>
      </c>
      <c r="W34" s="144" t="s">
        <v>87</v>
      </c>
      <c r="X34" s="144" t="s">
        <v>87</v>
      </c>
      <c r="Y34" s="144" t="s">
        <v>87</v>
      </c>
      <c r="Z34" s="144" t="s">
        <v>87</v>
      </c>
      <c r="AA34" s="144" t="s">
        <v>87</v>
      </c>
      <c r="AB34" s="144" t="s">
        <v>87</v>
      </c>
      <c r="AC34" s="144" t="s">
        <v>87</v>
      </c>
      <c r="AD34" s="144" t="s">
        <v>87</v>
      </c>
      <c r="AE34" s="144" t="s">
        <v>87</v>
      </c>
      <c r="AF34" s="144" t="s">
        <v>87</v>
      </c>
      <c r="AG34" s="144" t="s">
        <v>87</v>
      </c>
      <c r="AH34" s="144" t="s">
        <v>87</v>
      </c>
      <c r="AI34" s="144" t="s">
        <v>87</v>
      </c>
      <c r="AJ34" s="144" t="s">
        <v>87</v>
      </c>
      <c r="AK34" s="144"/>
      <c r="AL34" s="220"/>
      <c r="AM34" s="367"/>
      <c r="AN34" s="383">
        <f ca="1">IFERROR(COUNTIF(OFFSET(G34,0,MATCH("コ",G34:AL34,0)):$AL34,"一"),0)</f>
        <v>0</v>
      </c>
      <c r="AP34" s="392">
        <f t="shared" si="4"/>
        <v>0</v>
      </c>
      <c r="AQ34" s="397">
        <f t="shared" si="5"/>
        <v>0</v>
      </c>
      <c r="AR34" s="397">
        <f t="shared" si="5"/>
        <v>0</v>
      </c>
      <c r="AS34" s="397">
        <f t="shared" si="5"/>
        <v>0</v>
      </c>
      <c r="AT34" s="397">
        <f t="shared" si="5"/>
        <v>0</v>
      </c>
      <c r="AU34" s="397">
        <f t="shared" si="5"/>
        <v>0</v>
      </c>
      <c r="AV34" s="397">
        <f t="shared" si="5"/>
        <v>0</v>
      </c>
      <c r="AW34" s="397">
        <f t="shared" si="5"/>
        <v>0</v>
      </c>
      <c r="AX34" s="397">
        <f t="shared" si="5"/>
        <v>0</v>
      </c>
      <c r="AY34" s="397">
        <f t="shared" si="5"/>
        <v>0</v>
      </c>
      <c r="AZ34" s="397">
        <f t="shared" si="5"/>
        <v>0</v>
      </c>
      <c r="BA34" s="397">
        <f t="shared" si="5"/>
        <v>0</v>
      </c>
      <c r="BB34" s="397">
        <f t="shared" si="5"/>
        <v>0</v>
      </c>
      <c r="BC34" s="397">
        <f t="shared" si="5"/>
        <v>0</v>
      </c>
      <c r="BD34" s="397">
        <f t="shared" si="5"/>
        <v>0</v>
      </c>
      <c r="BE34" s="397">
        <f t="shared" si="5"/>
        <v>0</v>
      </c>
      <c r="BF34" s="397">
        <f t="shared" si="5"/>
        <v>0</v>
      </c>
      <c r="BG34" s="397">
        <f t="shared" si="5"/>
        <v>0</v>
      </c>
      <c r="BH34" s="397">
        <f t="shared" si="5"/>
        <v>0</v>
      </c>
      <c r="BI34" s="397">
        <f t="shared" si="5"/>
        <v>0</v>
      </c>
      <c r="BJ34" s="397">
        <f t="shared" si="5"/>
        <v>0</v>
      </c>
      <c r="BK34" s="397">
        <f t="shared" si="5"/>
        <v>0</v>
      </c>
      <c r="BL34" s="397">
        <f t="shared" si="5"/>
        <v>0</v>
      </c>
      <c r="BM34" s="397">
        <f t="shared" si="5"/>
        <v>0</v>
      </c>
      <c r="BN34" s="397">
        <f t="shared" si="5"/>
        <v>0</v>
      </c>
      <c r="BO34" s="397">
        <f t="shared" si="5"/>
        <v>0</v>
      </c>
      <c r="BP34" s="397">
        <f t="shared" si="5"/>
        <v>0</v>
      </c>
      <c r="BQ34" s="397">
        <f t="shared" si="5"/>
        <v>0</v>
      </c>
      <c r="BR34" s="397">
        <f t="shared" si="5"/>
        <v>0</v>
      </c>
      <c r="BS34" s="397">
        <f t="shared" si="5"/>
        <v>0</v>
      </c>
      <c r="BT34" s="397">
        <f t="shared" si="5"/>
        <v>0</v>
      </c>
      <c r="BU34" s="282">
        <f t="shared" si="5"/>
        <v>0</v>
      </c>
      <c r="BW34" s="25"/>
    </row>
    <row r="35" spans="2:75" ht="12" customHeight="1">
      <c r="B35" s="117">
        <f t="shared" si="2"/>
        <v>32</v>
      </c>
      <c r="C35" s="126"/>
      <c r="D35" s="137" t="s">
        <v>56</v>
      </c>
      <c r="E35" s="144"/>
      <c r="F35" s="282">
        <f t="shared" ca="1" si="3"/>
        <v>4</v>
      </c>
      <c r="G35" s="126" t="s">
        <v>96</v>
      </c>
      <c r="H35" s="144" t="s">
        <v>96</v>
      </c>
      <c r="I35" s="144" t="s">
        <v>87</v>
      </c>
      <c r="J35" s="144" t="s">
        <v>87</v>
      </c>
      <c r="K35" s="144" t="s">
        <v>87</v>
      </c>
      <c r="L35" s="144" t="s">
        <v>87</v>
      </c>
      <c r="M35" s="144" t="s">
        <v>96</v>
      </c>
      <c r="N35" s="144" t="s">
        <v>96</v>
      </c>
      <c r="O35" s="144" t="s">
        <v>96</v>
      </c>
      <c r="P35" s="144" t="s">
        <v>96</v>
      </c>
      <c r="Q35" s="144" t="s">
        <v>96</v>
      </c>
      <c r="R35" s="144" t="s">
        <v>96</v>
      </c>
      <c r="S35" s="144" t="s">
        <v>96</v>
      </c>
      <c r="T35" s="144" t="s">
        <v>96</v>
      </c>
      <c r="U35" s="144" t="s">
        <v>96</v>
      </c>
      <c r="V35" s="144" t="s">
        <v>96</v>
      </c>
      <c r="W35" s="144" t="s">
        <v>96</v>
      </c>
      <c r="X35" s="144" t="s">
        <v>96</v>
      </c>
      <c r="Y35" s="144" t="s">
        <v>96</v>
      </c>
      <c r="Z35" s="144" t="s">
        <v>96</v>
      </c>
      <c r="AA35" s="144" t="s">
        <v>96</v>
      </c>
      <c r="AB35" s="144" t="s">
        <v>96</v>
      </c>
      <c r="AC35" s="144" t="s">
        <v>87</v>
      </c>
      <c r="AD35" s="144" t="s">
        <v>87</v>
      </c>
      <c r="AE35" s="144" t="s">
        <v>87</v>
      </c>
      <c r="AF35" s="144" t="s">
        <v>87</v>
      </c>
      <c r="AG35" s="144" t="s">
        <v>87</v>
      </c>
      <c r="AH35" s="144" t="s">
        <v>87</v>
      </c>
      <c r="AI35" s="144" t="s">
        <v>87</v>
      </c>
      <c r="AJ35" s="144" t="s">
        <v>87</v>
      </c>
      <c r="AK35" s="144"/>
      <c r="AL35" s="220"/>
      <c r="AM35" s="367"/>
      <c r="AN35" s="383">
        <f ca="1">IFERROR(COUNTIF(OFFSET(G35,0,MATCH("コ",G35:AL35,0)):$AL35,"一"),0)</f>
        <v>0</v>
      </c>
      <c r="AP35" s="392">
        <f t="shared" si="4"/>
        <v>0</v>
      </c>
      <c r="AQ35" s="397">
        <f t="shared" si="5"/>
        <v>0</v>
      </c>
      <c r="AR35" s="397">
        <f t="shared" si="5"/>
        <v>0</v>
      </c>
      <c r="AS35" s="397">
        <f t="shared" si="5"/>
        <v>0</v>
      </c>
      <c r="AT35" s="397">
        <f t="shared" si="5"/>
        <v>0</v>
      </c>
      <c r="AU35" s="397">
        <f t="shared" si="5"/>
        <v>0</v>
      </c>
      <c r="AV35" s="397">
        <f t="shared" si="5"/>
        <v>0</v>
      </c>
      <c r="AW35" s="397">
        <f t="shared" si="5"/>
        <v>0</v>
      </c>
      <c r="AX35" s="397">
        <f t="shared" si="5"/>
        <v>0</v>
      </c>
      <c r="AY35" s="397">
        <f t="shared" si="5"/>
        <v>0</v>
      </c>
      <c r="AZ35" s="397">
        <f t="shared" si="5"/>
        <v>0</v>
      </c>
      <c r="BA35" s="397">
        <f t="shared" si="5"/>
        <v>0</v>
      </c>
      <c r="BB35" s="397">
        <f t="shared" si="5"/>
        <v>0</v>
      </c>
      <c r="BC35" s="397">
        <f t="shared" si="5"/>
        <v>0</v>
      </c>
      <c r="BD35" s="397">
        <f t="shared" si="5"/>
        <v>0</v>
      </c>
      <c r="BE35" s="397">
        <f t="shared" si="5"/>
        <v>0</v>
      </c>
      <c r="BF35" s="397">
        <f t="shared" si="5"/>
        <v>0</v>
      </c>
      <c r="BG35" s="397">
        <f t="shared" si="5"/>
        <v>0</v>
      </c>
      <c r="BH35" s="397">
        <f t="shared" si="5"/>
        <v>0</v>
      </c>
      <c r="BI35" s="397">
        <f t="shared" si="5"/>
        <v>0</v>
      </c>
      <c r="BJ35" s="397">
        <f t="shared" si="5"/>
        <v>0</v>
      </c>
      <c r="BK35" s="397">
        <f t="shared" si="5"/>
        <v>0</v>
      </c>
      <c r="BL35" s="397">
        <f t="shared" si="5"/>
        <v>0</v>
      </c>
      <c r="BM35" s="397">
        <f t="shared" si="5"/>
        <v>0</v>
      </c>
      <c r="BN35" s="397">
        <f t="shared" si="5"/>
        <v>0</v>
      </c>
      <c r="BO35" s="397">
        <f t="shared" si="5"/>
        <v>0</v>
      </c>
      <c r="BP35" s="397">
        <f t="shared" si="5"/>
        <v>0</v>
      </c>
      <c r="BQ35" s="397">
        <f t="shared" si="5"/>
        <v>0</v>
      </c>
      <c r="BR35" s="397">
        <f t="shared" si="5"/>
        <v>0</v>
      </c>
      <c r="BS35" s="397">
        <f t="shared" si="5"/>
        <v>0</v>
      </c>
      <c r="BT35" s="397">
        <f t="shared" si="5"/>
        <v>0</v>
      </c>
      <c r="BU35" s="282">
        <f t="shared" si="5"/>
        <v>0</v>
      </c>
      <c r="BW35" s="25"/>
    </row>
    <row r="36" spans="2:75" ht="12" customHeight="1">
      <c r="B36" s="117">
        <f t="shared" si="2"/>
        <v>33</v>
      </c>
      <c r="C36" s="126"/>
      <c r="D36" s="137" t="s">
        <v>56</v>
      </c>
      <c r="E36" s="144">
        <v>211</v>
      </c>
      <c r="F36" s="282">
        <f t="shared" ca="1" si="3"/>
        <v>1</v>
      </c>
      <c r="G36" s="126" t="s">
        <v>87</v>
      </c>
      <c r="H36" s="144" t="s">
        <v>87</v>
      </c>
      <c r="I36" s="144" t="s">
        <v>87</v>
      </c>
      <c r="J36" s="144" t="s">
        <v>87</v>
      </c>
      <c r="K36" s="144" t="s">
        <v>87</v>
      </c>
      <c r="L36" s="144" t="s">
        <v>87</v>
      </c>
      <c r="M36" s="144" t="s">
        <v>87</v>
      </c>
      <c r="N36" s="144" t="s">
        <v>87</v>
      </c>
      <c r="O36" s="144" t="s">
        <v>87</v>
      </c>
      <c r="P36" s="144" t="s">
        <v>96</v>
      </c>
      <c r="Q36" s="144" t="s">
        <v>96</v>
      </c>
      <c r="R36" s="144" t="s">
        <v>96</v>
      </c>
      <c r="S36" s="144" t="s">
        <v>96</v>
      </c>
      <c r="T36" s="144" t="s">
        <v>96</v>
      </c>
      <c r="U36" s="144" t="s">
        <v>96</v>
      </c>
      <c r="V36" s="144" t="s">
        <v>87</v>
      </c>
      <c r="W36" s="144" t="s">
        <v>87</v>
      </c>
      <c r="X36" s="144" t="s">
        <v>87</v>
      </c>
      <c r="Y36" s="144" t="s">
        <v>87</v>
      </c>
      <c r="Z36" s="144" t="s">
        <v>87</v>
      </c>
      <c r="AA36" s="144" t="s">
        <v>87</v>
      </c>
      <c r="AB36" s="144" t="s">
        <v>87</v>
      </c>
      <c r="AC36" s="144" t="s">
        <v>87</v>
      </c>
      <c r="AD36" s="144" t="s">
        <v>87</v>
      </c>
      <c r="AE36" s="144" t="s">
        <v>87</v>
      </c>
      <c r="AF36" s="144" t="s">
        <v>87</v>
      </c>
      <c r="AG36" s="144" t="s">
        <v>87</v>
      </c>
      <c r="AH36" s="144" t="s">
        <v>87</v>
      </c>
      <c r="AI36" s="144" t="s">
        <v>87</v>
      </c>
      <c r="AJ36" s="144" t="s">
        <v>87</v>
      </c>
      <c r="AK36" s="144"/>
      <c r="AL36" s="220"/>
      <c r="AM36" s="367"/>
      <c r="AN36" s="383">
        <f ca="1">IFERROR(COUNTIF(OFFSET(G36,0,MATCH("コ",G36:AL36,0)):$AL36,"一"),0)</f>
        <v>0</v>
      </c>
      <c r="AP36" s="392">
        <f t="shared" si="4"/>
        <v>0</v>
      </c>
      <c r="AQ36" s="397">
        <f t="shared" si="5"/>
        <v>0</v>
      </c>
      <c r="AR36" s="397">
        <f t="shared" si="5"/>
        <v>0</v>
      </c>
      <c r="AS36" s="397">
        <f t="shared" si="5"/>
        <v>0</v>
      </c>
      <c r="AT36" s="397">
        <f t="shared" si="5"/>
        <v>0</v>
      </c>
      <c r="AU36" s="397">
        <f t="shared" si="5"/>
        <v>0</v>
      </c>
      <c r="AV36" s="397">
        <f t="shared" si="5"/>
        <v>0</v>
      </c>
      <c r="AW36" s="397">
        <f t="shared" si="5"/>
        <v>0</v>
      </c>
      <c r="AX36" s="397">
        <f t="shared" si="5"/>
        <v>0</v>
      </c>
      <c r="AY36" s="397">
        <f t="shared" si="5"/>
        <v>0</v>
      </c>
      <c r="AZ36" s="397">
        <f t="shared" si="5"/>
        <v>0</v>
      </c>
      <c r="BA36" s="397">
        <f t="shared" si="5"/>
        <v>0</v>
      </c>
      <c r="BB36" s="397">
        <f t="shared" si="5"/>
        <v>0</v>
      </c>
      <c r="BC36" s="397">
        <f t="shared" si="5"/>
        <v>0</v>
      </c>
      <c r="BD36" s="397">
        <f t="shared" si="5"/>
        <v>0</v>
      </c>
      <c r="BE36" s="397">
        <f t="shared" si="5"/>
        <v>0</v>
      </c>
      <c r="BF36" s="397">
        <f t="shared" si="5"/>
        <v>0</v>
      </c>
      <c r="BG36" s="397">
        <f t="shared" si="5"/>
        <v>0</v>
      </c>
      <c r="BH36" s="397">
        <f t="shared" si="5"/>
        <v>0</v>
      </c>
      <c r="BI36" s="397">
        <f t="shared" si="5"/>
        <v>0</v>
      </c>
      <c r="BJ36" s="397">
        <f t="shared" si="5"/>
        <v>0</v>
      </c>
      <c r="BK36" s="397">
        <f t="shared" si="5"/>
        <v>0</v>
      </c>
      <c r="BL36" s="397">
        <f t="shared" si="5"/>
        <v>0</v>
      </c>
      <c r="BM36" s="397">
        <f t="shared" si="5"/>
        <v>0</v>
      </c>
      <c r="BN36" s="397">
        <f t="shared" si="5"/>
        <v>0</v>
      </c>
      <c r="BO36" s="397">
        <f t="shared" si="5"/>
        <v>0</v>
      </c>
      <c r="BP36" s="397">
        <f t="shared" si="5"/>
        <v>0</v>
      </c>
      <c r="BQ36" s="397">
        <f t="shared" si="5"/>
        <v>0</v>
      </c>
      <c r="BR36" s="397">
        <f t="shared" si="5"/>
        <v>0</v>
      </c>
      <c r="BS36" s="397">
        <f t="shared" si="5"/>
        <v>0</v>
      </c>
      <c r="BT36" s="397">
        <f t="shared" si="5"/>
        <v>0</v>
      </c>
      <c r="BU36" s="282">
        <f t="shared" si="5"/>
        <v>0</v>
      </c>
      <c r="BW36" s="25"/>
    </row>
    <row r="37" spans="2:75" ht="12" customHeight="1">
      <c r="B37" s="117">
        <f t="shared" si="2"/>
        <v>34</v>
      </c>
      <c r="C37" s="126" t="s">
        <v>99</v>
      </c>
      <c r="D37" s="137" t="s">
        <v>59</v>
      </c>
      <c r="E37" s="144">
        <v>301</v>
      </c>
      <c r="F37" s="282">
        <f t="shared" ca="1" si="3"/>
        <v>1</v>
      </c>
      <c r="G37" s="126" t="s">
        <v>19</v>
      </c>
      <c r="H37" s="144" t="s">
        <v>19</v>
      </c>
      <c r="I37" s="144" t="s">
        <v>88</v>
      </c>
      <c r="J37" s="144" t="s">
        <v>88</v>
      </c>
      <c r="K37" s="144" t="s">
        <v>88</v>
      </c>
      <c r="L37" s="144" t="s">
        <v>88</v>
      </c>
      <c r="M37" s="144" t="s">
        <v>88</v>
      </c>
      <c r="N37" s="144" t="s">
        <v>88</v>
      </c>
      <c r="O37" s="144" t="s">
        <v>88</v>
      </c>
      <c r="P37" s="144" t="s">
        <v>88</v>
      </c>
      <c r="Q37" s="144" t="s">
        <v>88</v>
      </c>
      <c r="R37" s="144" t="s">
        <v>88</v>
      </c>
      <c r="S37" s="144" t="s">
        <v>88</v>
      </c>
      <c r="T37" s="144" t="s">
        <v>88</v>
      </c>
      <c r="U37" s="144" t="s">
        <v>88</v>
      </c>
      <c r="V37" s="144" t="s">
        <v>19</v>
      </c>
      <c r="W37" s="144" t="s">
        <v>19</v>
      </c>
      <c r="X37" s="144" t="s">
        <v>88</v>
      </c>
      <c r="Y37" s="144" t="s">
        <v>88</v>
      </c>
      <c r="Z37" s="144" t="s">
        <v>88</v>
      </c>
      <c r="AA37" s="144" t="s">
        <v>88</v>
      </c>
      <c r="AB37" s="144" t="s">
        <v>87</v>
      </c>
      <c r="AC37" s="144" t="s">
        <v>87</v>
      </c>
      <c r="AD37" s="144" t="s">
        <v>87</v>
      </c>
      <c r="AE37" s="144" t="s">
        <v>87</v>
      </c>
      <c r="AF37" s="144" t="s">
        <v>87</v>
      </c>
      <c r="AG37" s="144" t="s">
        <v>87</v>
      </c>
      <c r="AH37" s="144" t="s">
        <v>87</v>
      </c>
      <c r="AI37" s="144" t="s">
        <v>87</v>
      </c>
      <c r="AJ37" s="144" t="s">
        <v>87</v>
      </c>
      <c r="AK37" s="144"/>
      <c r="AL37" s="220"/>
      <c r="AM37" s="367"/>
      <c r="AN37" s="383">
        <f ca="1">IFERROR(COUNTIF(OFFSET(G37,0,MATCH("コ",G37:AL37,0)):$AL37,"一"),0)</f>
        <v>9</v>
      </c>
      <c r="AP37" s="392">
        <f t="shared" si="4"/>
        <v>1</v>
      </c>
      <c r="AQ37" s="397">
        <f t="shared" si="5"/>
        <v>1</v>
      </c>
      <c r="AR37" s="397">
        <f t="shared" si="5"/>
        <v>1</v>
      </c>
      <c r="AS37" s="397">
        <f t="shared" si="5"/>
        <v>1</v>
      </c>
      <c r="AT37" s="397">
        <f t="shared" si="5"/>
        <v>1</v>
      </c>
      <c r="AU37" s="397">
        <f t="shared" si="5"/>
        <v>1</v>
      </c>
      <c r="AV37" s="397">
        <f t="shared" si="5"/>
        <v>1</v>
      </c>
      <c r="AW37" s="397">
        <f t="shared" si="5"/>
        <v>1</v>
      </c>
      <c r="AX37" s="397">
        <f t="shared" si="5"/>
        <v>1</v>
      </c>
      <c r="AY37" s="397">
        <f t="shared" si="5"/>
        <v>1</v>
      </c>
      <c r="AZ37" s="397">
        <f t="shared" si="5"/>
        <v>1</v>
      </c>
      <c r="BA37" s="397">
        <f t="shared" si="5"/>
        <v>1</v>
      </c>
      <c r="BB37" s="397">
        <f t="shared" si="5"/>
        <v>1</v>
      </c>
      <c r="BC37" s="397">
        <f t="shared" si="5"/>
        <v>1</v>
      </c>
      <c r="BD37" s="397">
        <f t="shared" si="5"/>
        <v>1</v>
      </c>
      <c r="BE37" s="397">
        <f t="shared" si="5"/>
        <v>1</v>
      </c>
      <c r="BF37" s="397">
        <f t="shared" si="5"/>
        <v>1</v>
      </c>
      <c r="BG37" s="397">
        <f t="shared" si="5"/>
        <v>1</v>
      </c>
      <c r="BH37" s="397">
        <f t="shared" si="5"/>
        <v>1</v>
      </c>
      <c r="BI37" s="397">
        <f t="shared" si="5"/>
        <v>1</v>
      </c>
      <c r="BJ37" s="397">
        <f t="shared" si="5"/>
        <v>1</v>
      </c>
      <c r="BK37" s="397">
        <f t="shared" si="5"/>
        <v>1</v>
      </c>
      <c r="BL37" s="397">
        <f t="shared" si="5"/>
        <v>1</v>
      </c>
      <c r="BM37" s="397">
        <f t="shared" si="5"/>
        <v>1</v>
      </c>
      <c r="BN37" s="397">
        <f t="shared" si="5"/>
        <v>1</v>
      </c>
      <c r="BO37" s="397">
        <f t="shared" si="5"/>
        <v>1</v>
      </c>
      <c r="BP37" s="397">
        <f t="shared" si="5"/>
        <v>1</v>
      </c>
      <c r="BQ37" s="397">
        <f t="shared" si="5"/>
        <v>1</v>
      </c>
      <c r="BR37" s="397">
        <f t="shared" si="5"/>
        <v>1</v>
      </c>
      <c r="BS37" s="397">
        <f t="shared" si="5"/>
        <v>1</v>
      </c>
      <c r="BT37" s="397">
        <f t="shared" si="5"/>
        <v>1</v>
      </c>
      <c r="BU37" s="282">
        <f t="shared" si="5"/>
        <v>1</v>
      </c>
      <c r="BW37" s="25"/>
    </row>
    <row r="38" spans="2:75" ht="12" customHeight="1">
      <c r="B38" s="117">
        <f t="shared" si="2"/>
        <v>35</v>
      </c>
      <c r="C38" s="126"/>
      <c r="D38" s="137" t="s">
        <v>59</v>
      </c>
      <c r="E38" s="144">
        <v>302</v>
      </c>
      <c r="F38" s="282">
        <f t="shared" ca="1" si="3"/>
        <v>1</v>
      </c>
      <c r="G38" s="126" t="s">
        <v>87</v>
      </c>
      <c r="H38" s="144" t="s">
        <v>87</v>
      </c>
      <c r="I38" s="144" t="s">
        <v>87</v>
      </c>
      <c r="J38" s="144" t="s">
        <v>87</v>
      </c>
      <c r="K38" s="144" t="s">
        <v>87</v>
      </c>
      <c r="L38" s="144" t="s">
        <v>87</v>
      </c>
      <c r="M38" s="144" t="s">
        <v>87</v>
      </c>
      <c r="N38" s="144" t="s">
        <v>87</v>
      </c>
      <c r="O38" s="144" t="s">
        <v>87</v>
      </c>
      <c r="P38" s="144" t="s">
        <v>87</v>
      </c>
      <c r="Q38" s="144" t="s">
        <v>87</v>
      </c>
      <c r="R38" s="144" t="s">
        <v>87</v>
      </c>
      <c r="S38" s="144" t="s">
        <v>87</v>
      </c>
      <c r="T38" s="144" t="s">
        <v>87</v>
      </c>
      <c r="U38" s="144" t="s">
        <v>87</v>
      </c>
      <c r="V38" s="144" t="s">
        <v>87</v>
      </c>
      <c r="W38" s="144" t="s">
        <v>19</v>
      </c>
      <c r="X38" s="144" t="s">
        <v>19</v>
      </c>
      <c r="Y38" s="144" t="s">
        <v>19</v>
      </c>
      <c r="Z38" s="144" t="s">
        <v>19</v>
      </c>
      <c r="AA38" s="144" t="s">
        <v>87</v>
      </c>
      <c r="AB38" s="144" t="s">
        <v>88</v>
      </c>
      <c r="AC38" s="144" t="s">
        <v>88</v>
      </c>
      <c r="AD38" s="144" t="s">
        <v>88</v>
      </c>
      <c r="AE38" s="144" t="s">
        <v>88</v>
      </c>
      <c r="AF38" s="144" t="s">
        <v>88</v>
      </c>
      <c r="AG38" s="144" t="s">
        <v>88</v>
      </c>
      <c r="AH38" s="144" t="s">
        <v>88</v>
      </c>
      <c r="AI38" s="144" t="s">
        <v>88</v>
      </c>
      <c r="AJ38" s="144" t="s">
        <v>87</v>
      </c>
      <c r="AK38" s="144"/>
      <c r="AL38" s="220"/>
      <c r="AM38" s="367"/>
      <c r="AN38" s="383">
        <f ca="1">IFERROR(COUNTIF(OFFSET(G38,0,MATCH("コ",G38:AL38,0)):$AL38,"一"),0)</f>
        <v>2</v>
      </c>
      <c r="AP38" s="392">
        <f t="shared" si="4"/>
        <v>0</v>
      </c>
      <c r="AQ38" s="397">
        <f t="shared" si="5"/>
        <v>0</v>
      </c>
      <c r="AR38" s="397">
        <f t="shared" si="5"/>
        <v>0</v>
      </c>
      <c r="AS38" s="397">
        <f t="shared" si="5"/>
        <v>0</v>
      </c>
      <c r="AT38" s="397">
        <f t="shared" si="5"/>
        <v>0</v>
      </c>
      <c r="AU38" s="397">
        <f t="shared" si="5"/>
        <v>0</v>
      </c>
      <c r="AV38" s="397">
        <f t="shared" si="5"/>
        <v>0</v>
      </c>
      <c r="AW38" s="397">
        <f t="shared" si="5"/>
        <v>0</v>
      </c>
      <c r="AX38" s="397">
        <f t="shared" si="5"/>
        <v>0</v>
      </c>
      <c r="AY38" s="397">
        <f t="shared" si="5"/>
        <v>0</v>
      </c>
      <c r="AZ38" s="397">
        <f t="shared" si="5"/>
        <v>0</v>
      </c>
      <c r="BA38" s="397">
        <f t="shared" si="5"/>
        <v>0</v>
      </c>
      <c r="BB38" s="397">
        <f t="shared" si="5"/>
        <v>0</v>
      </c>
      <c r="BC38" s="397">
        <f t="shared" si="5"/>
        <v>0</v>
      </c>
      <c r="BD38" s="397">
        <f t="shared" si="5"/>
        <v>0</v>
      </c>
      <c r="BE38" s="397">
        <f t="shared" si="5"/>
        <v>0</v>
      </c>
      <c r="BF38" s="397">
        <f t="shared" si="5"/>
        <v>1</v>
      </c>
      <c r="BG38" s="397">
        <f t="shared" si="5"/>
        <v>1</v>
      </c>
      <c r="BH38" s="397">
        <f t="shared" si="5"/>
        <v>1</v>
      </c>
      <c r="BI38" s="397">
        <f t="shared" si="5"/>
        <v>1</v>
      </c>
      <c r="BJ38" s="397">
        <f t="shared" si="5"/>
        <v>1</v>
      </c>
      <c r="BK38" s="397">
        <f t="shared" si="5"/>
        <v>1</v>
      </c>
      <c r="BL38" s="397">
        <f t="shared" si="5"/>
        <v>1</v>
      </c>
      <c r="BM38" s="397">
        <f t="shared" si="5"/>
        <v>1</v>
      </c>
      <c r="BN38" s="397">
        <f t="shared" si="5"/>
        <v>1</v>
      </c>
      <c r="BO38" s="397">
        <f t="shared" si="5"/>
        <v>1</v>
      </c>
      <c r="BP38" s="397">
        <f t="shared" si="5"/>
        <v>1</v>
      </c>
      <c r="BQ38" s="397">
        <f t="shared" si="5"/>
        <v>1</v>
      </c>
      <c r="BR38" s="397">
        <f t="shared" si="5"/>
        <v>1</v>
      </c>
      <c r="BS38" s="397">
        <f t="shared" si="5"/>
        <v>1</v>
      </c>
      <c r="BT38" s="397">
        <f t="shared" si="5"/>
        <v>1</v>
      </c>
      <c r="BU38" s="282">
        <f t="shared" si="5"/>
        <v>1</v>
      </c>
      <c r="BW38" s="25"/>
    </row>
    <row r="39" spans="2:75" ht="12" customHeight="1">
      <c r="B39" s="117">
        <f t="shared" si="2"/>
        <v>36</v>
      </c>
      <c r="C39" s="126"/>
      <c r="D39" s="137" t="s">
        <v>59</v>
      </c>
      <c r="E39" s="144">
        <v>303</v>
      </c>
      <c r="F39" s="282">
        <f t="shared" ca="1" si="3"/>
        <v>1</v>
      </c>
      <c r="G39" s="126" t="s">
        <v>87</v>
      </c>
      <c r="H39" s="144" t="s">
        <v>87</v>
      </c>
      <c r="I39" s="144" t="s">
        <v>87</v>
      </c>
      <c r="J39" s="144" t="s">
        <v>87</v>
      </c>
      <c r="K39" s="144" t="s">
        <v>87</v>
      </c>
      <c r="L39" s="144" t="s">
        <v>87</v>
      </c>
      <c r="M39" s="144" t="s">
        <v>87</v>
      </c>
      <c r="N39" s="144" t="s">
        <v>87</v>
      </c>
      <c r="O39" s="144" t="s">
        <v>87</v>
      </c>
      <c r="P39" s="144" t="s">
        <v>87</v>
      </c>
      <c r="Q39" s="144" t="s">
        <v>87</v>
      </c>
      <c r="R39" s="144" t="s">
        <v>87</v>
      </c>
      <c r="S39" s="144" t="s">
        <v>87</v>
      </c>
      <c r="T39" s="144" t="s">
        <v>87</v>
      </c>
      <c r="U39" s="144" t="s">
        <v>87</v>
      </c>
      <c r="V39" s="144" t="s">
        <v>87</v>
      </c>
      <c r="W39" s="144" t="s">
        <v>87</v>
      </c>
      <c r="X39" s="144" t="s">
        <v>87</v>
      </c>
      <c r="Y39" s="144" t="s">
        <v>87</v>
      </c>
      <c r="Z39" s="144" t="s">
        <v>87</v>
      </c>
      <c r="AA39" s="144" t="s">
        <v>87</v>
      </c>
      <c r="AB39" s="144" t="s">
        <v>87</v>
      </c>
      <c r="AC39" s="144" t="s">
        <v>87</v>
      </c>
      <c r="AD39" s="144" t="s">
        <v>87</v>
      </c>
      <c r="AE39" s="144" t="s">
        <v>87</v>
      </c>
      <c r="AF39" s="144" t="s">
        <v>87</v>
      </c>
      <c r="AG39" s="144" t="s">
        <v>87</v>
      </c>
      <c r="AH39" s="144" t="s">
        <v>87</v>
      </c>
      <c r="AI39" s="144" t="s">
        <v>87</v>
      </c>
      <c r="AJ39" s="144" t="s">
        <v>87</v>
      </c>
      <c r="AK39" s="144"/>
      <c r="AL39" s="220"/>
      <c r="AM39" s="367"/>
      <c r="AN39" s="383">
        <f ca="1">IFERROR(COUNTIF(OFFSET(G39,0,MATCH("コ",G39:AL39,0)):$AL39,"一"),0)</f>
        <v>0</v>
      </c>
      <c r="AP39" s="392">
        <f t="shared" si="4"/>
        <v>0</v>
      </c>
      <c r="AQ39" s="397">
        <f t="shared" si="5"/>
        <v>0</v>
      </c>
      <c r="AR39" s="397">
        <f t="shared" si="5"/>
        <v>0</v>
      </c>
      <c r="AS39" s="397">
        <f t="shared" si="5"/>
        <v>0</v>
      </c>
      <c r="AT39" s="397">
        <f t="shared" si="5"/>
        <v>0</v>
      </c>
      <c r="AU39" s="397">
        <f t="shared" si="5"/>
        <v>0</v>
      </c>
      <c r="AV39" s="397">
        <f t="shared" si="5"/>
        <v>0</v>
      </c>
      <c r="AW39" s="397">
        <f t="shared" si="5"/>
        <v>0</v>
      </c>
      <c r="AX39" s="397">
        <f t="shared" si="5"/>
        <v>0</v>
      </c>
      <c r="AY39" s="397">
        <f t="shared" si="5"/>
        <v>0</v>
      </c>
      <c r="AZ39" s="397">
        <f t="shared" si="5"/>
        <v>0</v>
      </c>
      <c r="BA39" s="397">
        <f t="shared" si="5"/>
        <v>0</v>
      </c>
      <c r="BB39" s="397">
        <f t="shared" si="5"/>
        <v>0</v>
      </c>
      <c r="BC39" s="397">
        <f t="shared" si="5"/>
        <v>0</v>
      </c>
      <c r="BD39" s="397">
        <f t="shared" si="5"/>
        <v>0</v>
      </c>
      <c r="BE39" s="397">
        <f t="shared" si="5"/>
        <v>0</v>
      </c>
      <c r="BF39" s="397">
        <f t="shared" si="5"/>
        <v>0</v>
      </c>
      <c r="BG39" s="397">
        <f t="shared" si="5"/>
        <v>0</v>
      </c>
      <c r="BH39" s="397">
        <f t="shared" si="5"/>
        <v>0</v>
      </c>
      <c r="BI39" s="397">
        <f t="shared" si="5"/>
        <v>0</v>
      </c>
      <c r="BJ39" s="397">
        <f t="shared" si="5"/>
        <v>0</v>
      </c>
      <c r="BK39" s="397">
        <f t="shared" si="5"/>
        <v>0</v>
      </c>
      <c r="BL39" s="397">
        <f t="shared" si="5"/>
        <v>0</v>
      </c>
      <c r="BM39" s="397">
        <f t="shared" si="5"/>
        <v>0</v>
      </c>
      <c r="BN39" s="397">
        <f t="shared" si="5"/>
        <v>0</v>
      </c>
      <c r="BO39" s="397">
        <f t="shared" si="5"/>
        <v>0</v>
      </c>
      <c r="BP39" s="397">
        <f t="shared" si="5"/>
        <v>0</v>
      </c>
      <c r="BQ39" s="397">
        <f t="shared" si="5"/>
        <v>0</v>
      </c>
      <c r="BR39" s="397">
        <f t="shared" si="5"/>
        <v>0</v>
      </c>
      <c r="BS39" s="397">
        <f t="shared" si="5"/>
        <v>0</v>
      </c>
      <c r="BT39" s="397">
        <f t="shared" si="5"/>
        <v>0</v>
      </c>
      <c r="BU39" s="282">
        <f t="shared" si="5"/>
        <v>0</v>
      </c>
      <c r="BW39" s="25"/>
    </row>
    <row r="40" spans="2:75" ht="12" customHeight="1">
      <c r="B40" s="117">
        <f t="shared" si="2"/>
        <v>37</v>
      </c>
      <c r="C40" s="126"/>
      <c r="D40" s="137" t="s">
        <v>59</v>
      </c>
      <c r="E40" s="144">
        <v>305</v>
      </c>
      <c r="F40" s="282">
        <f t="shared" ca="1" si="3"/>
        <v>1</v>
      </c>
      <c r="G40" s="126" t="s">
        <v>87</v>
      </c>
      <c r="H40" s="144" t="s">
        <v>87</v>
      </c>
      <c r="I40" s="144" t="s">
        <v>19</v>
      </c>
      <c r="J40" s="144" t="s">
        <v>19</v>
      </c>
      <c r="K40" s="144" t="s">
        <v>19</v>
      </c>
      <c r="L40" s="144" t="s">
        <v>19</v>
      </c>
      <c r="M40" s="144" t="s">
        <v>19</v>
      </c>
      <c r="N40" s="144" t="s">
        <v>19</v>
      </c>
      <c r="O40" s="144" t="s">
        <v>19</v>
      </c>
      <c r="P40" s="144" t="s">
        <v>19</v>
      </c>
      <c r="Q40" s="144" t="s">
        <v>19</v>
      </c>
      <c r="R40" s="144" t="s">
        <v>87</v>
      </c>
      <c r="S40" s="144" t="s">
        <v>87</v>
      </c>
      <c r="T40" s="144" t="s">
        <v>87</v>
      </c>
      <c r="U40" s="144" t="s">
        <v>88</v>
      </c>
      <c r="V40" s="144" t="s">
        <v>88</v>
      </c>
      <c r="W40" s="144" t="s">
        <v>88</v>
      </c>
      <c r="X40" s="144" t="s">
        <v>88</v>
      </c>
      <c r="Y40" s="144" t="s">
        <v>88</v>
      </c>
      <c r="Z40" s="144" t="s">
        <v>88</v>
      </c>
      <c r="AA40" s="144" t="s">
        <v>88</v>
      </c>
      <c r="AB40" s="144" t="s">
        <v>88</v>
      </c>
      <c r="AC40" s="144" t="s">
        <v>88</v>
      </c>
      <c r="AD40" s="144" t="s">
        <v>88</v>
      </c>
      <c r="AE40" s="144" t="s">
        <v>88</v>
      </c>
      <c r="AF40" s="144" t="s">
        <v>88</v>
      </c>
      <c r="AG40" s="144" t="s">
        <v>88</v>
      </c>
      <c r="AH40" s="144" t="s">
        <v>88</v>
      </c>
      <c r="AI40" s="144" t="s">
        <v>88</v>
      </c>
      <c r="AJ40" s="144" t="s">
        <v>88</v>
      </c>
      <c r="AK40" s="144"/>
      <c r="AL40" s="220"/>
      <c r="AM40" s="367"/>
      <c r="AN40" s="383">
        <f ca="1">IFERROR(COUNTIF(OFFSET(G40,0,MATCH("コ",G40:AL40,0)):$AL40,"一"),0)</f>
        <v>3</v>
      </c>
      <c r="AP40" s="392">
        <f t="shared" si="4"/>
        <v>0</v>
      </c>
      <c r="AQ40" s="397">
        <f t="shared" si="5"/>
        <v>0</v>
      </c>
      <c r="AR40" s="397">
        <f t="shared" si="5"/>
        <v>1</v>
      </c>
      <c r="AS40" s="397">
        <f t="shared" si="5"/>
        <v>1</v>
      </c>
      <c r="AT40" s="397">
        <f t="shared" si="5"/>
        <v>1</v>
      </c>
      <c r="AU40" s="397">
        <f t="shared" si="5"/>
        <v>1</v>
      </c>
      <c r="AV40" s="397">
        <f t="shared" si="5"/>
        <v>1</v>
      </c>
      <c r="AW40" s="397">
        <f t="shared" si="5"/>
        <v>1</v>
      </c>
      <c r="AX40" s="397">
        <f t="shared" si="5"/>
        <v>1</v>
      </c>
      <c r="AY40" s="397">
        <f t="shared" si="5"/>
        <v>1</v>
      </c>
      <c r="AZ40" s="397">
        <f t="shared" si="5"/>
        <v>1</v>
      </c>
      <c r="BA40" s="397">
        <f t="shared" si="5"/>
        <v>1</v>
      </c>
      <c r="BB40" s="397">
        <f t="shared" si="5"/>
        <v>1</v>
      </c>
      <c r="BC40" s="397">
        <f t="shared" si="5"/>
        <v>1</v>
      </c>
      <c r="BD40" s="397">
        <f t="shared" si="5"/>
        <v>1</v>
      </c>
      <c r="BE40" s="397">
        <f t="shared" si="5"/>
        <v>1</v>
      </c>
      <c r="BF40" s="397">
        <f t="shared" si="5"/>
        <v>1</v>
      </c>
      <c r="BG40" s="397">
        <f t="shared" si="5"/>
        <v>1</v>
      </c>
      <c r="BH40" s="397">
        <f t="shared" si="5"/>
        <v>1</v>
      </c>
      <c r="BI40" s="397">
        <f t="shared" si="5"/>
        <v>1</v>
      </c>
      <c r="BJ40" s="397">
        <f t="shared" si="5"/>
        <v>1</v>
      </c>
      <c r="BK40" s="397">
        <f t="shared" si="5"/>
        <v>1</v>
      </c>
      <c r="BL40" s="397">
        <f t="shared" si="5"/>
        <v>1</v>
      </c>
      <c r="BM40" s="397">
        <f t="shared" si="5"/>
        <v>1</v>
      </c>
      <c r="BN40" s="397">
        <f t="shared" si="5"/>
        <v>1</v>
      </c>
      <c r="BO40" s="397">
        <f t="shared" si="5"/>
        <v>1</v>
      </c>
      <c r="BP40" s="397">
        <f t="shared" si="5"/>
        <v>1</v>
      </c>
      <c r="BQ40" s="397">
        <f t="shared" si="5"/>
        <v>1</v>
      </c>
      <c r="BR40" s="397">
        <f t="shared" si="5"/>
        <v>1</v>
      </c>
      <c r="BS40" s="397">
        <f t="shared" si="5"/>
        <v>1</v>
      </c>
      <c r="BT40" s="397">
        <f t="shared" si="5"/>
        <v>1</v>
      </c>
      <c r="BU40" s="282">
        <f t="shared" si="5"/>
        <v>1</v>
      </c>
      <c r="BW40" s="25"/>
    </row>
    <row r="41" spans="2:75" ht="12" customHeight="1">
      <c r="B41" s="117">
        <f t="shared" si="2"/>
        <v>38</v>
      </c>
      <c r="C41" s="126"/>
      <c r="D41" s="137" t="s">
        <v>59</v>
      </c>
      <c r="E41" s="144"/>
      <c r="F41" s="282">
        <f t="shared" ca="1" si="3"/>
        <v>2</v>
      </c>
      <c r="G41" s="126" t="s">
        <v>87</v>
      </c>
      <c r="H41" s="144" t="s">
        <v>87</v>
      </c>
      <c r="I41" s="144" t="s">
        <v>19</v>
      </c>
      <c r="J41" s="144" t="s">
        <v>19</v>
      </c>
      <c r="K41" s="144" t="s">
        <v>19</v>
      </c>
      <c r="L41" s="144" t="s">
        <v>19</v>
      </c>
      <c r="M41" s="144" t="s">
        <v>19</v>
      </c>
      <c r="N41" s="144" t="s">
        <v>19</v>
      </c>
      <c r="O41" s="144" t="s">
        <v>19</v>
      </c>
      <c r="P41" s="144" t="s">
        <v>19</v>
      </c>
      <c r="Q41" s="144" t="s">
        <v>19</v>
      </c>
      <c r="R41" s="144" t="s">
        <v>19</v>
      </c>
      <c r="S41" s="144" t="s">
        <v>19</v>
      </c>
      <c r="T41" s="144" t="s">
        <v>19</v>
      </c>
      <c r="U41" s="144" t="s">
        <v>19</v>
      </c>
      <c r="V41" s="144" t="s">
        <v>19</v>
      </c>
      <c r="W41" s="144" t="s">
        <v>19</v>
      </c>
      <c r="X41" s="144" t="s">
        <v>19</v>
      </c>
      <c r="Y41" s="144" t="s">
        <v>19</v>
      </c>
      <c r="Z41" s="144" t="s">
        <v>19</v>
      </c>
      <c r="AA41" s="144" t="s">
        <v>19</v>
      </c>
      <c r="AB41" s="144" t="s">
        <v>19</v>
      </c>
      <c r="AC41" s="144" t="s">
        <v>19</v>
      </c>
      <c r="AD41" s="144" t="s">
        <v>19</v>
      </c>
      <c r="AE41" s="144" t="s">
        <v>87</v>
      </c>
      <c r="AF41" s="144" t="s">
        <v>87</v>
      </c>
      <c r="AG41" s="144" t="s">
        <v>87</v>
      </c>
      <c r="AH41" s="144" t="s">
        <v>87</v>
      </c>
      <c r="AI41" s="144" t="s">
        <v>87</v>
      </c>
      <c r="AJ41" s="144" t="s">
        <v>87</v>
      </c>
      <c r="AK41" s="144"/>
      <c r="AL41" s="220"/>
      <c r="AM41" s="367"/>
      <c r="AN41" s="383">
        <f ca="1">IFERROR(COUNTIF(OFFSET(G41,0,MATCH("コ",G41:AL41,0)):$AL41,"一"),0)</f>
        <v>6</v>
      </c>
      <c r="AP41" s="392">
        <f t="shared" si="4"/>
        <v>0</v>
      </c>
      <c r="AQ41" s="397">
        <f t="shared" si="5"/>
        <v>0</v>
      </c>
      <c r="AR41" s="397">
        <f t="shared" si="5"/>
        <v>1</v>
      </c>
      <c r="AS41" s="397">
        <f t="shared" si="5"/>
        <v>1</v>
      </c>
      <c r="AT41" s="397">
        <f t="shared" si="5"/>
        <v>1</v>
      </c>
      <c r="AU41" s="397">
        <f t="shared" si="5"/>
        <v>1</v>
      </c>
      <c r="AV41" s="397">
        <f t="shared" si="5"/>
        <v>1</v>
      </c>
      <c r="AW41" s="397">
        <f t="shared" si="5"/>
        <v>1</v>
      </c>
      <c r="AX41" s="397">
        <f t="shared" si="5"/>
        <v>1</v>
      </c>
      <c r="AY41" s="397">
        <f t="shared" si="5"/>
        <v>1</v>
      </c>
      <c r="AZ41" s="397">
        <f t="shared" si="5"/>
        <v>1</v>
      </c>
      <c r="BA41" s="397">
        <f t="shared" si="5"/>
        <v>1</v>
      </c>
      <c r="BB41" s="397">
        <f t="shared" si="5"/>
        <v>1</v>
      </c>
      <c r="BC41" s="397">
        <f t="shared" si="5"/>
        <v>1</v>
      </c>
      <c r="BD41" s="397">
        <f t="shared" si="5"/>
        <v>1</v>
      </c>
      <c r="BE41" s="397">
        <f t="shared" si="5"/>
        <v>1</v>
      </c>
      <c r="BF41" s="397">
        <f t="shared" si="5"/>
        <v>1</v>
      </c>
      <c r="BG41" s="397">
        <f t="shared" si="5"/>
        <v>1</v>
      </c>
      <c r="BH41" s="397">
        <f t="shared" si="5"/>
        <v>1</v>
      </c>
      <c r="BI41" s="397">
        <f t="shared" si="5"/>
        <v>1</v>
      </c>
      <c r="BJ41" s="397">
        <f t="shared" si="5"/>
        <v>1</v>
      </c>
      <c r="BK41" s="397">
        <f t="shared" si="5"/>
        <v>1</v>
      </c>
      <c r="BL41" s="397">
        <f t="shared" si="5"/>
        <v>1</v>
      </c>
      <c r="BM41" s="397">
        <f t="shared" si="5"/>
        <v>1</v>
      </c>
      <c r="BN41" s="397">
        <f t="shared" si="5"/>
        <v>1</v>
      </c>
      <c r="BO41" s="397">
        <f t="shared" si="5"/>
        <v>1</v>
      </c>
      <c r="BP41" s="397">
        <f t="shared" si="5"/>
        <v>1</v>
      </c>
      <c r="BQ41" s="397">
        <f t="shared" si="5"/>
        <v>1</v>
      </c>
      <c r="BR41" s="397">
        <f t="shared" si="5"/>
        <v>1</v>
      </c>
      <c r="BS41" s="397">
        <f t="shared" si="5"/>
        <v>1</v>
      </c>
      <c r="BT41" s="397">
        <f t="shared" si="5"/>
        <v>1</v>
      </c>
      <c r="BU41" s="282">
        <f t="shared" si="5"/>
        <v>1</v>
      </c>
      <c r="BW41" s="25"/>
    </row>
    <row r="42" spans="2:75" ht="12" customHeight="1">
      <c r="B42" s="117">
        <f t="shared" si="2"/>
        <v>39</v>
      </c>
      <c r="C42" s="126"/>
      <c r="D42" s="137" t="s">
        <v>59</v>
      </c>
      <c r="E42" s="144"/>
      <c r="F42" s="282">
        <f t="shared" ca="1" si="3"/>
        <v>3</v>
      </c>
      <c r="G42" s="126" t="s">
        <v>87</v>
      </c>
      <c r="H42" s="144" t="s">
        <v>87</v>
      </c>
      <c r="I42" s="144" t="s">
        <v>19</v>
      </c>
      <c r="J42" s="144" t="s">
        <v>19</v>
      </c>
      <c r="K42" s="144" t="s">
        <v>19</v>
      </c>
      <c r="L42" s="144" t="s">
        <v>19</v>
      </c>
      <c r="M42" s="144" t="s">
        <v>19</v>
      </c>
      <c r="N42" s="144" t="s">
        <v>19</v>
      </c>
      <c r="O42" s="144" t="s">
        <v>19</v>
      </c>
      <c r="P42" s="144" t="s">
        <v>19</v>
      </c>
      <c r="Q42" s="144" t="s">
        <v>19</v>
      </c>
      <c r="R42" s="144" t="s">
        <v>19</v>
      </c>
      <c r="S42" s="144" t="s">
        <v>19</v>
      </c>
      <c r="T42" s="144" t="s">
        <v>19</v>
      </c>
      <c r="U42" s="144" t="s">
        <v>19</v>
      </c>
      <c r="V42" s="144" t="s">
        <v>19</v>
      </c>
      <c r="W42" s="144" t="s">
        <v>19</v>
      </c>
      <c r="X42" s="144" t="s">
        <v>87</v>
      </c>
      <c r="Y42" s="144" t="s">
        <v>87</v>
      </c>
      <c r="Z42" s="144" t="s">
        <v>87</v>
      </c>
      <c r="AA42" s="144" t="s">
        <v>87</v>
      </c>
      <c r="AB42" s="144" t="s">
        <v>87</v>
      </c>
      <c r="AC42" s="144" t="s">
        <v>88</v>
      </c>
      <c r="AD42" s="144" t="s">
        <v>88</v>
      </c>
      <c r="AE42" s="144" t="s">
        <v>88</v>
      </c>
      <c r="AF42" s="144" t="s">
        <v>88</v>
      </c>
      <c r="AG42" s="144" t="s">
        <v>88</v>
      </c>
      <c r="AH42" s="144" t="s">
        <v>88</v>
      </c>
      <c r="AI42" s="144" t="s">
        <v>88</v>
      </c>
      <c r="AJ42" s="144" t="s">
        <v>88</v>
      </c>
      <c r="AK42" s="144"/>
      <c r="AL42" s="220"/>
      <c r="AM42" s="367"/>
      <c r="AN42" s="383">
        <f ca="1">IFERROR(COUNTIF(OFFSET(G42,0,MATCH("コ",G42:AL42,0)):$AL42,"一"),0)</f>
        <v>5</v>
      </c>
      <c r="AP42" s="392">
        <f t="shared" si="4"/>
        <v>0</v>
      </c>
      <c r="AQ42" s="397">
        <f t="shared" si="5"/>
        <v>0</v>
      </c>
      <c r="AR42" s="397">
        <f t="shared" si="5"/>
        <v>1</v>
      </c>
      <c r="AS42" s="397">
        <f t="shared" si="5"/>
        <v>1</v>
      </c>
      <c r="AT42" s="397">
        <f t="shared" si="5"/>
        <v>1</v>
      </c>
      <c r="AU42" s="397">
        <f t="shared" si="5"/>
        <v>1</v>
      </c>
      <c r="AV42" s="397">
        <f t="shared" si="5"/>
        <v>1</v>
      </c>
      <c r="AW42" s="397">
        <f t="shared" si="5"/>
        <v>1</v>
      </c>
      <c r="AX42" s="397">
        <f t="shared" si="5"/>
        <v>1</v>
      </c>
      <c r="AY42" s="397">
        <f t="shared" si="5"/>
        <v>1</v>
      </c>
      <c r="AZ42" s="397">
        <f t="shared" si="5"/>
        <v>1</v>
      </c>
      <c r="BA42" s="397">
        <f t="shared" si="5"/>
        <v>1</v>
      </c>
      <c r="BB42" s="397">
        <f t="shared" si="5"/>
        <v>1</v>
      </c>
      <c r="BC42" s="397">
        <f t="shared" si="5"/>
        <v>1</v>
      </c>
      <c r="BD42" s="397">
        <f t="shared" si="5"/>
        <v>1</v>
      </c>
      <c r="BE42" s="397">
        <f t="shared" si="5"/>
        <v>1</v>
      </c>
      <c r="BF42" s="397">
        <f t="shared" si="5"/>
        <v>1</v>
      </c>
      <c r="BG42" s="397">
        <f t="shared" si="5"/>
        <v>1</v>
      </c>
      <c r="BH42" s="397">
        <f t="shared" si="5"/>
        <v>1</v>
      </c>
      <c r="BI42" s="397">
        <f t="shared" si="5"/>
        <v>1</v>
      </c>
      <c r="BJ42" s="397">
        <f t="shared" si="5"/>
        <v>1</v>
      </c>
      <c r="BK42" s="397">
        <f t="shared" si="5"/>
        <v>1</v>
      </c>
      <c r="BL42" s="397">
        <f t="shared" si="5"/>
        <v>1</v>
      </c>
      <c r="BM42" s="397">
        <f t="shared" si="5"/>
        <v>1</v>
      </c>
      <c r="BN42" s="397">
        <f t="shared" si="5"/>
        <v>1</v>
      </c>
      <c r="BO42" s="397">
        <f t="shared" si="5"/>
        <v>1</v>
      </c>
      <c r="BP42" s="397">
        <f t="shared" si="5"/>
        <v>1</v>
      </c>
      <c r="BQ42" s="397">
        <f t="shared" si="5"/>
        <v>1</v>
      </c>
      <c r="BR42" s="397">
        <f t="shared" si="5"/>
        <v>1</v>
      </c>
      <c r="BS42" s="397">
        <f t="shared" si="5"/>
        <v>1</v>
      </c>
      <c r="BT42" s="397">
        <f t="shared" si="5"/>
        <v>1</v>
      </c>
      <c r="BU42" s="282">
        <f t="shared" si="5"/>
        <v>1</v>
      </c>
      <c r="BW42" s="25"/>
    </row>
    <row r="43" spans="2:75" ht="12" customHeight="1">
      <c r="B43" s="117">
        <f t="shared" si="2"/>
        <v>40</v>
      </c>
      <c r="C43" s="126"/>
      <c r="D43" s="137" t="s">
        <v>59</v>
      </c>
      <c r="E43" s="144"/>
      <c r="F43" s="282">
        <f t="shared" ca="1" si="3"/>
        <v>4</v>
      </c>
      <c r="G43" s="126" t="s">
        <v>87</v>
      </c>
      <c r="H43" s="144" t="s">
        <v>87</v>
      </c>
      <c r="I43" s="144" t="s">
        <v>23</v>
      </c>
      <c r="J43" s="144" t="s">
        <v>23</v>
      </c>
      <c r="K43" s="144" t="s">
        <v>23</v>
      </c>
      <c r="L43" s="144" t="s">
        <v>23</v>
      </c>
      <c r="M43" s="144" t="s">
        <v>19</v>
      </c>
      <c r="N43" s="144" t="s">
        <v>19</v>
      </c>
      <c r="O43" s="144" t="s">
        <v>19</v>
      </c>
      <c r="P43" s="144" t="s">
        <v>19</v>
      </c>
      <c r="Q43" s="144" t="s">
        <v>19</v>
      </c>
      <c r="R43" s="144" t="s">
        <v>19</v>
      </c>
      <c r="S43" s="144" t="s">
        <v>19</v>
      </c>
      <c r="T43" s="144" t="s">
        <v>19</v>
      </c>
      <c r="U43" s="144" t="s">
        <v>19</v>
      </c>
      <c r="V43" s="144" t="s">
        <v>19</v>
      </c>
      <c r="W43" s="144" t="s">
        <v>19</v>
      </c>
      <c r="X43" s="144" t="s">
        <v>87</v>
      </c>
      <c r="Y43" s="144" t="s">
        <v>87</v>
      </c>
      <c r="Z43" s="144" t="s">
        <v>87</v>
      </c>
      <c r="AA43" s="144" t="s">
        <v>87</v>
      </c>
      <c r="AB43" s="144" t="s">
        <v>87</v>
      </c>
      <c r="AC43" s="144" t="s">
        <v>88</v>
      </c>
      <c r="AD43" s="144" t="s">
        <v>88</v>
      </c>
      <c r="AE43" s="144" t="s">
        <v>88</v>
      </c>
      <c r="AF43" s="144" t="s">
        <v>88</v>
      </c>
      <c r="AG43" s="144" t="s">
        <v>88</v>
      </c>
      <c r="AH43" s="144" t="s">
        <v>88</v>
      </c>
      <c r="AI43" s="144" t="s">
        <v>88</v>
      </c>
      <c r="AJ43" s="144" t="s">
        <v>88</v>
      </c>
      <c r="AK43" s="144"/>
      <c r="AL43" s="220"/>
      <c r="AM43" s="367"/>
      <c r="AN43" s="383">
        <f ca="1">IFERROR(COUNTIF(OFFSET(G43,0,MATCH("コ",G43:AL43,0)):$AL43,"一"),0)</f>
        <v>5</v>
      </c>
      <c r="AP43" s="392">
        <f t="shared" si="4"/>
        <v>0</v>
      </c>
      <c r="AQ43" s="397">
        <f t="shared" si="5"/>
        <v>0</v>
      </c>
      <c r="AR43" s="397">
        <f t="shared" si="5"/>
        <v>0</v>
      </c>
      <c r="AS43" s="397">
        <f t="shared" si="5"/>
        <v>0</v>
      </c>
      <c r="AT43" s="397">
        <f t="shared" si="5"/>
        <v>0</v>
      </c>
      <c r="AU43" s="397">
        <f t="shared" si="5"/>
        <v>0</v>
      </c>
      <c r="AV43" s="397">
        <f t="shared" si="5"/>
        <v>1</v>
      </c>
      <c r="AW43" s="397">
        <f t="shared" si="5"/>
        <v>1</v>
      </c>
      <c r="AX43" s="397">
        <f t="shared" si="5"/>
        <v>1</v>
      </c>
      <c r="AY43" s="397">
        <f t="shared" si="5"/>
        <v>1</v>
      </c>
      <c r="AZ43" s="397">
        <f t="shared" si="5"/>
        <v>1</v>
      </c>
      <c r="BA43" s="397">
        <f t="shared" si="5"/>
        <v>1</v>
      </c>
      <c r="BB43" s="397">
        <f t="shared" si="5"/>
        <v>1</v>
      </c>
      <c r="BC43" s="397">
        <f t="shared" si="5"/>
        <v>1</v>
      </c>
      <c r="BD43" s="397">
        <f t="shared" si="5"/>
        <v>1</v>
      </c>
      <c r="BE43" s="397">
        <f t="shared" si="5"/>
        <v>1</v>
      </c>
      <c r="BF43" s="397">
        <f t="shared" si="5"/>
        <v>1</v>
      </c>
      <c r="BG43" s="397">
        <f t="shared" si="5"/>
        <v>1</v>
      </c>
      <c r="BH43" s="397">
        <f t="shared" si="5"/>
        <v>1</v>
      </c>
      <c r="BI43" s="397">
        <f t="shared" si="5"/>
        <v>1</v>
      </c>
      <c r="BJ43" s="397">
        <f t="shared" si="5"/>
        <v>1</v>
      </c>
      <c r="BK43" s="397">
        <f t="shared" si="5"/>
        <v>1</v>
      </c>
      <c r="BL43" s="397">
        <f t="shared" si="5"/>
        <v>1</v>
      </c>
      <c r="BM43" s="397">
        <f t="shared" si="5"/>
        <v>1</v>
      </c>
      <c r="BN43" s="397">
        <f t="shared" si="5"/>
        <v>1</v>
      </c>
      <c r="BO43" s="397">
        <f t="shared" si="5"/>
        <v>1</v>
      </c>
      <c r="BP43" s="397">
        <f t="shared" si="5"/>
        <v>1</v>
      </c>
      <c r="BQ43" s="397">
        <f t="shared" si="5"/>
        <v>1</v>
      </c>
      <c r="BR43" s="397">
        <f t="shared" si="5"/>
        <v>1</v>
      </c>
      <c r="BS43" s="397">
        <f t="shared" si="5"/>
        <v>1</v>
      </c>
      <c r="BT43" s="397">
        <f t="shared" si="5"/>
        <v>1</v>
      </c>
      <c r="BU43" s="282">
        <f t="shared" si="5"/>
        <v>1</v>
      </c>
    </row>
    <row r="44" spans="2:75" ht="12" customHeight="1">
      <c r="B44" s="117">
        <f t="shared" si="2"/>
        <v>41</v>
      </c>
      <c r="C44" s="126"/>
      <c r="D44" s="137" t="s">
        <v>59</v>
      </c>
      <c r="E44" s="144">
        <v>306</v>
      </c>
      <c r="F44" s="282">
        <f t="shared" ca="1" si="3"/>
        <v>1</v>
      </c>
      <c r="G44" s="126" t="s">
        <v>87</v>
      </c>
      <c r="H44" s="144" t="s">
        <v>87</v>
      </c>
      <c r="I44" s="144" t="s">
        <v>87</v>
      </c>
      <c r="J44" s="144" t="s">
        <v>87</v>
      </c>
      <c r="K44" s="144" t="s">
        <v>87</v>
      </c>
      <c r="L44" s="144" t="s">
        <v>87</v>
      </c>
      <c r="M44" s="144" t="s">
        <v>87</v>
      </c>
      <c r="N44" s="144" t="s">
        <v>87</v>
      </c>
      <c r="O44" s="144" t="s">
        <v>87</v>
      </c>
      <c r="P44" s="144" t="s">
        <v>87</v>
      </c>
      <c r="Q44" s="144" t="s">
        <v>23</v>
      </c>
      <c r="R44" s="144" t="s">
        <v>23</v>
      </c>
      <c r="S44" s="144" t="s">
        <v>23</v>
      </c>
      <c r="T44" s="144" t="s">
        <v>87</v>
      </c>
      <c r="U44" s="144" t="s">
        <v>87</v>
      </c>
      <c r="V44" s="144" t="s">
        <v>87</v>
      </c>
      <c r="W44" s="144" t="s">
        <v>87</v>
      </c>
      <c r="X44" s="144" t="s">
        <v>87</v>
      </c>
      <c r="Y44" s="144" t="s">
        <v>87</v>
      </c>
      <c r="Z44" s="144" t="s">
        <v>87</v>
      </c>
      <c r="AA44" s="144" t="s">
        <v>87</v>
      </c>
      <c r="AB44" s="144" t="s">
        <v>87</v>
      </c>
      <c r="AC44" s="144" t="s">
        <v>87</v>
      </c>
      <c r="AD44" s="144" t="s">
        <v>87</v>
      </c>
      <c r="AE44" s="144" t="s">
        <v>23</v>
      </c>
      <c r="AF44" s="144" t="s">
        <v>23</v>
      </c>
      <c r="AG44" s="144" t="s">
        <v>23</v>
      </c>
      <c r="AH44" s="144" t="s">
        <v>87</v>
      </c>
      <c r="AI44" s="144" t="s">
        <v>87</v>
      </c>
      <c r="AJ44" s="144" t="s">
        <v>87</v>
      </c>
      <c r="AK44" s="144"/>
      <c r="AL44" s="220"/>
      <c r="AM44" s="367"/>
      <c r="AN44" s="383">
        <f ca="1">IFERROR(COUNTIF(OFFSET(G44,0,MATCH("コ",G44:AL44,0)):$AL44,"一"),0)</f>
        <v>0</v>
      </c>
      <c r="AP44" s="392">
        <f t="shared" si="4"/>
        <v>0</v>
      </c>
      <c r="AQ44" s="397">
        <f t="shared" si="5"/>
        <v>0</v>
      </c>
      <c r="AR44" s="397">
        <f t="shared" si="5"/>
        <v>0</v>
      </c>
      <c r="AS44" s="397">
        <f t="shared" si="5"/>
        <v>0</v>
      </c>
      <c r="AT44" s="397">
        <f t="shared" si="5"/>
        <v>0</v>
      </c>
      <c r="AU44" s="397">
        <f t="shared" si="5"/>
        <v>0</v>
      </c>
      <c r="AV44" s="397">
        <f t="shared" si="5"/>
        <v>0</v>
      </c>
      <c r="AW44" s="397">
        <f t="shared" si="5"/>
        <v>0</v>
      </c>
      <c r="AX44" s="397">
        <f t="shared" si="5"/>
        <v>0</v>
      </c>
      <c r="AY44" s="397">
        <f t="shared" si="5"/>
        <v>0</v>
      </c>
      <c r="AZ44" s="397">
        <f t="shared" si="5"/>
        <v>0</v>
      </c>
      <c r="BA44" s="397">
        <f t="shared" si="5"/>
        <v>0</v>
      </c>
      <c r="BB44" s="397">
        <f t="shared" si="5"/>
        <v>0</v>
      </c>
      <c r="BC44" s="397">
        <f t="shared" si="5"/>
        <v>0</v>
      </c>
      <c r="BD44" s="397">
        <f t="shared" si="5"/>
        <v>0</v>
      </c>
      <c r="BE44" s="397">
        <f t="shared" si="5"/>
        <v>0</v>
      </c>
      <c r="BF44" s="397">
        <f t="shared" si="5"/>
        <v>0</v>
      </c>
      <c r="BG44" s="397">
        <f t="shared" si="5"/>
        <v>0</v>
      </c>
      <c r="BH44" s="397">
        <f t="shared" si="5"/>
        <v>0</v>
      </c>
      <c r="BI44" s="397">
        <f t="shared" si="5"/>
        <v>0</v>
      </c>
      <c r="BJ44" s="397">
        <f t="shared" si="5"/>
        <v>0</v>
      </c>
      <c r="BK44" s="397">
        <f t="shared" si="5"/>
        <v>0</v>
      </c>
      <c r="BL44" s="397">
        <f t="shared" si="5"/>
        <v>0</v>
      </c>
      <c r="BM44" s="397">
        <f t="shared" si="5"/>
        <v>0</v>
      </c>
      <c r="BN44" s="397">
        <f t="shared" si="5"/>
        <v>0</v>
      </c>
      <c r="BO44" s="397">
        <f t="shared" si="5"/>
        <v>0</v>
      </c>
      <c r="BP44" s="397">
        <f t="shared" si="5"/>
        <v>0</v>
      </c>
      <c r="BQ44" s="397">
        <f t="shared" si="5"/>
        <v>0</v>
      </c>
      <c r="BR44" s="397">
        <f t="shared" si="5"/>
        <v>0</v>
      </c>
      <c r="BS44" s="397">
        <f t="shared" si="5"/>
        <v>0</v>
      </c>
      <c r="BT44" s="397">
        <f t="shared" si="5"/>
        <v>0</v>
      </c>
      <c r="BU44" s="282">
        <f t="shared" si="5"/>
        <v>0</v>
      </c>
      <c r="BW44" s="25"/>
    </row>
    <row r="45" spans="2:75" ht="12" customHeight="1">
      <c r="B45" s="117">
        <f t="shared" si="2"/>
        <v>42</v>
      </c>
      <c r="C45" s="126"/>
      <c r="D45" s="137" t="s">
        <v>59</v>
      </c>
      <c r="E45" s="144"/>
      <c r="F45" s="282">
        <f t="shared" ca="1" si="3"/>
        <v>2</v>
      </c>
      <c r="G45" s="126" t="s">
        <v>87</v>
      </c>
      <c r="H45" s="144" t="s">
        <v>87</v>
      </c>
      <c r="I45" s="144" t="s">
        <v>23</v>
      </c>
      <c r="J45" s="144" t="s">
        <v>23</v>
      </c>
      <c r="K45" s="144" t="s">
        <v>23</v>
      </c>
      <c r="L45" s="144" t="s">
        <v>23</v>
      </c>
      <c r="M45" s="144" t="s">
        <v>87</v>
      </c>
      <c r="N45" s="144" t="s">
        <v>87</v>
      </c>
      <c r="O45" s="144" t="s">
        <v>87</v>
      </c>
      <c r="P45" s="144" t="s">
        <v>87</v>
      </c>
      <c r="Q45" s="144" t="s">
        <v>23</v>
      </c>
      <c r="R45" s="144" t="s">
        <v>23</v>
      </c>
      <c r="S45" s="144" t="s">
        <v>23</v>
      </c>
      <c r="T45" s="144" t="s">
        <v>87</v>
      </c>
      <c r="U45" s="144" t="s">
        <v>87</v>
      </c>
      <c r="V45" s="144" t="s">
        <v>87</v>
      </c>
      <c r="W45" s="144" t="s">
        <v>87</v>
      </c>
      <c r="X45" s="144" t="s">
        <v>87</v>
      </c>
      <c r="Y45" s="144" t="s">
        <v>87</v>
      </c>
      <c r="Z45" s="144" t="s">
        <v>87</v>
      </c>
      <c r="AA45" s="144" t="s">
        <v>87</v>
      </c>
      <c r="AB45" s="144" t="s">
        <v>87</v>
      </c>
      <c r="AC45" s="144" t="s">
        <v>87</v>
      </c>
      <c r="AD45" s="144" t="s">
        <v>87</v>
      </c>
      <c r="AE45" s="144" t="s">
        <v>23</v>
      </c>
      <c r="AF45" s="144" t="s">
        <v>23</v>
      </c>
      <c r="AG45" s="144" t="s">
        <v>23</v>
      </c>
      <c r="AH45" s="144" t="s">
        <v>23</v>
      </c>
      <c r="AI45" s="144" t="s">
        <v>23</v>
      </c>
      <c r="AJ45" s="144" t="s">
        <v>23</v>
      </c>
      <c r="AK45" s="144"/>
      <c r="AL45" s="220"/>
      <c r="AM45" s="367"/>
      <c r="AN45" s="383">
        <f ca="1">IFERROR(COUNTIF(OFFSET(G45,0,MATCH("コ",G45:AL45,0)):$AL45,"一"),0)</f>
        <v>0</v>
      </c>
      <c r="AP45" s="392">
        <f t="shared" si="4"/>
        <v>0</v>
      </c>
      <c r="AQ45" s="397">
        <f t="shared" si="5"/>
        <v>0</v>
      </c>
      <c r="AR45" s="397">
        <f t="shared" si="5"/>
        <v>0</v>
      </c>
      <c r="AS45" s="397">
        <f t="shared" si="5"/>
        <v>0</v>
      </c>
      <c r="AT45" s="397">
        <f t="shared" si="5"/>
        <v>0</v>
      </c>
      <c r="AU45" s="397">
        <f t="shared" si="5"/>
        <v>0</v>
      </c>
      <c r="AV45" s="397">
        <f t="shared" si="5"/>
        <v>0</v>
      </c>
      <c r="AW45" s="397">
        <f t="shared" si="5"/>
        <v>0</v>
      </c>
      <c r="AX45" s="397">
        <f t="shared" si="5"/>
        <v>0</v>
      </c>
      <c r="AY45" s="397">
        <f t="shared" si="5"/>
        <v>0</v>
      </c>
      <c r="AZ45" s="397">
        <f t="shared" si="5"/>
        <v>0</v>
      </c>
      <c r="BA45" s="397">
        <f t="shared" si="5"/>
        <v>0</v>
      </c>
      <c r="BB45" s="397">
        <f t="shared" si="5"/>
        <v>0</v>
      </c>
      <c r="BC45" s="397">
        <f t="shared" si="5"/>
        <v>0</v>
      </c>
      <c r="BD45" s="397">
        <f t="shared" si="5"/>
        <v>0</v>
      </c>
      <c r="BE45" s="397">
        <f t="shared" si="5"/>
        <v>0</v>
      </c>
      <c r="BF45" s="397">
        <f t="shared" si="5"/>
        <v>0</v>
      </c>
      <c r="BG45" s="397">
        <f t="shared" si="5"/>
        <v>0</v>
      </c>
      <c r="BH45" s="397">
        <f t="shared" si="5"/>
        <v>0</v>
      </c>
      <c r="BI45" s="397">
        <f t="shared" si="5"/>
        <v>0</v>
      </c>
      <c r="BJ45" s="397">
        <f t="shared" si="5"/>
        <v>0</v>
      </c>
      <c r="BK45" s="397">
        <f t="shared" si="5"/>
        <v>0</v>
      </c>
      <c r="BL45" s="397">
        <f t="shared" si="5"/>
        <v>0</v>
      </c>
      <c r="BM45" s="397">
        <f t="shared" si="5"/>
        <v>0</v>
      </c>
      <c r="BN45" s="397">
        <f t="shared" si="5"/>
        <v>0</v>
      </c>
      <c r="BO45" s="397">
        <f t="shared" si="5"/>
        <v>0</v>
      </c>
      <c r="BP45" s="397">
        <f t="shared" si="5"/>
        <v>0</v>
      </c>
      <c r="BQ45" s="397">
        <f t="shared" si="5"/>
        <v>0</v>
      </c>
      <c r="BR45" s="397">
        <f t="shared" si="5"/>
        <v>0</v>
      </c>
      <c r="BS45" s="397">
        <f t="shared" si="5"/>
        <v>0</v>
      </c>
      <c r="BT45" s="397">
        <f t="shared" si="5"/>
        <v>0</v>
      </c>
      <c r="BU45" s="282">
        <f t="shared" si="5"/>
        <v>0</v>
      </c>
      <c r="BW45" s="25"/>
    </row>
    <row r="46" spans="2:75" ht="12" customHeight="1">
      <c r="B46" s="117">
        <f t="shared" si="2"/>
        <v>43</v>
      </c>
      <c r="C46" s="126"/>
      <c r="D46" s="137" t="s">
        <v>59</v>
      </c>
      <c r="E46" s="144"/>
      <c r="F46" s="282">
        <f t="shared" ca="1" si="3"/>
        <v>3</v>
      </c>
      <c r="G46" s="126" t="s">
        <v>87</v>
      </c>
      <c r="H46" s="144" t="s">
        <v>87</v>
      </c>
      <c r="I46" s="144" t="s">
        <v>87</v>
      </c>
      <c r="J46" s="144" t="s">
        <v>87</v>
      </c>
      <c r="K46" s="144" t="s">
        <v>87</v>
      </c>
      <c r="L46" s="144" t="s">
        <v>87</v>
      </c>
      <c r="M46" s="144" t="s">
        <v>87</v>
      </c>
      <c r="N46" s="144" t="s">
        <v>87</v>
      </c>
      <c r="O46" s="144" t="s">
        <v>87</v>
      </c>
      <c r="P46" s="144" t="s">
        <v>87</v>
      </c>
      <c r="Q46" s="144" t="s">
        <v>23</v>
      </c>
      <c r="R46" s="144" t="s">
        <v>23</v>
      </c>
      <c r="S46" s="144" t="s">
        <v>23</v>
      </c>
      <c r="T46" s="144" t="s">
        <v>87</v>
      </c>
      <c r="U46" s="144" t="s">
        <v>87</v>
      </c>
      <c r="V46" s="144" t="s">
        <v>23</v>
      </c>
      <c r="W46" s="144" t="s">
        <v>23</v>
      </c>
      <c r="X46" s="144" t="s">
        <v>23</v>
      </c>
      <c r="Y46" s="144" t="s">
        <v>23</v>
      </c>
      <c r="Z46" s="144" t="s">
        <v>23</v>
      </c>
      <c r="AA46" s="144" t="s">
        <v>23</v>
      </c>
      <c r="AB46" s="144" t="s">
        <v>23</v>
      </c>
      <c r="AC46" s="144" t="s">
        <v>23</v>
      </c>
      <c r="AD46" s="144" t="s">
        <v>23</v>
      </c>
      <c r="AE46" s="144" t="s">
        <v>23</v>
      </c>
      <c r="AF46" s="144" t="s">
        <v>23</v>
      </c>
      <c r="AG46" s="144" t="s">
        <v>23</v>
      </c>
      <c r="AH46" s="144" t="s">
        <v>23</v>
      </c>
      <c r="AI46" s="144" t="s">
        <v>23</v>
      </c>
      <c r="AJ46" s="144" t="s">
        <v>23</v>
      </c>
      <c r="AK46" s="144"/>
      <c r="AL46" s="220"/>
      <c r="AM46" s="367"/>
      <c r="AN46" s="383">
        <f ca="1">IFERROR(COUNTIF(OFFSET(G46,0,MATCH("コ",G46:AL46,0)):$AL46,"一"),0)</f>
        <v>0</v>
      </c>
      <c r="AP46" s="392">
        <f t="shared" si="4"/>
        <v>0</v>
      </c>
      <c r="AQ46" s="397">
        <f t="shared" si="5"/>
        <v>0</v>
      </c>
      <c r="AR46" s="397">
        <f t="shared" si="5"/>
        <v>0</v>
      </c>
      <c r="AS46" s="397">
        <f t="shared" si="5"/>
        <v>0</v>
      </c>
      <c r="AT46" s="397">
        <f t="shared" si="5"/>
        <v>0</v>
      </c>
      <c r="AU46" s="397">
        <f t="shared" si="5"/>
        <v>0</v>
      </c>
      <c r="AV46" s="397">
        <f t="shared" si="5"/>
        <v>0</v>
      </c>
      <c r="AW46" s="397">
        <f t="shared" si="5"/>
        <v>0</v>
      </c>
      <c r="AX46" s="397">
        <f t="shared" si="5"/>
        <v>0</v>
      </c>
      <c r="AY46" s="397">
        <f t="shared" si="5"/>
        <v>0</v>
      </c>
      <c r="AZ46" s="397">
        <f t="shared" si="5"/>
        <v>0</v>
      </c>
      <c r="BA46" s="397">
        <f t="shared" si="5"/>
        <v>0</v>
      </c>
      <c r="BB46" s="397">
        <f t="shared" si="5"/>
        <v>0</v>
      </c>
      <c r="BC46" s="397">
        <f t="shared" si="5"/>
        <v>0</v>
      </c>
      <c r="BD46" s="397">
        <f t="shared" si="5"/>
        <v>0</v>
      </c>
      <c r="BE46" s="397">
        <f t="shared" si="5"/>
        <v>0</v>
      </c>
      <c r="BF46" s="397">
        <f t="shared" si="5"/>
        <v>0</v>
      </c>
      <c r="BG46" s="397">
        <f t="shared" si="5"/>
        <v>0</v>
      </c>
      <c r="BH46" s="397">
        <f t="shared" si="5"/>
        <v>0</v>
      </c>
      <c r="BI46" s="397">
        <f t="shared" si="5"/>
        <v>0</v>
      </c>
      <c r="BJ46" s="397">
        <f t="shared" si="5"/>
        <v>0</v>
      </c>
      <c r="BK46" s="397">
        <f t="shared" si="5"/>
        <v>0</v>
      </c>
      <c r="BL46" s="397">
        <f t="shared" si="5"/>
        <v>0</v>
      </c>
      <c r="BM46" s="397">
        <f t="shared" si="5"/>
        <v>0</v>
      </c>
      <c r="BN46" s="397">
        <f t="shared" si="5"/>
        <v>0</v>
      </c>
      <c r="BO46" s="397">
        <f t="shared" si="5"/>
        <v>0</v>
      </c>
      <c r="BP46" s="397">
        <f t="shared" si="5"/>
        <v>0</v>
      </c>
      <c r="BQ46" s="397">
        <f t="shared" si="5"/>
        <v>0</v>
      </c>
      <c r="BR46" s="397">
        <f t="shared" si="5"/>
        <v>0</v>
      </c>
      <c r="BS46" s="397">
        <f t="shared" si="5"/>
        <v>0</v>
      </c>
      <c r="BT46" s="397">
        <f t="shared" si="5"/>
        <v>0</v>
      </c>
      <c r="BU46" s="282">
        <f t="shared" si="5"/>
        <v>0</v>
      </c>
    </row>
    <row r="47" spans="2:75" ht="12" customHeight="1">
      <c r="B47" s="117">
        <f t="shared" si="2"/>
        <v>44</v>
      </c>
      <c r="C47" s="126"/>
      <c r="D47" s="137" t="s">
        <v>59</v>
      </c>
      <c r="E47" s="144"/>
      <c r="F47" s="282">
        <f t="shared" ca="1" si="3"/>
        <v>4</v>
      </c>
      <c r="G47" s="126" t="s">
        <v>87</v>
      </c>
      <c r="H47" s="144" t="s">
        <v>87</v>
      </c>
      <c r="I47" s="144" t="s">
        <v>87</v>
      </c>
      <c r="J47" s="144" t="s">
        <v>87</v>
      </c>
      <c r="K47" s="144" t="s">
        <v>87</v>
      </c>
      <c r="L47" s="144" t="s">
        <v>87</v>
      </c>
      <c r="M47" s="144" t="s">
        <v>87</v>
      </c>
      <c r="N47" s="144" t="s">
        <v>87</v>
      </c>
      <c r="O47" s="144" t="s">
        <v>87</v>
      </c>
      <c r="P47" s="144" t="s">
        <v>87</v>
      </c>
      <c r="Q47" s="144" t="s">
        <v>23</v>
      </c>
      <c r="R47" s="144" t="s">
        <v>23</v>
      </c>
      <c r="S47" s="144" t="s">
        <v>23</v>
      </c>
      <c r="T47" s="144" t="s">
        <v>23</v>
      </c>
      <c r="U47" s="144" t="s">
        <v>23</v>
      </c>
      <c r="V47" s="144" t="s">
        <v>23</v>
      </c>
      <c r="W47" s="144" t="s">
        <v>23</v>
      </c>
      <c r="X47" s="144" t="s">
        <v>23</v>
      </c>
      <c r="Y47" s="144" t="s">
        <v>23</v>
      </c>
      <c r="Z47" s="144" t="s">
        <v>23</v>
      </c>
      <c r="AA47" s="144" t="s">
        <v>23</v>
      </c>
      <c r="AB47" s="144" t="s">
        <v>23</v>
      </c>
      <c r="AC47" s="144" t="s">
        <v>23</v>
      </c>
      <c r="AD47" s="144" t="s">
        <v>23</v>
      </c>
      <c r="AE47" s="144" t="s">
        <v>23</v>
      </c>
      <c r="AF47" s="144" t="s">
        <v>23</v>
      </c>
      <c r="AG47" s="144" t="s">
        <v>23</v>
      </c>
      <c r="AH47" s="144" t="s">
        <v>23</v>
      </c>
      <c r="AI47" s="144" t="s">
        <v>23</v>
      </c>
      <c r="AJ47" s="144" t="s">
        <v>23</v>
      </c>
      <c r="AK47" s="144"/>
      <c r="AL47" s="220"/>
      <c r="AM47" s="367"/>
      <c r="AN47" s="383">
        <f ca="1">IFERROR(COUNTIF(OFFSET(G47,0,MATCH("コ",G47:AL47,0)):$AL47,"一"),0)</f>
        <v>0</v>
      </c>
      <c r="AP47" s="392">
        <f t="shared" si="4"/>
        <v>0</v>
      </c>
      <c r="AQ47" s="397">
        <f t="shared" si="5"/>
        <v>0</v>
      </c>
      <c r="AR47" s="397">
        <f t="shared" si="5"/>
        <v>0</v>
      </c>
      <c r="AS47" s="397">
        <f t="shared" si="5"/>
        <v>0</v>
      </c>
      <c r="AT47" s="397">
        <f t="shared" si="5"/>
        <v>0</v>
      </c>
      <c r="AU47" s="397">
        <f t="shared" si="5"/>
        <v>0</v>
      </c>
      <c r="AV47" s="397">
        <f t="shared" si="5"/>
        <v>0</v>
      </c>
      <c r="AW47" s="397">
        <f t="shared" si="5"/>
        <v>0</v>
      </c>
      <c r="AX47" s="397">
        <f t="shared" si="5"/>
        <v>0</v>
      </c>
      <c r="AY47" s="397">
        <f t="shared" si="5"/>
        <v>0</v>
      </c>
      <c r="AZ47" s="397">
        <f t="shared" si="5"/>
        <v>0</v>
      </c>
      <c r="BA47" s="397">
        <f t="shared" si="5"/>
        <v>0</v>
      </c>
      <c r="BB47" s="397">
        <f t="shared" si="5"/>
        <v>0</v>
      </c>
      <c r="BC47" s="397">
        <f t="shared" si="5"/>
        <v>0</v>
      </c>
      <c r="BD47" s="397">
        <f t="shared" si="5"/>
        <v>0</v>
      </c>
      <c r="BE47" s="397">
        <f t="shared" si="5"/>
        <v>0</v>
      </c>
      <c r="BF47" s="397">
        <f t="shared" si="5"/>
        <v>0</v>
      </c>
      <c r="BG47" s="397">
        <f t="shared" si="5"/>
        <v>0</v>
      </c>
      <c r="BH47" s="397">
        <f t="shared" si="5"/>
        <v>0</v>
      </c>
      <c r="BI47" s="397">
        <f t="shared" si="5"/>
        <v>0</v>
      </c>
      <c r="BJ47" s="397">
        <f t="shared" si="5"/>
        <v>0</v>
      </c>
      <c r="BK47" s="397">
        <f t="shared" si="5"/>
        <v>0</v>
      </c>
      <c r="BL47" s="397">
        <f t="shared" si="5"/>
        <v>0</v>
      </c>
      <c r="BM47" s="397">
        <f t="shared" si="5"/>
        <v>0</v>
      </c>
      <c r="BN47" s="397">
        <f t="shared" si="5"/>
        <v>0</v>
      </c>
      <c r="BO47" s="397">
        <f t="shared" si="5"/>
        <v>0</v>
      </c>
      <c r="BP47" s="397">
        <f t="shared" si="5"/>
        <v>0</v>
      </c>
      <c r="BQ47" s="397">
        <f t="shared" si="5"/>
        <v>0</v>
      </c>
      <c r="BR47" s="397">
        <f t="shared" si="5"/>
        <v>0</v>
      </c>
      <c r="BS47" s="397">
        <f t="shared" si="5"/>
        <v>0</v>
      </c>
      <c r="BT47" s="397">
        <f t="shared" si="5"/>
        <v>0</v>
      </c>
      <c r="BU47" s="282">
        <f t="shared" si="5"/>
        <v>0</v>
      </c>
    </row>
    <row r="48" spans="2:75" ht="12" customHeight="1">
      <c r="B48" s="117">
        <f t="shared" si="2"/>
        <v>45</v>
      </c>
      <c r="C48" s="126"/>
      <c r="D48" s="137" t="s">
        <v>59</v>
      </c>
      <c r="E48" s="144">
        <v>307</v>
      </c>
      <c r="F48" s="282">
        <f t="shared" ca="1" si="3"/>
        <v>1</v>
      </c>
      <c r="G48" s="126" t="s">
        <v>87</v>
      </c>
      <c r="H48" s="144" t="s">
        <v>87</v>
      </c>
      <c r="I48" s="144" t="s">
        <v>23</v>
      </c>
      <c r="J48" s="144" t="s">
        <v>23</v>
      </c>
      <c r="K48" s="144" t="s">
        <v>23</v>
      </c>
      <c r="L48" s="144" t="s">
        <v>23</v>
      </c>
      <c r="M48" s="144" t="s">
        <v>23</v>
      </c>
      <c r="N48" s="144" t="s">
        <v>23</v>
      </c>
      <c r="O48" s="144" t="s">
        <v>87</v>
      </c>
      <c r="P48" s="144" t="s">
        <v>87</v>
      </c>
      <c r="Q48" s="144" t="s">
        <v>87</v>
      </c>
      <c r="R48" s="144" t="s">
        <v>87</v>
      </c>
      <c r="S48" s="144" t="s">
        <v>87</v>
      </c>
      <c r="T48" s="144" t="s">
        <v>87</v>
      </c>
      <c r="U48" s="144" t="s">
        <v>87</v>
      </c>
      <c r="V48" s="144" t="s">
        <v>23</v>
      </c>
      <c r="W48" s="144" t="s">
        <v>23</v>
      </c>
      <c r="X48" s="144" t="s">
        <v>23</v>
      </c>
      <c r="Y48" s="144" t="s">
        <v>23</v>
      </c>
      <c r="Z48" s="144" t="s">
        <v>23</v>
      </c>
      <c r="AA48" s="144" t="s">
        <v>23</v>
      </c>
      <c r="AB48" s="144" t="s">
        <v>23</v>
      </c>
      <c r="AC48" s="144" t="s">
        <v>23</v>
      </c>
      <c r="AD48" s="144" t="s">
        <v>23</v>
      </c>
      <c r="AE48" s="144" t="s">
        <v>87</v>
      </c>
      <c r="AF48" s="144" t="s">
        <v>87</v>
      </c>
      <c r="AG48" s="144" t="s">
        <v>87</v>
      </c>
      <c r="AH48" s="144" t="s">
        <v>87</v>
      </c>
      <c r="AI48" s="144" t="s">
        <v>87</v>
      </c>
      <c r="AJ48" s="144" t="s">
        <v>87</v>
      </c>
      <c r="AK48" s="144"/>
      <c r="AL48" s="220"/>
      <c r="AM48" s="367"/>
      <c r="AN48" s="383">
        <f ca="1">IFERROR(COUNTIF(OFFSET(G48,0,MATCH("コ",G48:AL48,0)):$AL48,"一"),0)</f>
        <v>0</v>
      </c>
      <c r="AP48" s="392">
        <f t="shared" si="4"/>
        <v>0</v>
      </c>
      <c r="AQ48" s="397">
        <f t="shared" si="5"/>
        <v>0</v>
      </c>
      <c r="AR48" s="397">
        <f t="shared" si="5"/>
        <v>0</v>
      </c>
      <c r="AS48" s="397">
        <f t="shared" si="5"/>
        <v>0</v>
      </c>
      <c r="AT48" s="397">
        <f t="shared" si="5"/>
        <v>0</v>
      </c>
      <c r="AU48" s="397">
        <f t="shared" si="5"/>
        <v>0</v>
      </c>
      <c r="AV48" s="397">
        <f t="shared" si="5"/>
        <v>0</v>
      </c>
      <c r="AW48" s="397">
        <f t="shared" si="5"/>
        <v>0</v>
      </c>
      <c r="AX48" s="397">
        <f t="shared" si="5"/>
        <v>0</v>
      </c>
      <c r="AY48" s="397">
        <f t="shared" si="5"/>
        <v>0</v>
      </c>
      <c r="AZ48" s="397">
        <f t="shared" si="5"/>
        <v>0</v>
      </c>
      <c r="BA48" s="397">
        <f t="shared" si="5"/>
        <v>0</v>
      </c>
      <c r="BB48" s="397">
        <f t="shared" si="5"/>
        <v>0</v>
      </c>
      <c r="BC48" s="397">
        <f t="shared" si="5"/>
        <v>0</v>
      </c>
      <c r="BD48" s="397">
        <f t="shared" si="5"/>
        <v>0</v>
      </c>
      <c r="BE48" s="397">
        <f t="shared" si="5"/>
        <v>0</v>
      </c>
      <c r="BF48" s="397">
        <f t="shared" si="5"/>
        <v>0</v>
      </c>
      <c r="BG48" s="397">
        <f t="shared" si="5"/>
        <v>0</v>
      </c>
      <c r="BH48" s="397">
        <f t="shared" si="5"/>
        <v>0</v>
      </c>
      <c r="BI48" s="397">
        <f t="shared" si="5"/>
        <v>0</v>
      </c>
      <c r="BJ48" s="397">
        <f t="shared" si="5"/>
        <v>0</v>
      </c>
      <c r="BK48" s="397">
        <f t="shared" si="5"/>
        <v>0</v>
      </c>
      <c r="BL48" s="397">
        <f t="shared" si="5"/>
        <v>0</v>
      </c>
      <c r="BM48" s="397">
        <f t="shared" si="5"/>
        <v>0</v>
      </c>
      <c r="BN48" s="397">
        <f t="shared" si="5"/>
        <v>0</v>
      </c>
      <c r="BO48" s="397">
        <f t="shared" si="5"/>
        <v>0</v>
      </c>
      <c r="BP48" s="397">
        <f t="shared" si="5"/>
        <v>0</v>
      </c>
      <c r="BQ48" s="397">
        <f t="shared" si="5"/>
        <v>0</v>
      </c>
      <c r="BR48" s="397">
        <f t="shared" si="5"/>
        <v>0</v>
      </c>
      <c r="BS48" s="397">
        <f t="shared" si="5"/>
        <v>0</v>
      </c>
      <c r="BT48" s="397">
        <f t="shared" si="5"/>
        <v>0</v>
      </c>
      <c r="BU48" s="282">
        <f t="shared" si="5"/>
        <v>0</v>
      </c>
    </row>
    <row r="49" spans="2:73" ht="12" customHeight="1">
      <c r="B49" s="117">
        <f t="shared" si="2"/>
        <v>46</v>
      </c>
      <c r="C49" s="126"/>
      <c r="D49" s="137" t="s">
        <v>59</v>
      </c>
      <c r="E49" s="144"/>
      <c r="F49" s="282">
        <f t="shared" ca="1" si="3"/>
        <v>2</v>
      </c>
      <c r="G49" s="126" t="s">
        <v>23</v>
      </c>
      <c r="H49" s="144" t="s">
        <v>23</v>
      </c>
      <c r="I49" s="144" t="s">
        <v>87</v>
      </c>
      <c r="J49" s="144" t="s">
        <v>23</v>
      </c>
      <c r="K49" s="144" t="s">
        <v>23</v>
      </c>
      <c r="L49" s="144" t="s">
        <v>23</v>
      </c>
      <c r="M49" s="144" t="s">
        <v>23</v>
      </c>
      <c r="N49" s="144" t="s">
        <v>23</v>
      </c>
      <c r="O49" s="144" t="s">
        <v>23</v>
      </c>
      <c r="P49" s="144" t="s">
        <v>23</v>
      </c>
      <c r="Q49" s="144" t="s">
        <v>23</v>
      </c>
      <c r="R49" s="144" t="s">
        <v>23</v>
      </c>
      <c r="S49" s="144" t="s">
        <v>23</v>
      </c>
      <c r="T49" s="144" t="s">
        <v>23</v>
      </c>
      <c r="U49" s="144" t="s">
        <v>23</v>
      </c>
      <c r="V49" s="144" t="s">
        <v>23</v>
      </c>
      <c r="W49" s="144" t="s">
        <v>23</v>
      </c>
      <c r="X49" s="144" t="s">
        <v>23</v>
      </c>
      <c r="Y49" s="144" t="s">
        <v>23</v>
      </c>
      <c r="Z49" s="144" t="s">
        <v>23</v>
      </c>
      <c r="AA49" s="144" t="s">
        <v>23</v>
      </c>
      <c r="AB49" s="144" t="s">
        <v>23</v>
      </c>
      <c r="AC49" s="144" t="s">
        <v>23</v>
      </c>
      <c r="AD49" s="144" t="s">
        <v>23</v>
      </c>
      <c r="AE49" s="144" t="s">
        <v>87</v>
      </c>
      <c r="AF49" s="144" t="s">
        <v>87</v>
      </c>
      <c r="AG49" s="144" t="s">
        <v>87</v>
      </c>
      <c r="AH49" s="144" t="s">
        <v>87</v>
      </c>
      <c r="AI49" s="144" t="s">
        <v>87</v>
      </c>
      <c r="AJ49" s="144" t="s">
        <v>87</v>
      </c>
      <c r="AK49" s="144"/>
      <c r="AL49" s="220"/>
      <c r="AM49" s="367"/>
      <c r="AN49" s="383">
        <f ca="1">IFERROR(COUNTIF(OFFSET(G49,0,MATCH("コ",G49:AL49,0)):$AL49,"一"),0)</f>
        <v>0</v>
      </c>
      <c r="AP49" s="392">
        <f t="shared" si="4"/>
        <v>0</v>
      </c>
      <c r="AQ49" s="397">
        <f t="shared" si="5"/>
        <v>0</v>
      </c>
      <c r="AR49" s="397">
        <f t="shared" si="5"/>
        <v>0</v>
      </c>
      <c r="AS49" s="397">
        <f t="shared" si="5"/>
        <v>0</v>
      </c>
      <c r="AT49" s="397">
        <f t="shared" si="5"/>
        <v>0</v>
      </c>
      <c r="AU49" s="397">
        <f t="shared" si="5"/>
        <v>0</v>
      </c>
      <c r="AV49" s="397">
        <f t="shared" si="5"/>
        <v>0</v>
      </c>
      <c r="AW49" s="397">
        <f t="shared" si="5"/>
        <v>0</v>
      </c>
      <c r="AX49" s="397">
        <f t="shared" si="5"/>
        <v>0</v>
      </c>
      <c r="AY49" s="397">
        <f t="shared" si="5"/>
        <v>0</v>
      </c>
      <c r="AZ49" s="397">
        <f t="shared" si="5"/>
        <v>0</v>
      </c>
      <c r="BA49" s="397">
        <f t="shared" si="5"/>
        <v>0</v>
      </c>
      <c r="BB49" s="397">
        <f t="shared" si="5"/>
        <v>0</v>
      </c>
      <c r="BC49" s="397">
        <f t="shared" si="5"/>
        <v>0</v>
      </c>
      <c r="BD49" s="397">
        <f t="shared" si="5"/>
        <v>0</v>
      </c>
      <c r="BE49" s="397">
        <f t="shared" si="5"/>
        <v>0</v>
      </c>
      <c r="BF49" s="397">
        <f t="shared" si="5"/>
        <v>0</v>
      </c>
      <c r="BG49" s="397">
        <f t="shared" si="5"/>
        <v>0</v>
      </c>
      <c r="BH49" s="397">
        <f t="shared" si="5"/>
        <v>0</v>
      </c>
      <c r="BI49" s="397">
        <f t="shared" si="5"/>
        <v>0</v>
      </c>
      <c r="BJ49" s="397">
        <f t="shared" si="5"/>
        <v>0</v>
      </c>
      <c r="BK49" s="397">
        <f t="shared" si="5"/>
        <v>0</v>
      </c>
      <c r="BL49" s="397">
        <f t="shared" si="5"/>
        <v>0</v>
      </c>
      <c r="BM49" s="397">
        <f t="shared" si="5"/>
        <v>0</v>
      </c>
      <c r="BN49" s="397">
        <f t="shared" si="5"/>
        <v>0</v>
      </c>
      <c r="BO49" s="397">
        <f t="shared" si="5"/>
        <v>0</v>
      </c>
      <c r="BP49" s="397">
        <f t="shared" si="5"/>
        <v>0</v>
      </c>
      <c r="BQ49" s="397">
        <f t="shared" si="5"/>
        <v>0</v>
      </c>
      <c r="BR49" s="397">
        <f t="shared" si="5"/>
        <v>0</v>
      </c>
      <c r="BS49" s="397">
        <f t="shared" si="5"/>
        <v>0</v>
      </c>
      <c r="BT49" s="397">
        <f t="shared" si="5"/>
        <v>0</v>
      </c>
      <c r="BU49" s="282">
        <f t="shared" si="5"/>
        <v>0</v>
      </c>
    </row>
    <row r="50" spans="2:73" ht="12" customHeight="1">
      <c r="B50" s="117">
        <f t="shared" si="2"/>
        <v>47</v>
      </c>
      <c r="C50" s="126"/>
      <c r="D50" s="137" t="s">
        <v>59</v>
      </c>
      <c r="E50" s="144"/>
      <c r="F50" s="282">
        <f t="shared" ca="1" si="3"/>
        <v>3</v>
      </c>
      <c r="G50" s="126" t="s">
        <v>87</v>
      </c>
      <c r="H50" s="144" t="s">
        <v>87</v>
      </c>
      <c r="I50" s="144" t="s">
        <v>87</v>
      </c>
      <c r="J50" s="144" t="s">
        <v>87</v>
      </c>
      <c r="K50" s="144" t="s">
        <v>87</v>
      </c>
      <c r="L50" s="144" t="s">
        <v>87</v>
      </c>
      <c r="M50" s="144" t="s">
        <v>87</v>
      </c>
      <c r="N50" s="144" t="s">
        <v>19</v>
      </c>
      <c r="O50" s="144" t="s">
        <v>19</v>
      </c>
      <c r="P50" s="144" t="s">
        <v>19</v>
      </c>
      <c r="Q50" s="144" t="s">
        <v>19</v>
      </c>
      <c r="R50" s="144" t="s">
        <v>19</v>
      </c>
      <c r="S50" s="144" t="s">
        <v>19</v>
      </c>
      <c r="T50" s="144" t="s">
        <v>19</v>
      </c>
      <c r="U50" s="144" t="s">
        <v>19</v>
      </c>
      <c r="V50" s="144" t="s">
        <v>88</v>
      </c>
      <c r="W50" s="144" t="s">
        <v>88</v>
      </c>
      <c r="X50" s="144" t="s">
        <v>88</v>
      </c>
      <c r="Y50" s="144" t="s">
        <v>88</v>
      </c>
      <c r="Z50" s="144" t="s">
        <v>88</v>
      </c>
      <c r="AA50" s="144" t="s">
        <v>88</v>
      </c>
      <c r="AB50" s="144" t="s">
        <v>88</v>
      </c>
      <c r="AC50" s="144" t="s">
        <v>88</v>
      </c>
      <c r="AD50" s="144" t="s">
        <v>88</v>
      </c>
      <c r="AE50" s="144" t="s">
        <v>88</v>
      </c>
      <c r="AF50" s="144" t="s">
        <v>88</v>
      </c>
      <c r="AG50" s="144" t="s">
        <v>88</v>
      </c>
      <c r="AH50" s="144" t="s">
        <v>88</v>
      </c>
      <c r="AI50" s="144" t="s">
        <v>88</v>
      </c>
      <c r="AJ50" s="144" t="s">
        <v>88</v>
      </c>
      <c r="AK50" s="144"/>
      <c r="AL50" s="220"/>
      <c r="AM50" s="367"/>
      <c r="AN50" s="383">
        <f ca="1">IFERROR(COUNTIF(OFFSET(G50,0,MATCH("コ",G50:AL50,0)):$AL50,"一"),0)</f>
        <v>0</v>
      </c>
      <c r="AP50" s="392">
        <f t="shared" si="4"/>
        <v>0</v>
      </c>
      <c r="AQ50" s="397">
        <f t="shared" si="5"/>
        <v>0</v>
      </c>
      <c r="AR50" s="397">
        <f t="shared" si="5"/>
        <v>0</v>
      </c>
      <c r="AS50" s="397">
        <f t="shared" si="5"/>
        <v>0</v>
      </c>
      <c r="AT50" s="397">
        <f t="shared" si="5"/>
        <v>0</v>
      </c>
      <c r="AU50" s="397">
        <f t="shared" si="5"/>
        <v>0</v>
      </c>
      <c r="AV50" s="397">
        <f t="shared" si="5"/>
        <v>0</v>
      </c>
      <c r="AW50" s="397">
        <f t="shared" si="5"/>
        <v>1</v>
      </c>
      <c r="AX50" s="397">
        <f t="shared" si="5"/>
        <v>1</v>
      </c>
      <c r="AY50" s="397">
        <f t="shared" si="5"/>
        <v>1</v>
      </c>
      <c r="AZ50" s="397">
        <f t="shared" si="5"/>
        <v>1</v>
      </c>
      <c r="BA50" s="397">
        <f t="shared" si="5"/>
        <v>1</v>
      </c>
      <c r="BB50" s="397">
        <f t="shared" si="5"/>
        <v>1</v>
      </c>
      <c r="BC50" s="397">
        <f t="shared" si="5"/>
        <v>1</v>
      </c>
      <c r="BD50" s="397">
        <f t="shared" si="5"/>
        <v>1</v>
      </c>
      <c r="BE50" s="397">
        <f t="shared" si="5"/>
        <v>1</v>
      </c>
      <c r="BF50" s="397">
        <f t="shared" si="5"/>
        <v>1</v>
      </c>
      <c r="BG50" s="397">
        <f t="shared" si="5"/>
        <v>1</v>
      </c>
      <c r="BH50" s="397">
        <f t="shared" si="5"/>
        <v>1</v>
      </c>
      <c r="BI50" s="397">
        <f t="shared" si="5"/>
        <v>1</v>
      </c>
      <c r="BJ50" s="397">
        <f t="shared" si="5"/>
        <v>1</v>
      </c>
      <c r="BK50" s="397">
        <f t="shared" si="5"/>
        <v>1</v>
      </c>
      <c r="BL50" s="397">
        <f t="shared" si="5"/>
        <v>1</v>
      </c>
      <c r="BM50" s="397">
        <f t="shared" si="5"/>
        <v>1</v>
      </c>
      <c r="BN50" s="397">
        <f t="shared" si="5"/>
        <v>1</v>
      </c>
      <c r="BO50" s="397">
        <f t="shared" si="5"/>
        <v>1</v>
      </c>
      <c r="BP50" s="397">
        <f t="shared" si="5"/>
        <v>1</v>
      </c>
      <c r="BQ50" s="397">
        <f t="shared" si="5"/>
        <v>1</v>
      </c>
      <c r="BR50" s="397">
        <f t="shared" si="5"/>
        <v>1</v>
      </c>
      <c r="BS50" s="397">
        <f t="shared" si="5"/>
        <v>1</v>
      </c>
      <c r="BT50" s="397">
        <f t="shared" si="5"/>
        <v>1</v>
      </c>
      <c r="BU50" s="282">
        <f t="shared" si="5"/>
        <v>1</v>
      </c>
    </row>
    <row r="51" spans="2:73" ht="12" customHeight="1">
      <c r="B51" s="117">
        <f t="shared" si="2"/>
        <v>48</v>
      </c>
      <c r="C51" s="126"/>
      <c r="D51" s="137" t="s">
        <v>59</v>
      </c>
      <c r="E51" s="144"/>
      <c r="F51" s="282">
        <f t="shared" ca="1" si="3"/>
        <v>4</v>
      </c>
      <c r="G51" s="126" t="s">
        <v>87</v>
      </c>
      <c r="H51" s="144" t="s">
        <v>87</v>
      </c>
      <c r="I51" s="144" t="s">
        <v>87</v>
      </c>
      <c r="J51" s="144" t="s">
        <v>87</v>
      </c>
      <c r="K51" s="144" t="s">
        <v>87</v>
      </c>
      <c r="L51" s="144" t="s">
        <v>87</v>
      </c>
      <c r="M51" s="144" t="s">
        <v>87</v>
      </c>
      <c r="N51" s="144" t="s">
        <v>87</v>
      </c>
      <c r="O51" s="144" t="s">
        <v>23</v>
      </c>
      <c r="P51" s="144" t="s">
        <v>23</v>
      </c>
      <c r="Q51" s="144" t="s">
        <v>23</v>
      </c>
      <c r="R51" s="144" t="s">
        <v>23</v>
      </c>
      <c r="S51" s="144" t="s">
        <v>23</v>
      </c>
      <c r="T51" s="144" t="s">
        <v>23</v>
      </c>
      <c r="U51" s="144" t="s">
        <v>23</v>
      </c>
      <c r="V51" s="144" t="s">
        <v>23</v>
      </c>
      <c r="W51" s="144" t="s">
        <v>23</v>
      </c>
      <c r="X51" s="144" t="s">
        <v>23</v>
      </c>
      <c r="Y51" s="144" t="s">
        <v>23</v>
      </c>
      <c r="Z51" s="144" t="s">
        <v>23</v>
      </c>
      <c r="AA51" s="144" t="s">
        <v>23</v>
      </c>
      <c r="AB51" s="144" t="s">
        <v>23</v>
      </c>
      <c r="AC51" s="144" t="s">
        <v>23</v>
      </c>
      <c r="AD51" s="144" t="s">
        <v>23</v>
      </c>
      <c r="AE51" s="144" t="s">
        <v>23</v>
      </c>
      <c r="AF51" s="144" t="s">
        <v>23</v>
      </c>
      <c r="AG51" s="144" t="s">
        <v>23</v>
      </c>
      <c r="AH51" s="144" t="s">
        <v>23</v>
      </c>
      <c r="AI51" s="144" t="s">
        <v>23</v>
      </c>
      <c r="AJ51" s="144" t="s">
        <v>23</v>
      </c>
      <c r="AK51" s="144"/>
      <c r="AL51" s="220"/>
      <c r="AM51" s="367"/>
      <c r="AN51" s="383">
        <f ca="1">IFERROR(COUNTIF(OFFSET(G51,0,MATCH("コ",G51:AL51,0)):$AL51,"一"),0)</f>
        <v>0</v>
      </c>
      <c r="AP51" s="392">
        <f t="shared" si="4"/>
        <v>0</v>
      </c>
      <c r="AQ51" s="397">
        <f t="shared" si="5"/>
        <v>0</v>
      </c>
      <c r="AR51" s="397">
        <f t="shared" si="5"/>
        <v>0</v>
      </c>
      <c r="AS51" s="397">
        <f t="shared" si="5"/>
        <v>0</v>
      </c>
      <c r="AT51" s="397">
        <f t="shared" si="5"/>
        <v>0</v>
      </c>
      <c r="AU51" s="397">
        <f t="shared" si="5"/>
        <v>0</v>
      </c>
      <c r="AV51" s="397">
        <f t="shared" si="5"/>
        <v>0</v>
      </c>
      <c r="AW51" s="397">
        <f t="shared" si="5"/>
        <v>0</v>
      </c>
      <c r="AX51" s="397">
        <f t="shared" si="5"/>
        <v>0</v>
      </c>
      <c r="AY51" s="397">
        <f t="shared" si="5"/>
        <v>0</v>
      </c>
      <c r="AZ51" s="397">
        <f t="shared" si="5"/>
        <v>0</v>
      </c>
      <c r="BA51" s="397">
        <f t="shared" si="5"/>
        <v>0</v>
      </c>
      <c r="BB51" s="397">
        <f t="shared" si="5"/>
        <v>0</v>
      </c>
      <c r="BC51" s="397">
        <f t="shared" si="5"/>
        <v>0</v>
      </c>
      <c r="BD51" s="397">
        <f t="shared" si="5"/>
        <v>0</v>
      </c>
      <c r="BE51" s="397">
        <f t="shared" si="5"/>
        <v>0</v>
      </c>
      <c r="BF51" s="397">
        <f t="shared" si="5"/>
        <v>0</v>
      </c>
      <c r="BG51" s="397">
        <f t="shared" si="5"/>
        <v>0</v>
      </c>
      <c r="BH51" s="397">
        <f t="shared" si="5"/>
        <v>0</v>
      </c>
      <c r="BI51" s="397">
        <f t="shared" si="5"/>
        <v>0</v>
      </c>
      <c r="BJ51" s="397">
        <f t="shared" si="5"/>
        <v>0</v>
      </c>
      <c r="BK51" s="397">
        <f t="shared" si="5"/>
        <v>0</v>
      </c>
      <c r="BL51" s="397">
        <f t="shared" si="5"/>
        <v>0</v>
      </c>
      <c r="BM51" s="397">
        <f t="shared" si="5"/>
        <v>0</v>
      </c>
      <c r="BN51" s="397">
        <f t="shared" si="5"/>
        <v>0</v>
      </c>
      <c r="BO51" s="397">
        <f t="shared" si="5"/>
        <v>0</v>
      </c>
      <c r="BP51" s="397">
        <f t="shared" si="5"/>
        <v>0</v>
      </c>
      <c r="BQ51" s="397">
        <f t="shared" si="5"/>
        <v>0</v>
      </c>
      <c r="BR51" s="397">
        <f t="shared" si="5"/>
        <v>0</v>
      </c>
      <c r="BS51" s="397">
        <f t="shared" si="5"/>
        <v>0</v>
      </c>
      <c r="BT51" s="397">
        <f t="shared" si="5"/>
        <v>0</v>
      </c>
      <c r="BU51" s="282">
        <f t="shared" si="5"/>
        <v>0</v>
      </c>
    </row>
    <row r="52" spans="2:73" ht="12" customHeight="1">
      <c r="B52" s="117">
        <f t="shared" si="2"/>
        <v>49</v>
      </c>
      <c r="C52" s="126"/>
      <c r="D52" s="137" t="s">
        <v>59</v>
      </c>
      <c r="E52" s="144">
        <v>308</v>
      </c>
      <c r="F52" s="282">
        <f t="shared" ca="1" si="3"/>
        <v>1</v>
      </c>
      <c r="G52" s="126" t="s">
        <v>23</v>
      </c>
      <c r="H52" s="144" t="s">
        <v>23</v>
      </c>
      <c r="I52" s="144" t="s">
        <v>23</v>
      </c>
      <c r="J52" s="144" t="s">
        <v>23</v>
      </c>
      <c r="K52" s="144" t="s">
        <v>23</v>
      </c>
      <c r="L52" s="144" t="s">
        <v>23</v>
      </c>
      <c r="M52" s="144" t="s">
        <v>87</v>
      </c>
      <c r="N52" s="144" t="s">
        <v>87</v>
      </c>
      <c r="O52" s="144" t="s">
        <v>87</v>
      </c>
      <c r="P52" s="144" t="s">
        <v>87</v>
      </c>
      <c r="Q52" s="144" t="s">
        <v>87</v>
      </c>
      <c r="R52" s="144" t="s">
        <v>87</v>
      </c>
      <c r="S52" s="144" t="s">
        <v>87</v>
      </c>
      <c r="T52" s="144" t="s">
        <v>87</v>
      </c>
      <c r="U52" s="144" t="s">
        <v>87</v>
      </c>
      <c r="V52" s="144" t="s">
        <v>23</v>
      </c>
      <c r="W52" s="144" t="s">
        <v>87</v>
      </c>
      <c r="X52" s="144" t="s">
        <v>87</v>
      </c>
      <c r="Y52" s="144" t="s">
        <v>87</v>
      </c>
      <c r="Z52" s="144" t="s">
        <v>87</v>
      </c>
      <c r="AA52" s="144" t="s">
        <v>87</v>
      </c>
      <c r="AB52" s="144" t="s">
        <v>87</v>
      </c>
      <c r="AC52" s="144" t="s">
        <v>87</v>
      </c>
      <c r="AD52" s="144" t="s">
        <v>87</v>
      </c>
      <c r="AE52" s="144" t="s">
        <v>87</v>
      </c>
      <c r="AF52" s="144" t="s">
        <v>87</v>
      </c>
      <c r="AG52" s="144" t="s">
        <v>87</v>
      </c>
      <c r="AH52" s="144" t="s">
        <v>87</v>
      </c>
      <c r="AI52" s="144" t="s">
        <v>87</v>
      </c>
      <c r="AJ52" s="144" t="s">
        <v>87</v>
      </c>
      <c r="AK52" s="144"/>
      <c r="AL52" s="220"/>
      <c r="AM52" s="367"/>
      <c r="AN52" s="383">
        <f ca="1">IFERROR(COUNTIF(OFFSET(G52,0,MATCH("コ",G52:AL52,0)):$AL52,"一"),0)</f>
        <v>0</v>
      </c>
      <c r="AP52" s="392">
        <f t="shared" si="4"/>
        <v>0</v>
      </c>
      <c r="AQ52" s="397">
        <f t="shared" si="5"/>
        <v>0</v>
      </c>
      <c r="AR52" s="397">
        <f t="shared" si="5"/>
        <v>0</v>
      </c>
      <c r="AS52" s="397">
        <f t="shared" si="5"/>
        <v>0</v>
      </c>
      <c r="AT52" s="397">
        <f t="shared" si="5"/>
        <v>0</v>
      </c>
      <c r="AU52" s="397">
        <f t="shared" si="5"/>
        <v>0</v>
      </c>
      <c r="AV52" s="397">
        <f t="shared" si="5"/>
        <v>0</v>
      </c>
      <c r="AW52" s="397">
        <f t="shared" si="5"/>
        <v>0</v>
      </c>
      <c r="AX52" s="397">
        <f t="shared" si="5"/>
        <v>0</v>
      </c>
      <c r="AY52" s="397">
        <f t="shared" si="5"/>
        <v>0</v>
      </c>
      <c r="AZ52" s="397">
        <f t="shared" si="5"/>
        <v>0</v>
      </c>
      <c r="BA52" s="397">
        <f t="shared" si="5"/>
        <v>0</v>
      </c>
      <c r="BB52" s="397">
        <f t="shared" si="5"/>
        <v>0</v>
      </c>
      <c r="BC52" s="397">
        <f t="shared" si="5"/>
        <v>0</v>
      </c>
      <c r="BD52" s="397">
        <f t="shared" si="5"/>
        <v>0</v>
      </c>
      <c r="BE52" s="397">
        <f t="shared" si="5"/>
        <v>0</v>
      </c>
      <c r="BF52" s="397">
        <f t="shared" si="5"/>
        <v>0</v>
      </c>
      <c r="BG52" s="397">
        <f t="shared" si="5"/>
        <v>0</v>
      </c>
      <c r="BH52" s="397">
        <f t="shared" si="5"/>
        <v>0</v>
      </c>
      <c r="BI52" s="397">
        <f t="shared" si="5"/>
        <v>0</v>
      </c>
      <c r="BJ52" s="397">
        <f t="shared" si="5"/>
        <v>0</v>
      </c>
      <c r="BK52" s="397">
        <f t="shared" si="5"/>
        <v>0</v>
      </c>
      <c r="BL52" s="397">
        <f t="shared" si="5"/>
        <v>0</v>
      </c>
      <c r="BM52" s="397">
        <f t="shared" si="5"/>
        <v>0</v>
      </c>
      <c r="BN52" s="397">
        <f t="shared" si="5"/>
        <v>0</v>
      </c>
      <c r="BO52" s="397">
        <f t="shared" si="5"/>
        <v>0</v>
      </c>
      <c r="BP52" s="397">
        <f t="shared" si="5"/>
        <v>0</v>
      </c>
      <c r="BQ52" s="397">
        <f t="shared" si="5"/>
        <v>0</v>
      </c>
      <c r="BR52" s="397">
        <f t="shared" si="5"/>
        <v>0</v>
      </c>
      <c r="BS52" s="397">
        <f t="shared" si="5"/>
        <v>0</v>
      </c>
      <c r="BT52" s="397">
        <f t="shared" si="5"/>
        <v>0</v>
      </c>
      <c r="BU52" s="282">
        <f t="shared" si="5"/>
        <v>0</v>
      </c>
    </row>
    <row r="53" spans="2:73" ht="12" customHeight="1">
      <c r="B53" s="117">
        <f t="shared" si="2"/>
        <v>50</v>
      </c>
      <c r="C53" s="126"/>
      <c r="D53" s="137" t="s">
        <v>59</v>
      </c>
      <c r="E53" s="144"/>
      <c r="F53" s="282">
        <f t="shared" ca="1" si="3"/>
        <v>2</v>
      </c>
      <c r="G53" s="126" t="s">
        <v>87</v>
      </c>
      <c r="H53" s="144" t="s">
        <v>87</v>
      </c>
      <c r="I53" s="144" t="s">
        <v>23</v>
      </c>
      <c r="J53" s="144" t="s">
        <v>23</v>
      </c>
      <c r="K53" s="144" t="s">
        <v>23</v>
      </c>
      <c r="L53" s="144" t="s">
        <v>23</v>
      </c>
      <c r="M53" s="144" t="s">
        <v>19</v>
      </c>
      <c r="N53" s="144" t="s">
        <v>19</v>
      </c>
      <c r="O53" s="144" t="s">
        <v>19</v>
      </c>
      <c r="P53" s="144" t="s">
        <v>88</v>
      </c>
      <c r="Q53" s="144" t="s">
        <v>88</v>
      </c>
      <c r="R53" s="144" t="s">
        <v>88</v>
      </c>
      <c r="S53" s="144" t="s">
        <v>88</v>
      </c>
      <c r="T53" s="144" t="s">
        <v>88</v>
      </c>
      <c r="U53" s="144" t="s">
        <v>88</v>
      </c>
      <c r="V53" s="144" t="s">
        <v>19</v>
      </c>
      <c r="W53" s="144" t="s">
        <v>19</v>
      </c>
      <c r="X53" s="144" t="s">
        <v>19</v>
      </c>
      <c r="Y53" s="144" t="s">
        <v>19</v>
      </c>
      <c r="Z53" s="144" t="s">
        <v>19</v>
      </c>
      <c r="AA53" s="144" t="s">
        <v>19</v>
      </c>
      <c r="AB53" s="144" t="s">
        <v>19</v>
      </c>
      <c r="AC53" s="144" t="s">
        <v>19</v>
      </c>
      <c r="AD53" s="144" t="s">
        <v>19</v>
      </c>
      <c r="AE53" s="144" t="s">
        <v>87</v>
      </c>
      <c r="AF53" s="144" t="s">
        <v>87</v>
      </c>
      <c r="AG53" s="144" t="s">
        <v>87</v>
      </c>
      <c r="AH53" s="144" t="s">
        <v>87</v>
      </c>
      <c r="AI53" s="144" t="s">
        <v>87</v>
      </c>
      <c r="AJ53" s="144" t="s">
        <v>87</v>
      </c>
      <c r="AK53" s="144"/>
      <c r="AL53" s="220"/>
      <c r="AM53" s="367"/>
      <c r="AN53" s="383">
        <f ca="1">IFERROR(COUNTIF(OFFSET(G53,0,MATCH("コ",G53:AL53,0)):$AL53,"一"),0)</f>
        <v>6</v>
      </c>
      <c r="AP53" s="392">
        <f t="shared" si="4"/>
        <v>0</v>
      </c>
      <c r="AQ53" s="397">
        <f t="shared" si="5"/>
        <v>0</v>
      </c>
      <c r="AR53" s="397">
        <f t="shared" si="5"/>
        <v>0</v>
      </c>
      <c r="AS53" s="397">
        <f t="shared" si="5"/>
        <v>0</v>
      </c>
      <c r="AT53" s="397">
        <f t="shared" si="5"/>
        <v>0</v>
      </c>
      <c r="AU53" s="397">
        <f t="shared" si="5"/>
        <v>0</v>
      </c>
      <c r="AV53" s="397">
        <f t="shared" si="5"/>
        <v>1</v>
      </c>
      <c r="AW53" s="397">
        <f t="shared" si="5"/>
        <v>1</v>
      </c>
      <c r="AX53" s="397">
        <f t="shared" si="5"/>
        <v>1</v>
      </c>
      <c r="AY53" s="397">
        <f t="shared" si="5"/>
        <v>1</v>
      </c>
      <c r="AZ53" s="397">
        <f t="shared" si="5"/>
        <v>1</v>
      </c>
      <c r="BA53" s="397">
        <f t="shared" si="5"/>
        <v>1</v>
      </c>
      <c r="BB53" s="397">
        <f t="shared" si="5"/>
        <v>1</v>
      </c>
      <c r="BC53" s="397">
        <f t="shared" si="5"/>
        <v>1</v>
      </c>
      <c r="BD53" s="397">
        <f t="shared" si="5"/>
        <v>1</v>
      </c>
      <c r="BE53" s="397">
        <f t="shared" si="5"/>
        <v>1</v>
      </c>
      <c r="BF53" s="397">
        <f t="shared" si="5"/>
        <v>1</v>
      </c>
      <c r="BG53" s="397">
        <f t="shared" si="5"/>
        <v>1</v>
      </c>
      <c r="BH53" s="397">
        <f t="shared" si="5"/>
        <v>1</v>
      </c>
      <c r="BI53" s="397">
        <f t="shared" si="5"/>
        <v>1</v>
      </c>
      <c r="BJ53" s="397">
        <f t="shared" si="5"/>
        <v>1</v>
      </c>
      <c r="BK53" s="397">
        <f t="shared" si="5"/>
        <v>1</v>
      </c>
      <c r="BL53" s="397">
        <f t="shared" si="5"/>
        <v>1</v>
      </c>
      <c r="BM53" s="397">
        <f t="shared" si="5"/>
        <v>1</v>
      </c>
      <c r="BN53" s="397">
        <f t="shared" si="5"/>
        <v>1</v>
      </c>
      <c r="BO53" s="397">
        <f t="shared" si="5"/>
        <v>1</v>
      </c>
      <c r="BP53" s="397">
        <f t="shared" si="5"/>
        <v>1</v>
      </c>
      <c r="BQ53" s="397">
        <f t="shared" si="5"/>
        <v>1</v>
      </c>
      <c r="BR53" s="397">
        <f t="shared" si="5"/>
        <v>1</v>
      </c>
      <c r="BS53" s="397">
        <f t="shared" si="5"/>
        <v>1</v>
      </c>
      <c r="BT53" s="397">
        <f t="shared" si="5"/>
        <v>1</v>
      </c>
      <c r="BU53" s="282">
        <f t="shared" si="5"/>
        <v>1</v>
      </c>
    </row>
    <row r="54" spans="2:73" ht="12" customHeight="1">
      <c r="B54" s="117">
        <f t="shared" si="2"/>
        <v>51</v>
      </c>
      <c r="C54" s="126"/>
      <c r="D54" s="137" t="s">
        <v>59</v>
      </c>
      <c r="E54" s="144"/>
      <c r="F54" s="282">
        <f t="shared" ca="1" si="3"/>
        <v>3</v>
      </c>
      <c r="G54" s="126" t="s">
        <v>87</v>
      </c>
      <c r="H54" s="144" t="s">
        <v>87</v>
      </c>
      <c r="I54" s="144" t="s">
        <v>23</v>
      </c>
      <c r="J54" s="144" t="s">
        <v>23</v>
      </c>
      <c r="K54" s="144" t="s">
        <v>23</v>
      </c>
      <c r="L54" s="144" t="s">
        <v>23</v>
      </c>
      <c r="M54" s="144" t="s">
        <v>23</v>
      </c>
      <c r="N54" s="144" t="s">
        <v>19</v>
      </c>
      <c r="O54" s="144" t="s">
        <v>19</v>
      </c>
      <c r="P54" s="144" t="s">
        <v>88</v>
      </c>
      <c r="Q54" s="144" t="s">
        <v>87</v>
      </c>
      <c r="R54" s="144" t="s">
        <v>87</v>
      </c>
      <c r="S54" s="144" t="s">
        <v>87</v>
      </c>
      <c r="T54" s="144" t="s">
        <v>19</v>
      </c>
      <c r="U54" s="144" t="s">
        <v>19</v>
      </c>
      <c r="V54" s="144" t="s">
        <v>19</v>
      </c>
      <c r="W54" s="144" t="s">
        <v>19</v>
      </c>
      <c r="X54" s="144" t="s">
        <v>19</v>
      </c>
      <c r="Y54" s="144" t="s">
        <v>19</v>
      </c>
      <c r="Z54" s="144" t="s">
        <v>19</v>
      </c>
      <c r="AA54" s="144" t="s">
        <v>19</v>
      </c>
      <c r="AB54" s="144" t="s">
        <v>19</v>
      </c>
      <c r="AC54" s="144" t="s">
        <v>19</v>
      </c>
      <c r="AD54" s="144" t="s">
        <v>19</v>
      </c>
      <c r="AE54" s="144" t="s">
        <v>19</v>
      </c>
      <c r="AF54" s="144" t="s">
        <v>19</v>
      </c>
      <c r="AG54" s="144" t="s">
        <v>19</v>
      </c>
      <c r="AH54" s="144" t="s">
        <v>19</v>
      </c>
      <c r="AI54" s="144" t="s">
        <v>87</v>
      </c>
      <c r="AJ54" s="144" t="s">
        <v>87</v>
      </c>
      <c r="AK54" s="144"/>
      <c r="AL54" s="220"/>
      <c r="AM54" s="367"/>
      <c r="AN54" s="383">
        <f ca="1">IFERROR(COUNTIF(OFFSET(G54,0,MATCH("コ",G54:AL54,0)):$AL54,"一"),0)</f>
        <v>5</v>
      </c>
      <c r="AP54" s="392">
        <f t="shared" si="4"/>
        <v>0</v>
      </c>
      <c r="AQ54" s="397">
        <f t="shared" si="5"/>
        <v>0</v>
      </c>
      <c r="AR54" s="397">
        <f t="shared" si="5"/>
        <v>0</v>
      </c>
      <c r="AS54" s="397">
        <f t="shared" si="5"/>
        <v>0</v>
      </c>
      <c r="AT54" s="397">
        <f t="shared" si="5"/>
        <v>0</v>
      </c>
      <c r="AU54" s="397">
        <f t="shared" si="5"/>
        <v>0</v>
      </c>
      <c r="AV54" s="397">
        <f t="shared" si="5"/>
        <v>0</v>
      </c>
      <c r="AW54" s="397">
        <f t="shared" si="5"/>
        <v>1</v>
      </c>
      <c r="AX54" s="397">
        <f t="shared" si="5"/>
        <v>1</v>
      </c>
      <c r="AY54" s="397">
        <f t="shared" si="5"/>
        <v>1</v>
      </c>
      <c r="AZ54" s="397">
        <f t="shared" si="5"/>
        <v>1</v>
      </c>
      <c r="BA54" s="397">
        <f t="shared" si="5"/>
        <v>1</v>
      </c>
      <c r="BB54" s="397">
        <f t="shared" si="5"/>
        <v>1</v>
      </c>
      <c r="BC54" s="397">
        <f t="shared" si="5"/>
        <v>1</v>
      </c>
      <c r="BD54" s="397">
        <f t="shared" si="5"/>
        <v>1</v>
      </c>
      <c r="BE54" s="397">
        <f t="shared" si="5"/>
        <v>1</v>
      </c>
      <c r="BF54" s="397">
        <f t="shared" si="5"/>
        <v>1</v>
      </c>
      <c r="BG54" s="397">
        <f t="shared" si="5"/>
        <v>1</v>
      </c>
      <c r="BH54" s="397">
        <f t="shared" si="5"/>
        <v>1</v>
      </c>
      <c r="BI54" s="397">
        <f t="shared" si="5"/>
        <v>1</v>
      </c>
      <c r="BJ54" s="397">
        <f t="shared" si="5"/>
        <v>1</v>
      </c>
      <c r="BK54" s="397">
        <f t="shared" si="5"/>
        <v>1</v>
      </c>
      <c r="BL54" s="397">
        <f t="shared" si="5"/>
        <v>1</v>
      </c>
      <c r="BM54" s="397">
        <f t="shared" si="5"/>
        <v>1</v>
      </c>
      <c r="BN54" s="397">
        <f t="shared" si="5"/>
        <v>1</v>
      </c>
      <c r="BO54" s="397">
        <f t="shared" si="5"/>
        <v>1</v>
      </c>
      <c r="BP54" s="397">
        <f t="shared" si="5"/>
        <v>1</v>
      </c>
      <c r="BQ54" s="397">
        <f t="shared" si="5"/>
        <v>1</v>
      </c>
      <c r="BR54" s="397">
        <f t="shared" si="5"/>
        <v>1</v>
      </c>
      <c r="BS54" s="397">
        <f t="shared" si="5"/>
        <v>1</v>
      </c>
      <c r="BT54" s="397">
        <f t="shared" si="5"/>
        <v>1</v>
      </c>
      <c r="BU54" s="282">
        <f t="shared" si="5"/>
        <v>1</v>
      </c>
    </row>
    <row r="55" spans="2:73" ht="12" customHeight="1">
      <c r="B55" s="117">
        <f t="shared" si="2"/>
        <v>52</v>
      </c>
      <c r="C55" s="126"/>
      <c r="D55" s="137" t="s">
        <v>59</v>
      </c>
      <c r="E55" s="144"/>
      <c r="F55" s="282">
        <f t="shared" ca="1" si="3"/>
        <v>4</v>
      </c>
      <c r="G55" s="126" t="s">
        <v>87</v>
      </c>
      <c r="H55" s="144" t="s">
        <v>87</v>
      </c>
      <c r="I55" s="144" t="s">
        <v>23</v>
      </c>
      <c r="J55" s="144" t="s">
        <v>23</v>
      </c>
      <c r="K55" s="144" t="s">
        <v>23</v>
      </c>
      <c r="L55" s="144" t="s">
        <v>23</v>
      </c>
      <c r="M55" s="144" t="s">
        <v>87</v>
      </c>
      <c r="N55" s="144" t="s">
        <v>87</v>
      </c>
      <c r="O55" s="144" t="s">
        <v>19</v>
      </c>
      <c r="P55" s="144" t="s">
        <v>88</v>
      </c>
      <c r="Q55" s="144" t="s">
        <v>88</v>
      </c>
      <c r="R55" s="144" t="s">
        <v>88</v>
      </c>
      <c r="S55" s="144" t="s">
        <v>88</v>
      </c>
      <c r="T55" s="144" t="s">
        <v>88</v>
      </c>
      <c r="U55" s="144" t="s">
        <v>88</v>
      </c>
      <c r="V55" s="144" t="s">
        <v>19</v>
      </c>
      <c r="W55" s="144" t="s">
        <v>19</v>
      </c>
      <c r="X55" s="144" t="s">
        <v>19</v>
      </c>
      <c r="Y55" s="144" t="s">
        <v>19</v>
      </c>
      <c r="Z55" s="144" t="s">
        <v>19</v>
      </c>
      <c r="AA55" s="144" t="s">
        <v>19</v>
      </c>
      <c r="AB55" s="144" t="s">
        <v>19</v>
      </c>
      <c r="AC55" s="144" t="s">
        <v>19</v>
      </c>
      <c r="AD55" s="144" t="s">
        <v>19</v>
      </c>
      <c r="AE55" s="144" t="s">
        <v>87</v>
      </c>
      <c r="AF55" s="144" t="s">
        <v>87</v>
      </c>
      <c r="AG55" s="144" t="s">
        <v>87</v>
      </c>
      <c r="AH55" s="144" t="s">
        <v>87</v>
      </c>
      <c r="AI55" s="144" t="s">
        <v>87</v>
      </c>
      <c r="AJ55" s="144" t="s">
        <v>87</v>
      </c>
      <c r="AK55" s="144"/>
      <c r="AL55" s="220"/>
      <c r="AM55" s="367"/>
      <c r="AN55" s="383">
        <f ca="1">IFERROR(COUNTIF(OFFSET(G55,0,MATCH("コ",G55:AL55,0)):$AL55,"一"),0)</f>
        <v>6</v>
      </c>
      <c r="AP55" s="392">
        <f t="shared" si="4"/>
        <v>0</v>
      </c>
      <c r="AQ55" s="397">
        <f t="shared" si="5"/>
        <v>0</v>
      </c>
      <c r="AR55" s="397">
        <f t="shared" si="5"/>
        <v>0</v>
      </c>
      <c r="AS55" s="397">
        <f t="shared" si="5"/>
        <v>0</v>
      </c>
      <c r="AT55" s="397">
        <f t="shared" si="5"/>
        <v>0</v>
      </c>
      <c r="AU55" s="397">
        <f t="shared" si="5"/>
        <v>0</v>
      </c>
      <c r="AV55" s="397">
        <f t="shared" si="5"/>
        <v>0</v>
      </c>
      <c r="AW55" s="397">
        <f t="shared" si="5"/>
        <v>0</v>
      </c>
      <c r="AX55" s="397">
        <f t="shared" si="5"/>
        <v>1</v>
      </c>
      <c r="AY55" s="397">
        <f t="shared" si="5"/>
        <v>1</v>
      </c>
      <c r="AZ55" s="397">
        <f t="shared" si="5"/>
        <v>1</v>
      </c>
      <c r="BA55" s="397">
        <f t="shared" si="5"/>
        <v>1</v>
      </c>
      <c r="BB55" s="397">
        <f t="shared" si="5"/>
        <v>1</v>
      </c>
      <c r="BC55" s="397">
        <f t="shared" si="5"/>
        <v>1</v>
      </c>
      <c r="BD55" s="397">
        <f t="shared" si="5"/>
        <v>1</v>
      </c>
      <c r="BE55" s="397">
        <f t="shared" si="5"/>
        <v>1</v>
      </c>
      <c r="BF55" s="397">
        <f t="shared" si="5"/>
        <v>1</v>
      </c>
      <c r="BG55" s="397">
        <f t="shared" si="5"/>
        <v>1</v>
      </c>
      <c r="BH55" s="397">
        <f t="shared" si="5"/>
        <v>1</v>
      </c>
      <c r="BI55" s="397">
        <f t="shared" si="5"/>
        <v>1</v>
      </c>
      <c r="BJ55" s="397">
        <f t="shared" si="5"/>
        <v>1</v>
      </c>
      <c r="BK55" s="397">
        <f t="shared" si="5"/>
        <v>1</v>
      </c>
      <c r="BL55" s="397">
        <f t="shared" si="5"/>
        <v>1</v>
      </c>
      <c r="BM55" s="397">
        <f t="shared" si="5"/>
        <v>1</v>
      </c>
      <c r="BN55" s="397">
        <f t="shared" si="5"/>
        <v>1</v>
      </c>
      <c r="BO55" s="397">
        <f t="shared" si="5"/>
        <v>1</v>
      </c>
      <c r="BP55" s="397">
        <f t="shared" si="5"/>
        <v>1</v>
      </c>
      <c r="BQ55" s="397">
        <f t="shared" si="5"/>
        <v>1</v>
      </c>
      <c r="BR55" s="397">
        <f t="shared" si="5"/>
        <v>1</v>
      </c>
      <c r="BS55" s="397">
        <f t="shared" si="5"/>
        <v>1</v>
      </c>
      <c r="BT55" s="397">
        <f t="shared" si="5"/>
        <v>1</v>
      </c>
      <c r="BU55" s="282">
        <f t="shared" si="5"/>
        <v>1</v>
      </c>
    </row>
    <row r="56" spans="2:73" ht="12" customHeight="1">
      <c r="B56" s="117">
        <f t="shared" si="2"/>
        <v>53</v>
      </c>
      <c r="C56" s="126"/>
      <c r="D56" s="137" t="s">
        <v>59</v>
      </c>
      <c r="E56" s="144">
        <v>310</v>
      </c>
      <c r="F56" s="282">
        <f t="shared" ca="1" si="3"/>
        <v>1</v>
      </c>
      <c r="G56" s="126" t="s">
        <v>87</v>
      </c>
      <c r="H56" s="144" t="s">
        <v>87</v>
      </c>
      <c r="I56" s="144" t="s">
        <v>23</v>
      </c>
      <c r="J56" s="144" t="s">
        <v>87</v>
      </c>
      <c r="K56" s="144" t="s">
        <v>87</v>
      </c>
      <c r="L56" s="144" t="s">
        <v>87</v>
      </c>
      <c r="M56" s="144" t="s">
        <v>87</v>
      </c>
      <c r="N56" s="144" t="s">
        <v>87</v>
      </c>
      <c r="O56" s="144" t="s">
        <v>23</v>
      </c>
      <c r="P56" s="144" t="s">
        <v>23</v>
      </c>
      <c r="Q56" s="144" t="s">
        <v>23</v>
      </c>
      <c r="R56" s="144" t="s">
        <v>23</v>
      </c>
      <c r="S56" s="144" t="s">
        <v>23</v>
      </c>
      <c r="T56" s="144" t="s">
        <v>23</v>
      </c>
      <c r="U56" s="144" t="s">
        <v>23</v>
      </c>
      <c r="V56" s="144" t="s">
        <v>19</v>
      </c>
      <c r="W56" s="144" t="s">
        <v>88</v>
      </c>
      <c r="X56" s="144" t="s">
        <v>88</v>
      </c>
      <c r="Y56" s="144" t="s">
        <v>88</v>
      </c>
      <c r="Z56" s="144" t="s">
        <v>88</v>
      </c>
      <c r="AA56" s="144" t="s">
        <v>88</v>
      </c>
      <c r="AB56" s="144" t="s">
        <v>88</v>
      </c>
      <c r="AC56" s="144" t="s">
        <v>88</v>
      </c>
      <c r="AD56" s="144" t="s">
        <v>88</v>
      </c>
      <c r="AE56" s="144" t="s">
        <v>88</v>
      </c>
      <c r="AF56" s="144" t="s">
        <v>88</v>
      </c>
      <c r="AG56" s="144" t="s">
        <v>88</v>
      </c>
      <c r="AH56" s="144" t="s">
        <v>88</v>
      </c>
      <c r="AI56" s="144" t="s">
        <v>88</v>
      </c>
      <c r="AJ56" s="144" t="s">
        <v>88</v>
      </c>
      <c r="AK56" s="144"/>
      <c r="AL56" s="220"/>
      <c r="AM56" s="367"/>
      <c r="AN56" s="383">
        <f ca="1">IFERROR(COUNTIF(OFFSET(G56,0,MATCH("コ",G56:AL56,0)):$AL56,"一"),0)</f>
        <v>0</v>
      </c>
      <c r="AP56" s="392">
        <f t="shared" si="4"/>
        <v>0</v>
      </c>
      <c r="AQ56" s="397">
        <f t="shared" si="5"/>
        <v>0</v>
      </c>
      <c r="AR56" s="397">
        <f t="shared" si="5"/>
        <v>0</v>
      </c>
      <c r="AS56" s="397">
        <f t="shared" si="5"/>
        <v>0</v>
      </c>
      <c r="AT56" s="397">
        <f t="shared" si="5"/>
        <v>0</v>
      </c>
      <c r="AU56" s="397">
        <f t="shared" si="5"/>
        <v>0</v>
      </c>
      <c r="AV56" s="397">
        <f t="shared" si="5"/>
        <v>0</v>
      </c>
      <c r="AW56" s="397">
        <f t="shared" si="5"/>
        <v>0</v>
      </c>
      <c r="AX56" s="397">
        <f t="shared" si="5"/>
        <v>0</v>
      </c>
      <c r="AY56" s="397">
        <f t="shared" si="5"/>
        <v>0</v>
      </c>
      <c r="AZ56" s="397">
        <f t="shared" si="5"/>
        <v>0</v>
      </c>
      <c r="BA56" s="397">
        <f t="shared" si="5"/>
        <v>0</v>
      </c>
      <c r="BB56" s="397">
        <f t="shared" si="5"/>
        <v>0</v>
      </c>
      <c r="BC56" s="397">
        <f t="shared" si="5"/>
        <v>0</v>
      </c>
      <c r="BD56" s="397">
        <f t="shared" si="5"/>
        <v>0</v>
      </c>
      <c r="BE56" s="397">
        <f t="shared" si="5"/>
        <v>1</v>
      </c>
      <c r="BF56" s="397">
        <f t="shared" si="5"/>
        <v>1</v>
      </c>
      <c r="BG56" s="397">
        <f t="shared" si="5"/>
        <v>1</v>
      </c>
      <c r="BH56" s="397">
        <f t="shared" si="5"/>
        <v>1</v>
      </c>
      <c r="BI56" s="397">
        <f t="shared" si="5"/>
        <v>1</v>
      </c>
      <c r="BJ56" s="397">
        <f t="shared" si="5"/>
        <v>1</v>
      </c>
      <c r="BK56" s="397">
        <f t="shared" si="5"/>
        <v>1</v>
      </c>
      <c r="BL56" s="397">
        <f t="shared" si="5"/>
        <v>1</v>
      </c>
      <c r="BM56" s="397">
        <f t="shared" si="5"/>
        <v>1</v>
      </c>
      <c r="BN56" s="397">
        <f t="shared" si="5"/>
        <v>1</v>
      </c>
      <c r="BO56" s="397">
        <f t="shared" si="5"/>
        <v>1</v>
      </c>
      <c r="BP56" s="397">
        <f t="shared" si="5"/>
        <v>1</v>
      </c>
      <c r="BQ56" s="397">
        <f t="shared" si="5"/>
        <v>1</v>
      </c>
      <c r="BR56" s="397">
        <f t="shared" si="5"/>
        <v>1</v>
      </c>
      <c r="BS56" s="397">
        <f t="shared" si="5"/>
        <v>1</v>
      </c>
      <c r="BT56" s="397">
        <f t="shared" si="5"/>
        <v>1</v>
      </c>
      <c r="BU56" s="282">
        <f t="shared" si="5"/>
        <v>1</v>
      </c>
    </row>
    <row r="57" spans="2:73" ht="12" customHeight="1">
      <c r="B57" s="117">
        <f t="shared" si="2"/>
        <v>54</v>
      </c>
      <c r="C57" s="126"/>
      <c r="D57" s="137" t="s">
        <v>59</v>
      </c>
      <c r="E57" s="144"/>
      <c r="F57" s="282">
        <f t="shared" ca="1" si="3"/>
        <v>2</v>
      </c>
      <c r="G57" s="126" t="s">
        <v>23</v>
      </c>
      <c r="H57" s="144" t="s">
        <v>23</v>
      </c>
      <c r="I57" s="144" t="s">
        <v>23</v>
      </c>
      <c r="J57" s="144" t="s">
        <v>23</v>
      </c>
      <c r="K57" s="144" t="s">
        <v>23</v>
      </c>
      <c r="L57" s="144" t="s">
        <v>23</v>
      </c>
      <c r="M57" s="144" t="s">
        <v>23</v>
      </c>
      <c r="N57" s="144" t="s">
        <v>23</v>
      </c>
      <c r="O57" s="144" t="s">
        <v>23</v>
      </c>
      <c r="P57" s="144" t="s">
        <v>19</v>
      </c>
      <c r="Q57" s="144" t="s">
        <v>19</v>
      </c>
      <c r="R57" s="144" t="s">
        <v>19</v>
      </c>
      <c r="S57" s="144" t="s">
        <v>19</v>
      </c>
      <c r="T57" s="144" t="s">
        <v>87</v>
      </c>
      <c r="U57" s="144" t="s">
        <v>87</v>
      </c>
      <c r="V57" s="144" t="s">
        <v>87</v>
      </c>
      <c r="W57" s="144" t="s">
        <v>88</v>
      </c>
      <c r="X57" s="144" t="s">
        <v>88</v>
      </c>
      <c r="Y57" s="144" t="s">
        <v>88</v>
      </c>
      <c r="Z57" s="144" t="s">
        <v>88</v>
      </c>
      <c r="AA57" s="144" t="s">
        <v>88</v>
      </c>
      <c r="AB57" s="144" t="s">
        <v>88</v>
      </c>
      <c r="AC57" s="144" t="s">
        <v>88</v>
      </c>
      <c r="AD57" s="144" t="s">
        <v>88</v>
      </c>
      <c r="AE57" s="144" t="s">
        <v>88</v>
      </c>
      <c r="AF57" s="144" t="s">
        <v>88</v>
      </c>
      <c r="AG57" s="144" t="s">
        <v>88</v>
      </c>
      <c r="AH57" s="144" t="s">
        <v>88</v>
      </c>
      <c r="AI57" s="144" t="s">
        <v>88</v>
      </c>
      <c r="AJ57" s="144" t="s">
        <v>88</v>
      </c>
      <c r="AK57" s="144"/>
      <c r="AL57" s="220"/>
      <c r="AM57" s="367"/>
      <c r="AN57" s="383">
        <f ca="1">IFERROR(COUNTIF(OFFSET(G57,0,MATCH("コ",G57:AL57,0)):$AL57,"一"),0)</f>
        <v>3</v>
      </c>
      <c r="AP57" s="392">
        <f t="shared" si="4"/>
        <v>0</v>
      </c>
      <c r="AQ57" s="397">
        <f t="shared" si="5"/>
        <v>0</v>
      </c>
      <c r="AR57" s="397">
        <f t="shared" si="5"/>
        <v>0</v>
      </c>
      <c r="AS57" s="397">
        <f t="shared" si="5"/>
        <v>0</v>
      </c>
      <c r="AT57" s="397">
        <f t="shared" si="5"/>
        <v>0</v>
      </c>
      <c r="AU57" s="397">
        <f t="shared" si="5"/>
        <v>0</v>
      </c>
      <c r="AV57" s="397">
        <f t="shared" si="5"/>
        <v>0</v>
      </c>
      <c r="AW57" s="397">
        <f t="shared" si="5"/>
        <v>0</v>
      </c>
      <c r="AX57" s="397">
        <f t="shared" si="5"/>
        <v>0</v>
      </c>
      <c r="AY57" s="397">
        <f t="shared" si="5"/>
        <v>1</v>
      </c>
      <c r="AZ57" s="397">
        <f t="shared" si="5"/>
        <v>1</v>
      </c>
      <c r="BA57" s="397">
        <f t="shared" si="5"/>
        <v>1</v>
      </c>
      <c r="BB57" s="397">
        <f t="shared" si="5"/>
        <v>1</v>
      </c>
      <c r="BC57" s="397">
        <f t="shared" si="5"/>
        <v>1</v>
      </c>
      <c r="BD57" s="397">
        <f t="shared" si="5"/>
        <v>1</v>
      </c>
      <c r="BE57" s="397">
        <f t="shared" si="5"/>
        <v>1</v>
      </c>
      <c r="BF57" s="397">
        <f t="shared" si="5"/>
        <v>1</v>
      </c>
      <c r="BG57" s="397">
        <f t="shared" si="5"/>
        <v>1</v>
      </c>
      <c r="BH57" s="397">
        <f t="shared" si="5"/>
        <v>1</v>
      </c>
      <c r="BI57" s="397">
        <f t="shared" si="5"/>
        <v>1</v>
      </c>
      <c r="BJ57" s="397">
        <f t="shared" si="5"/>
        <v>1</v>
      </c>
      <c r="BK57" s="397">
        <f t="shared" si="5"/>
        <v>1</v>
      </c>
      <c r="BL57" s="397">
        <f t="shared" si="5"/>
        <v>1</v>
      </c>
      <c r="BM57" s="397">
        <f t="shared" si="5"/>
        <v>1</v>
      </c>
      <c r="BN57" s="397">
        <f t="shared" si="5"/>
        <v>1</v>
      </c>
      <c r="BO57" s="397">
        <f t="shared" si="5"/>
        <v>1</v>
      </c>
      <c r="BP57" s="397">
        <f t="shared" si="5"/>
        <v>1</v>
      </c>
      <c r="BQ57" s="397">
        <f t="shared" si="5"/>
        <v>1</v>
      </c>
      <c r="BR57" s="397">
        <f t="shared" si="5"/>
        <v>1</v>
      </c>
      <c r="BS57" s="397">
        <f t="shared" si="5"/>
        <v>1</v>
      </c>
      <c r="BT57" s="397">
        <f t="shared" si="5"/>
        <v>1</v>
      </c>
      <c r="BU57" s="282">
        <f t="shared" si="5"/>
        <v>1</v>
      </c>
    </row>
    <row r="58" spans="2:73" ht="12" customHeight="1">
      <c r="B58" s="117">
        <f t="shared" si="2"/>
        <v>55</v>
      </c>
      <c r="C58" s="126"/>
      <c r="D58" s="137" t="s">
        <v>59</v>
      </c>
      <c r="E58" s="144"/>
      <c r="F58" s="282">
        <f t="shared" ca="1" si="3"/>
        <v>3</v>
      </c>
      <c r="G58" s="126" t="s">
        <v>87</v>
      </c>
      <c r="H58" s="144" t="s">
        <v>87</v>
      </c>
      <c r="I58" s="144" t="s">
        <v>23</v>
      </c>
      <c r="J58" s="144" t="s">
        <v>23</v>
      </c>
      <c r="K58" s="144" t="s">
        <v>23</v>
      </c>
      <c r="L58" s="144" t="s">
        <v>23</v>
      </c>
      <c r="M58" s="144" t="s">
        <v>23</v>
      </c>
      <c r="N58" s="144" t="s">
        <v>23</v>
      </c>
      <c r="O58" s="144" t="s">
        <v>23</v>
      </c>
      <c r="P58" s="144" t="s">
        <v>23</v>
      </c>
      <c r="Q58" s="144" t="s">
        <v>23</v>
      </c>
      <c r="R58" s="144" t="s">
        <v>23</v>
      </c>
      <c r="S58" s="144" t="s">
        <v>23</v>
      </c>
      <c r="T58" s="144" t="s">
        <v>19</v>
      </c>
      <c r="U58" s="144" t="s">
        <v>19</v>
      </c>
      <c r="V58" s="144" t="s">
        <v>19</v>
      </c>
      <c r="W58" s="144" t="s">
        <v>19</v>
      </c>
      <c r="X58" s="144" t="s">
        <v>19</v>
      </c>
      <c r="Y58" s="144" t="s">
        <v>88</v>
      </c>
      <c r="Z58" s="144" t="s">
        <v>88</v>
      </c>
      <c r="AA58" s="144" t="s">
        <v>88</v>
      </c>
      <c r="AB58" s="144" t="s">
        <v>88</v>
      </c>
      <c r="AC58" s="144" t="s">
        <v>88</v>
      </c>
      <c r="AD58" s="144" t="s">
        <v>88</v>
      </c>
      <c r="AE58" s="144" t="s">
        <v>88</v>
      </c>
      <c r="AF58" s="144" t="s">
        <v>88</v>
      </c>
      <c r="AG58" s="144" t="s">
        <v>88</v>
      </c>
      <c r="AH58" s="144" t="s">
        <v>88</v>
      </c>
      <c r="AI58" s="144" t="s">
        <v>88</v>
      </c>
      <c r="AJ58" s="144" t="s">
        <v>88</v>
      </c>
      <c r="AK58" s="144"/>
      <c r="AL58" s="220"/>
      <c r="AM58" s="367"/>
      <c r="AN58" s="383">
        <f ca="1">IFERROR(COUNTIF(OFFSET(G58,0,MATCH("コ",G58:AL58,0)):$AL58,"一"),0)</f>
        <v>0</v>
      </c>
      <c r="AP58" s="392">
        <f t="shared" si="4"/>
        <v>0</v>
      </c>
      <c r="AQ58" s="397">
        <f t="shared" si="5"/>
        <v>0</v>
      </c>
      <c r="AR58" s="397">
        <f t="shared" si="5"/>
        <v>0</v>
      </c>
      <c r="AS58" s="397">
        <f t="shared" si="5"/>
        <v>0</v>
      </c>
      <c r="AT58" s="397">
        <f t="shared" si="5"/>
        <v>0</v>
      </c>
      <c r="AU58" s="397">
        <f t="shared" si="5"/>
        <v>0</v>
      </c>
      <c r="AV58" s="397">
        <f t="shared" si="5"/>
        <v>0</v>
      </c>
      <c r="AW58" s="397">
        <f t="shared" si="5"/>
        <v>0</v>
      </c>
      <c r="AX58" s="397">
        <f t="shared" si="5"/>
        <v>0</v>
      </c>
      <c r="AY58" s="397">
        <f t="shared" si="5"/>
        <v>0</v>
      </c>
      <c r="AZ58" s="397">
        <f t="shared" si="5"/>
        <v>0</v>
      </c>
      <c r="BA58" s="397">
        <f t="shared" si="5"/>
        <v>0</v>
      </c>
      <c r="BB58" s="397">
        <f t="shared" si="5"/>
        <v>0</v>
      </c>
      <c r="BC58" s="397">
        <f t="shared" si="5"/>
        <v>1</v>
      </c>
      <c r="BD58" s="397">
        <f t="shared" si="5"/>
        <v>1</v>
      </c>
      <c r="BE58" s="397">
        <f t="shared" si="5"/>
        <v>1</v>
      </c>
      <c r="BF58" s="397">
        <f t="shared" si="5"/>
        <v>1</v>
      </c>
      <c r="BG58" s="397">
        <f t="shared" si="5"/>
        <v>1</v>
      </c>
      <c r="BH58" s="397">
        <f t="shared" si="5"/>
        <v>1</v>
      </c>
      <c r="BI58" s="397">
        <f t="shared" si="5"/>
        <v>1</v>
      </c>
      <c r="BJ58" s="397">
        <f t="shared" si="5"/>
        <v>1</v>
      </c>
      <c r="BK58" s="397">
        <f t="shared" si="5"/>
        <v>1</v>
      </c>
      <c r="BL58" s="397">
        <f t="shared" si="5"/>
        <v>1</v>
      </c>
      <c r="BM58" s="397">
        <f t="shared" si="5"/>
        <v>1</v>
      </c>
      <c r="BN58" s="397">
        <f t="shared" si="5"/>
        <v>1</v>
      </c>
      <c r="BO58" s="397">
        <f t="shared" si="5"/>
        <v>1</v>
      </c>
      <c r="BP58" s="397">
        <f t="shared" si="5"/>
        <v>1</v>
      </c>
      <c r="BQ58" s="397">
        <f t="shared" si="5"/>
        <v>1</v>
      </c>
      <c r="BR58" s="397">
        <f t="shared" si="5"/>
        <v>1</v>
      </c>
      <c r="BS58" s="397">
        <f t="shared" si="5"/>
        <v>1</v>
      </c>
      <c r="BT58" s="397">
        <f t="shared" si="5"/>
        <v>1</v>
      </c>
      <c r="BU58" s="282">
        <f t="shared" si="5"/>
        <v>1</v>
      </c>
    </row>
    <row r="59" spans="2:73" ht="12" customHeight="1">
      <c r="B59" s="117">
        <f t="shared" si="2"/>
        <v>56</v>
      </c>
      <c r="C59" s="126"/>
      <c r="D59" s="137" t="s">
        <v>59</v>
      </c>
      <c r="E59" s="144"/>
      <c r="F59" s="282">
        <f t="shared" ca="1" si="3"/>
        <v>4</v>
      </c>
      <c r="G59" s="126" t="s">
        <v>23</v>
      </c>
      <c r="H59" s="144" t="s">
        <v>23</v>
      </c>
      <c r="I59" s="144" t="s">
        <v>23</v>
      </c>
      <c r="J59" s="144" t="s">
        <v>23</v>
      </c>
      <c r="K59" s="144" t="s">
        <v>23</v>
      </c>
      <c r="L59" s="144" t="s">
        <v>23</v>
      </c>
      <c r="M59" s="144" t="s">
        <v>87</v>
      </c>
      <c r="N59" s="144" t="s">
        <v>87</v>
      </c>
      <c r="O59" s="144" t="s">
        <v>23</v>
      </c>
      <c r="P59" s="144" t="s">
        <v>19</v>
      </c>
      <c r="Q59" s="144" t="s">
        <v>19</v>
      </c>
      <c r="R59" s="144" t="s">
        <v>19</v>
      </c>
      <c r="S59" s="144" t="s">
        <v>19</v>
      </c>
      <c r="T59" s="144" t="s">
        <v>87</v>
      </c>
      <c r="U59" s="144" t="s">
        <v>87</v>
      </c>
      <c r="V59" s="144" t="s">
        <v>87</v>
      </c>
      <c r="W59" s="144" t="s">
        <v>88</v>
      </c>
      <c r="X59" s="144" t="s">
        <v>88</v>
      </c>
      <c r="Y59" s="144" t="s">
        <v>88</v>
      </c>
      <c r="Z59" s="144" t="s">
        <v>88</v>
      </c>
      <c r="AA59" s="144" t="s">
        <v>88</v>
      </c>
      <c r="AB59" s="144" t="s">
        <v>88</v>
      </c>
      <c r="AC59" s="144" t="s">
        <v>88</v>
      </c>
      <c r="AD59" s="144" t="s">
        <v>88</v>
      </c>
      <c r="AE59" s="144" t="s">
        <v>88</v>
      </c>
      <c r="AF59" s="144" t="s">
        <v>88</v>
      </c>
      <c r="AG59" s="144" t="s">
        <v>88</v>
      </c>
      <c r="AH59" s="144" t="s">
        <v>88</v>
      </c>
      <c r="AI59" s="144" t="s">
        <v>88</v>
      </c>
      <c r="AJ59" s="144" t="s">
        <v>88</v>
      </c>
      <c r="AK59" s="144"/>
      <c r="AL59" s="220"/>
      <c r="AM59" s="367"/>
      <c r="AN59" s="383">
        <f ca="1">IFERROR(COUNTIF(OFFSET(G59,0,MATCH("コ",G59:AL59,0)):$AL59,"一"),0)</f>
        <v>3</v>
      </c>
      <c r="AP59" s="392">
        <f t="shared" si="4"/>
        <v>0</v>
      </c>
      <c r="AQ59" s="397">
        <f t="shared" si="5"/>
        <v>0</v>
      </c>
      <c r="AR59" s="397">
        <f t="shared" si="5"/>
        <v>0</v>
      </c>
      <c r="AS59" s="397">
        <f t="shared" si="5"/>
        <v>0</v>
      </c>
      <c r="AT59" s="397">
        <f t="shared" si="5"/>
        <v>0</v>
      </c>
      <c r="AU59" s="397">
        <f t="shared" si="5"/>
        <v>0</v>
      </c>
      <c r="AV59" s="397">
        <f t="shared" si="5"/>
        <v>0</v>
      </c>
      <c r="AW59" s="397">
        <f t="shared" si="5"/>
        <v>0</v>
      </c>
      <c r="AX59" s="397">
        <f t="shared" si="5"/>
        <v>0</v>
      </c>
      <c r="AY59" s="397">
        <f t="shared" si="5"/>
        <v>1</v>
      </c>
      <c r="AZ59" s="397">
        <f t="shared" si="5"/>
        <v>1</v>
      </c>
      <c r="BA59" s="397">
        <f t="shared" si="5"/>
        <v>1</v>
      </c>
      <c r="BB59" s="397">
        <f t="shared" si="5"/>
        <v>1</v>
      </c>
      <c r="BC59" s="397">
        <f t="shared" si="5"/>
        <v>1</v>
      </c>
      <c r="BD59" s="397">
        <f t="shared" si="5"/>
        <v>1</v>
      </c>
      <c r="BE59" s="397">
        <f t="shared" si="5"/>
        <v>1</v>
      </c>
      <c r="BF59" s="397">
        <f t="shared" si="5"/>
        <v>1</v>
      </c>
      <c r="BG59" s="397">
        <f t="shared" si="5"/>
        <v>1</v>
      </c>
      <c r="BH59" s="397">
        <f t="shared" si="5"/>
        <v>1</v>
      </c>
      <c r="BI59" s="397">
        <f t="shared" si="5"/>
        <v>1</v>
      </c>
      <c r="BJ59" s="397">
        <f t="shared" si="5"/>
        <v>1</v>
      </c>
      <c r="BK59" s="397">
        <f t="shared" si="5"/>
        <v>1</v>
      </c>
      <c r="BL59" s="397">
        <f t="shared" si="5"/>
        <v>1</v>
      </c>
      <c r="BM59" s="397">
        <f t="shared" si="5"/>
        <v>1</v>
      </c>
      <c r="BN59" s="397">
        <f t="shared" si="5"/>
        <v>1</v>
      </c>
      <c r="BO59" s="397">
        <f t="shared" si="5"/>
        <v>1</v>
      </c>
      <c r="BP59" s="397">
        <f t="shared" si="5"/>
        <v>1</v>
      </c>
      <c r="BQ59" s="397">
        <f t="shared" si="5"/>
        <v>1</v>
      </c>
      <c r="BR59" s="397">
        <f t="shared" si="5"/>
        <v>1</v>
      </c>
      <c r="BS59" s="397">
        <f t="shared" si="5"/>
        <v>1</v>
      </c>
      <c r="BT59" s="397">
        <f t="shared" si="5"/>
        <v>1</v>
      </c>
      <c r="BU59" s="282">
        <f t="shared" si="5"/>
        <v>1</v>
      </c>
    </row>
    <row r="60" spans="2:73" ht="12" customHeight="1">
      <c r="B60" s="117">
        <f t="shared" si="2"/>
        <v>57</v>
      </c>
      <c r="C60" s="126"/>
      <c r="D60" s="137" t="s">
        <v>59</v>
      </c>
      <c r="E60" s="144">
        <v>311</v>
      </c>
      <c r="F60" s="282">
        <f t="shared" ca="1" si="3"/>
        <v>1</v>
      </c>
      <c r="G60" s="126" t="s">
        <v>87</v>
      </c>
      <c r="H60" s="144" t="s">
        <v>87</v>
      </c>
      <c r="I60" s="144" t="s">
        <v>23</v>
      </c>
      <c r="J60" s="144" t="s">
        <v>23</v>
      </c>
      <c r="K60" s="144" t="s">
        <v>23</v>
      </c>
      <c r="L60" s="144" t="s">
        <v>23</v>
      </c>
      <c r="M60" s="144" t="s">
        <v>23</v>
      </c>
      <c r="N60" s="144" t="s">
        <v>23</v>
      </c>
      <c r="O60" s="144" t="s">
        <v>23</v>
      </c>
      <c r="P60" s="144" t="s">
        <v>23</v>
      </c>
      <c r="Q60" s="144" t="s">
        <v>23</v>
      </c>
      <c r="R60" s="144" t="s">
        <v>23</v>
      </c>
      <c r="S60" s="144" t="s">
        <v>23</v>
      </c>
      <c r="T60" s="144" t="s">
        <v>23</v>
      </c>
      <c r="U60" s="144" t="s">
        <v>23</v>
      </c>
      <c r="V60" s="144" t="s">
        <v>87</v>
      </c>
      <c r="W60" s="144" t="s">
        <v>23</v>
      </c>
      <c r="X60" s="144" t="s">
        <v>23</v>
      </c>
      <c r="Y60" s="144" t="s">
        <v>19</v>
      </c>
      <c r="Z60" s="144" t="s">
        <v>19</v>
      </c>
      <c r="AA60" s="144" t="s">
        <v>19</v>
      </c>
      <c r="AB60" s="144" t="s">
        <v>19</v>
      </c>
      <c r="AC60" s="144" t="s">
        <v>19</v>
      </c>
      <c r="AD60" s="144" t="s">
        <v>19</v>
      </c>
      <c r="AE60" s="144" t="s">
        <v>19</v>
      </c>
      <c r="AF60" s="144" t="s">
        <v>19</v>
      </c>
      <c r="AG60" s="144" t="s">
        <v>19</v>
      </c>
      <c r="AH60" s="144" t="s">
        <v>19</v>
      </c>
      <c r="AI60" s="144" t="s">
        <v>87</v>
      </c>
      <c r="AJ60" s="144" t="s">
        <v>87</v>
      </c>
      <c r="AK60" s="144"/>
      <c r="AL60" s="220"/>
      <c r="AM60" s="367"/>
      <c r="AN60" s="383">
        <f ca="1">IFERROR(COUNTIF(OFFSET(G60,0,MATCH("コ",G60:AL60,0)):$AL60,"一"),0)</f>
        <v>2</v>
      </c>
      <c r="AP60" s="392">
        <f t="shared" si="4"/>
        <v>0</v>
      </c>
      <c r="AQ60" s="397">
        <f t="shared" si="5"/>
        <v>0</v>
      </c>
      <c r="AR60" s="397">
        <f t="shared" si="5"/>
        <v>0</v>
      </c>
      <c r="AS60" s="397">
        <f t="shared" si="5"/>
        <v>0</v>
      </c>
      <c r="AT60" s="397">
        <f t="shared" si="5"/>
        <v>0</v>
      </c>
      <c r="AU60" s="397">
        <f t="shared" si="5"/>
        <v>0</v>
      </c>
      <c r="AV60" s="397">
        <f t="shared" si="5"/>
        <v>0</v>
      </c>
      <c r="AW60" s="397">
        <f t="shared" si="5"/>
        <v>0</v>
      </c>
      <c r="AX60" s="397">
        <f t="shared" si="5"/>
        <v>0</v>
      </c>
      <c r="AY60" s="397">
        <f t="shared" si="5"/>
        <v>0</v>
      </c>
      <c r="AZ60" s="397">
        <f t="shared" si="5"/>
        <v>0</v>
      </c>
      <c r="BA60" s="397">
        <f t="shared" si="5"/>
        <v>0</v>
      </c>
      <c r="BB60" s="397">
        <f t="shared" si="5"/>
        <v>0</v>
      </c>
      <c r="BC60" s="397">
        <f t="shared" si="5"/>
        <v>0</v>
      </c>
      <c r="BD60" s="397">
        <f t="shared" si="5"/>
        <v>0</v>
      </c>
      <c r="BE60" s="397">
        <f t="shared" si="5"/>
        <v>0</v>
      </c>
      <c r="BF60" s="397">
        <f t="shared" si="5"/>
        <v>0</v>
      </c>
      <c r="BG60" s="397">
        <f t="shared" si="5"/>
        <v>0</v>
      </c>
      <c r="BH60" s="397">
        <f t="shared" si="5"/>
        <v>1</v>
      </c>
      <c r="BI60" s="397">
        <f t="shared" si="5"/>
        <v>1</v>
      </c>
      <c r="BJ60" s="397">
        <f t="shared" si="5"/>
        <v>1</v>
      </c>
      <c r="BK60" s="397">
        <f t="shared" si="5"/>
        <v>1</v>
      </c>
      <c r="BL60" s="397">
        <f t="shared" si="5"/>
        <v>1</v>
      </c>
      <c r="BM60" s="397">
        <f t="shared" si="5"/>
        <v>1</v>
      </c>
      <c r="BN60" s="397">
        <f t="shared" si="5"/>
        <v>1</v>
      </c>
      <c r="BO60" s="397">
        <f t="shared" si="5"/>
        <v>1</v>
      </c>
      <c r="BP60" s="397">
        <f t="shared" si="5"/>
        <v>1</v>
      </c>
      <c r="BQ60" s="397">
        <f t="shared" si="5"/>
        <v>1</v>
      </c>
      <c r="BR60" s="397">
        <f t="shared" si="5"/>
        <v>1</v>
      </c>
      <c r="BS60" s="397">
        <f t="shared" si="5"/>
        <v>1</v>
      </c>
      <c r="BT60" s="397">
        <f t="shared" si="5"/>
        <v>1</v>
      </c>
      <c r="BU60" s="282">
        <f t="shared" si="5"/>
        <v>1</v>
      </c>
    </row>
    <row r="61" spans="2:73" ht="12" customHeight="1">
      <c r="B61" s="117">
        <f t="shared" si="2"/>
        <v>58</v>
      </c>
      <c r="C61" s="126"/>
      <c r="D61" s="137" t="s">
        <v>59</v>
      </c>
      <c r="E61" s="144"/>
      <c r="F61" s="282">
        <f t="shared" ca="1" si="3"/>
        <v>2</v>
      </c>
      <c r="G61" s="126" t="s">
        <v>87</v>
      </c>
      <c r="H61" s="144" t="s">
        <v>87</v>
      </c>
      <c r="I61" s="144" t="s">
        <v>23</v>
      </c>
      <c r="J61" s="144" t="s">
        <v>23</v>
      </c>
      <c r="K61" s="144" t="s">
        <v>23</v>
      </c>
      <c r="L61" s="144" t="s">
        <v>23</v>
      </c>
      <c r="M61" s="144" t="s">
        <v>23</v>
      </c>
      <c r="N61" s="144" t="s">
        <v>87</v>
      </c>
      <c r="O61" s="144" t="s">
        <v>87</v>
      </c>
      <c r="P61" s="144" t="s">
        <v>19</v>
      </c>
      <c r="Q61" s="144" t="s">
        <v>19</v>
      </c>
      <c r="R61" s="144" t="s">
        <v>19</v>
      </c>
      <c r="S61" s="144" t="s">
        <v>19</v>
      </c>
      <c r="T61" s="144" t="s">
        <v>19</v>
      </c>
      <c r="U61" s="144" t="s">
        <v>19</v>
      </c>
      <c r="V61" s="144" t="s">
        <v>19</v>
      </c>
      <c r="W61" s="144" t="s">
        <v>19</v>
      </c>
      <c r="X61" s="144" t="s">
        <v>19</v>
      </c>
      <c r="Y61" s="144" t="s">
        <v>19</v>
      </c>
      <c r="Z61" s="144" t="s">
        <v>19</v>
      </c>
      <c r="AA61" s="144" t="s">
        <v>19</v>
      </c>
      <c r="AB61" s="144" t="s">
        <v>19</v>
      </c>
      <c r="AC61" s="144" t="s">
        <v>19</v>
      </c>
      <c r="AD61" s="144" t="s">
        <v>19</v>
      </c>
      <c r="AE61" s="144" t="s">
        <v>19</v>
      </c>
      <c r="AF61" s="144" t="s">
        <v>19</v>
      </c>
      <c r="AG61" s="144" t="s">
        <v>19</v>
      </c>
      <c r="AH61" s="144" t="s">
        <v>19</v>
      </c>
      <c r="AI61" s="144" t="s">
        <v>19</v>
      </c>
      <c r="AJ61" s="144" t="s">
        <v>19</v>
      </c>
      <c r="AK61" s="144"/>
      <c r="AL61" s="220"/>
      <c r="AM61" s="367"/>
      <c r="AN61" s="383">
        <f ca="1">IFERROR(COUNTIF(OFFSET(G61,0,MATCH("コ",G61:AL61,0)):$AL61,"一"),0)</f>
        <v>0</v>
      </c>
      <c r="AP61" s="392">
        <f t="shared" si="4"/>
        <v>0</v>
      </c>
      <c r="AQ61" s="397">
        <f t="shared" si="5"/>
        <v>0</v>
      </c>
      <c r="AR61" s="397">
        <f t="shared" si="5"/>
        <v>0</v>
      </c>
      <c r="AS61" s="397">
        <f t="shared" si="5"/>
        <v>0</v>
      </c>
      <c r="AT61" s="397">
        <f t="shared" si="5"/>
        <v>0</v>
      </c>
      <c r="AU61" s="397">
        <f t="shared" si="5"/>
        <v>0</v>
      </c>
      <c r="AV61" s="397">
        <f t="shared" si="5"/>
        <v>0</v>
      </c>
      <c r="AW61" s="397">
        <f t="shared" si="5"/>
        <v>0</v>
      </c>
      <c r="AX61" s="397">
        <f t="shared" si="5"/>
        <v>0</v>
      </c>
      <c r="AY61" s="397">
        <f t="shared" si="5"/>
        <v>1</v>
      </c>
      <c r="AZ61" s="397">
        <f t="shared" si="5"/>
        <v>1</v>
      </c>
      <c r="BA61" s="397">
        <f t="shared" si="5"/>
        <v>1</v>
      </c>
      <c r="BB61" s="397">
        <f t="shared" si="5"/>
        <v>1</v>
      </c>
      <c r="BC61" s="397">
        <f t="shared" si="5"/>
        <v>1</v>
      </c>
      <c r="BD61" s="397">
        <f t="shared" si="5"/>
        <v>1</v>
      </c>
      <c r="BE61" s="397">
        <f t="shared" si="5"/>
        <v>1</v>
      </c>
      <c r="BF61" s="397">
        <f t="shared" si="5"/>
        <v>1</v>
      </c>
      <c r="BG61" s="397">
        <f t="shared" si="5"/>
        <v>1</v>
      </c>
      <c r="BH61" s="397">
        <f t="shared" si="5"/>
        <v>1</v>
      </c>
      <c r="BI61" s="397">
        <f t="shared" si="5"/>
        <v>1</v>
      </c>
      <c r="BJ61" s="397">
        <f t="shared" si="5"/>
        <v>1</v>
      </c>
      <c r="BK61" s="397">
        <f t="shared" si="5"/>
        <v>1</v>
      </c>
      <c r="BL61" s="397">
        <f t="shared" si="5"/>
        <v>1</v>
      </c>
      <c r="BM61" s="397">
        <f t="shared" si="5"/>
        <v>1</v>
      </c>
      <c r="BN61" s="397">
        <f t="shared" si="5"/>
        <v>1</v>
      </c>
      <c r="BO61" s="397">
        <f t="shared" si="5"/>
        <v>1</v>
      </c>
      <c r="BP61" s="397">
        <f t="shared" si="5"/>
        <v>1</v>
      </c>
      <c r="BQ61" s="397">
        <f t="shared" si="5"/>
        <v>1</v>
      </c>
      <c r="BR61" s="397">
        <f t="shared" si="5"/>
        <v>1</v>
      </c>
      <c r="BS61" s="397">
        <f t="shared" si="5"/>
        <v>1</v>
      </c>
      <c r="BT61" s="397">
        <f t="shared" si="5"/>
        <v>1</v>
      </c>
      <c r="BU61" s="282">
        <f t="shared" si="5"/>
        <v>1</v>
      </c>
    </row>
    <row r="62" spans="2:73" ht="12" customHeight="1">
      <c r="B62" s="117">
        <f t="shared" si="2"/>
        <v>59</v>
      </c>
      <c r="C62" s="126"/>
      <c r="D62" s="137" t="s">
        <v>59</v>
      </c>
      <c r="E62" s="144">
        <v>312</v>
      </c>
      <c r="F62" s="282">
        <f t="shared" ca="1" si="3"/>
        <v>1</v>
      </c>
      <c r="G62" s="126" t="s">
        <v>87</v>
      </c>
      <c r="H62" s="144" t="s">
        <v>87</v>
      </c>
      <c r="I62" s="144" t="s">
        <v>23</v>
      </c>
      <c r="J62" s="144" t="s">
        <v>23</v>
      </c>
      <c r="K62" s="144" t="s">
        <v>23</v>
      </c>
      <c r="L62" s="144" t="s">
        <v>23</v>
      </c>
      <c r="M62" s="144" t="s">
        <v>23</v>
      </c>
      <c r="N62" s="144" t="s">
        <v>87</v>
      </c>
      <c r="O62" s="144" t="s">
        <v>87</v>
      </c>
      <c r="P62" s="144" t="s">
        <v>87</v>
      </c>
      <c r="Q62" s="144" t="s">
        <v>23</v>
      </c>
      <c r="R62" s="144" t="s">
        <v>23</v>
      </c>
      <c r="S62" s="144" t="s">
        <v>23</v>
      </c>
      <c r="T62" s="144" t="s">
        <v>23</v>
      </c>
      <c r="U62" s="144" t="s">
        <v>23</v>
      </c>
      <c r="V62" s="144" t="s">
        <v>87</v>
      </c>
      <c r="W62" s="144" t="s">
        <v>23</v>
      </c>
      <c r="X62" s="144" t="s">
        <v>23</v>
      </c>
      <c r="Y62" s="144" t="s">
        <v>23</v>
      </c>
      <c r="Z62" s="144" t="s">
        <v>23</v>
      </c>
      <c r="AA62" s="144" t="s">
        <v>23</v>
      </c>
      <c r="AB62" s="144" t="s">
        <v>23</v>
      </c>
      <c r="AC62" s="144" t="s">
        <v>23</v>
      </c>
      <c r="AD62" s="144" t="s">
        <v>23</v>
      </c>
      <c r="AE62" s="144" t="s">
        <v>23</v>
      </c>
      <c r="AF62" s="144" t="s">
        <v>23</v>
      </c>
      <c r="AG62" s="144" t="s">
        <v>23</v>
      </c>
      <c r="AH62" s="144" t="s">
        <v>23</v>
      </c>
      <c r="AI62" s="144" t="s">
        <v>23</v>
      </c>
      <c r="AJ62" s="144" t="s">
        <v>23</v>
      </c>
      <c r="AK62" s="144"/>
      <c r="AL62" s="220"/>
      <c r="AM62" s="367"/>
      <c r="AN62" s="383">
        <f ca="1">IFERROR(COUNTIF(OFFSET(G62,0,MATCH("コ",G62:AL62,0)):$AL62,"一"),0)</f>
        <v>0</v>
      </c>
      <c r="AP62" s="392">
        <f t="shared" si="4"/>
        <v>0</v>
      </c>
      <c r="AQ62" s="397">
        <f t="shared" si="5"/>
        <v>0</v>
      </c>
      <c r="AR62" s="397">
        <f t="shared" si="5"/>
        <v>0</v>
      </c>
      <c r="AS62" s="397">
        <f t="shared" si="5"/>
        <v>0</v>
      </c>
      <c r="AT62" s="397">
        <f t="shared" si="5"/>
        <v>0</v>
      </c>
      <c r="AU62" s="397">
        <f t="shared" si="5"/>
        <v>0</v>
      </c>
      <c r="AV62" s="397">
        <f t="shared" si="5"/>
        <v>0</v>
      </c>
      <c r="AW62" s="397">
        <f t="shared" si="5"/>
        <v>0</v>
      </c>
      <c r="AX62" s="397">
        <f t="shared" si="5"/>
        <v>0</v>
      </c>
      <c r="AY62" s="397">
        <f t="shared" si="5"/>
        <v>0</v>
      </c>
      <c r="AZ62" s="397">
        <f t="shared" si="5"/>
        <v>0</v>
      </c>
      <c r="BA62" s="397">
        <f t="shared" si="5"/>
        <v>0</v>
      </c>
      <c r="BB62" s="397">
        <f t="shared" si="5"/>
        <v>0</v>
      </c>
      <c r="BC62" s="397">
        <f t="shared" si="5"/>
        <v>0</v>
      </c>
      <c r="BD62" s="397">
        <f t="shared" si="5"/>
        <v>0</v>
      </c>
      <c r="BE62" s="397">
        <f t="shared" si="5"/>
        <v>0</v>
      </c>
      <c r="BF62" s="397">
        <f t="shared" si="5"/>
        <v>0</v>
      </c>
      <c r="BG62" s="397">
        <f t="shared" si="5"/>
        <v>0</v>
      </c>
      <c r="BH62" s="397">
        <f t="shared" si="5"/>
        <v>0</v>
      </c>
      <c r="BI62" s="397">
        <f t="shared" si="5"/>
        <v>0</v>
      </c>
      <c r="BJ62" s="397">
        <f t="shared" si="5"/>
        <v>0</v>
      </c>
      <c r="BK62" s="397">
        <f t="shared" si="5"/>
        <v>0</v>
      </c>
      <c r="BL62" s="397">
        <f t="shared" si="5"/>
        <v>0</v>
      </c>
      <c r="BM62" s="397">
        <f t="shared" si="5"/>
        <v>0</v>
      </c>
      <c r="BN62" s="397">
        <f t="shared" si="5"/>
        <v>0</v>
      </c>
      <c r="BO62" s="397">
        <f t="shared" si="5"/>
        <v>0</v>
      </c>
      <c r="BP62" s="397">
        <f t="shared" si="5"/>
        <v>0</v>
      </c>
      <c r="BQ62" s="397">
        <f t="shared" si="5"/>
        <v>0</v>
      </c>
      <c r="BR62" s="397">
        <f t="shared" si="5"/>
        <v>0</v>
      </c>
      <c r="BS62" s="397">
        <f t="shared" si="5"/>
        <v>0</v>
      </c>
      <c r="BT62" s="397">
        <f t="shared" si="5"/>
        <v>0</v>
      </c>
      <c r="BU62" s="282">
        <f t="shared" si="5"/>
        <v>0</v>
      </c>
    </row>
    <row r="63" spans="2:73" ht="12" customHeight="1">
      <c r="B63" s="118">
        <f t="shared" si="2"/>
        <v>60</v>
      </c>
      <c r="C63" s="127"/>
      <c r="D63" s="214" t="s">
        <v>59</v>
      </c>
      <c r="E63" s="138"/>
      <c r="F63" s="283">
        <f t="shared" ca="1" si="3"/>
        <v>2</v>
      </c>
      <c r="G63" s="127" t="s">
        <v>87</v>
      </c>
      <c r="H63" s="138" t="s">
        <v>87</v>
      </c>
      <c r="I63" s="138" t="s">
        <v>23</v>
      </c>
      <c r="J63" s="138" t="s">
        <v>23</v>
      </c>
      <c r="K63" s="138" t="s">
        <v>23</v>
      </c>
      <c r="L63" s="138" t="s">
        <v>23</v>
      </c>
      <c r="M63" s="138" t="s">
        <v>23</v>
      </c>
      <c r="N63" s="138" t="s">
        <v>87</v>
      </c>
      <c r="O63" s="138" t="s">
        <v>87</v>
      </c>
      <c r="P63" s="138" t="s">
        <v>19</v>
      </c>
      <c r="Q63" s="138" t="s">
        <v>19</v>
      </c>
      <c r="R63" s="138" t="s">
        <v>88</v>
      </c>
      <c r="S63" s="138" t="s">
        <v>88</v>
      </c>
      <c r="T63" s="138" t="s">
        <v>88</v>
      </c>
      <c r="U63" s="138" t="s">
        <v>19</v>
      </c>
      <c r="V63" s="138" t="s">
        <v>87</v>
      </c>
      <c r="W63" s="138" t="s">
        <v>88</v>
      </c>
      <c r="X63" s="138" t="s">
        <v>88</v>
      </c>
      <c r="Y63" s="138" t="s">
        <v>88</v>
      </c>
      <c r="Z63" s="138" t="s">
        <v>88</v>
      </c>
      <c r="AA63" s="138" t="s">
        <v>88</v>
      </c>
      <c r="AB63" s="138" t="s">
        <v>88</v>
      </c>
      <c r="AC63" s="138" t="s">
        <v>88</v>
      </c>
      <c r="AD63" s="138" t="s">
        <v>88</v>
      </c>
      <c r="AE63" s="138" t="s">
        <v>88</v>
      </c>
      <c r="AF63" s="138" t="s">
        <v>88</v>
      </c>
      <c r="AG63" s="138" t="s">
        <v>88</v>
      </c>
      <c r="AH63" s="138" t="s">
        <v>88</v>
      </c>
      <c r="AI63" s="138" t="s">
        <v>88</v>
      </c>
      <c r="AJ63" s="138" t="s">
        <v>88</v>
      </c>
      <c r="AK63" s="138"/>
      <c r="AL63" s="221"/>
      <c r="AM63" s="368"/>
      <c r="AN63" s="384">
        <f ca="1">IFERROR(COUNTIF(OFFSET(G63,0,MATCH("コ",G63:AL63,0)):$AL63,"一"),0)</f>
        <v>1</v>
      </c>
      <c r="AP63" s="393">
        <f t="shared" si="4"/>
        <v>0</v>
      </c>
      <c r="AQ63" s="398">
        <f t="shared" si="5"/>
        <v>0</v>
      </c>
      <c r="AR63" s="398">
        <f t="shared" si="5"/>
        <v>0</v>
      </c>
      <c r="AS63" s="398">
        <f t="shared" si="5"/>
        <v>0</v>
      </c>
      <c r="AT63" s="398">
        <f t="shared" si="5"/>
        <v>0</v>
      </c>
      <c r="AU63" s="398">
        <f t="shared" si="5"/>
        <v>0</v>
      </c>
      <c r="AV63" s="398">
        <f t="shared" si="5"/>
        <v>0</v>
      </c>
      <c r="AW63" s="398">
        <f t="shared" si="5"/>
        <v>0</v>
      </c>
      <c r="AX63" s="398">
        <f t="shared" si="5"/>
        <v>0</v>
      </c>
      <c r="AY63" s="398">
        <f t="shared" si="5"/>
        <v>1</v>
      </c>
      <c r="AZ63" s="398">
        <f t="shared" si="5"/>
        <v>1</v>
      </c>
      <c r="BA63" s="398">
        <f t="shared" si="5"/>
        <v>1</v>
      </c>
      <c r="BB63" s="398">
        <f t="shared" si="5"/>
        <v>1</v>
      </c>
      <c r="BC63" s="398">
        <f t="shared" si="5"/>
        <v>1</v>
      </c>
      <c r="BD63" s="398">
        <f t="shared" si="5"/>
        <v>1</v>
      </c>
      <c r="BE63" s="398">
        <f t="shared" si="5"/>
        <v>1</v>
      </c>
      <c r="BF63" s="398">
        <f t="shared" si="5"/>
        <v>1</v>
      </c>
      <c r="BG63" s="398">
        <f t="shared" si="5"/>
        <v>1</v>
      </c>
      <c r="BH63" s="398">
        <f t="shared" si="5"/>
        <v>1</v>
      </c>
      <c r="BI63" s="398">
        <f t="shared" si="5"/>
        <v>1</v>
      </c>
      <c r="BJ63" s="398">
        <f t="shared" si="5"/>
        <v>1</v>
      </c>
      <c r="BK63" s="398">
        <f t="shared" si="5"/>
        <v>1</v>
      </c>
      <c r="BL63" s="398">
        <f t="shared" si="5"/>
        <v>1</v>
      </c>
      <c r="BM63" s="398">
        <f t="shared" si="5"/>
        <v>1</v>
      </c>
      <c r="BN63" s="398">
        <f t="shared" si="5"/>
        <v>1</v>
      </c>
      <c r="BO63" s="398">
        <f t="shared" si="5"/>
        <v>1</v>
      </c>
      <c r="BP63" s="398">
        <f t="shared" si="5"/>
        <v>1</v>
      </c>
      <c r="BQ63" s="398">
        <f t="shared" si="5"/>
        <v>1</v>
      </c>
      <c r="BR63" s="398">
        <f t="shared" si="5"/>
        <v>1</v>
      </c>
      <c r="BS63" s="398">
        <f t="shared" si="5"/>
        <v>1</v>
      </c>
      <c r="BT63" s="398">
        <f t="shared" si="5"/>
        <v>1</v>
      </c>
      <c r="BU63" s="283">
        <f t="shared" si="5"/>
        <v>1</v>
      </c>
    </row>
    <row r="64" spans="2:73" ht="15.75" customHeight="1">
      <c r="B64" s="228" t="s">
        <v>8</v>
      </c>
      <c r="C64" s="250" t="s">
        <v>54</v>
      </c>
      <c r="D64" s="31"/>
      <c r="E64" s="31"/>
      <c r="F64" s="284"/>
      <c r="G64" s="301">
        <f t="shared" ref="G64:AL64" si="6">COUNTIF(G$4:G$63,"*"&amp;"コ"&amp;"*")</f>
        <v>1</v>
      </c>
      <c r="H64" s="321">
        <f t="shared" si="6"/>
        <v>1</v>
      </c>
      <c r="I64" s="321">
        <f t="shared" si="6"/>
        <v>3</v>
      </c>
      <c r="J64" s="321">
        <f t="shared" si="6"/>
        <v>3</v>
      </c>
      <c r="K64" s="321">
        <f t="shared" si="6"/>
        <v>3</v>
      </c>
      <c r="L64" s="321">
        <f t="shared" si="6"/>
        <v>3</v>
      </c>
      <c r="M64" s="321">
        <f t="shared" si="6"/>
        <v>6</v>
      </c>
      <c r="N64" s="321">
        <f t="shared" si="6"/>
        <v>7</v>
      </c>
      <c r="O64" s="321">
        <f t="shared" si="6"/>
        <v>8</v>
      </c>
      <c r="P64" s="321">
        <f t="shared" si="6"/>
        <v>11</v>
      </c>
      <c r="Q64" s="321">
        <f t="shared" si="6"/>
        <v>11</v>
      </c>
      <c r="R64" s="321">
        <f t="shared" si="6"/>
        <v>10</v>
      </c>
      <c r="S64" s="321">
        <f t="shared" si="6"/>
        <v>10</v>
      </c>
      <c r="T64" s="321">
        <f t="shared" si="6"/>
        <v>10</v>
      </c>
      <c r="U64" s="321">
        <f t="shared" si="6"/>
        <v>10</v>
      </c>
      <c r="V64" s="321">
        <f t="shared" si="6"/>
        <v>12</v>
      </c>
      <c r="W64" s="321">
        <f t="shared" si="6"/>
        <v>11</v>
      </c>
      <c r="X64" s="321">
        <f t="shared" si="6"/>
        <v>8</v>
      </c>
      <c r="Y64" s="321">
        <f t="shared" si="6"/>
        <v>8</v>
      </c>
      <c r="Z64" s="321">
        <f t="shared" si="6"/>
        <v>8</v>
      </c>
      <c r="AA64" s="321">
        <f t="shared" si="6"/>
        <v>7</v>
      </c>
      <c r="AB64" s="321">
        <f t="shared" si="6"/>
        <v>7</v>
      </c>
      <c r="AC64" s="321">
        <f t="shared" si="6"/>
        <v>7</v>
      </c>
      <c r="AD64" s="321">
        <f t="shared" si="6"/>
        <v>7</v>
      </c>
      <c r="AE64" s="321">
        <f t="shared" si="6"/>
        <v>4</v>
      </c>
      <c r="AF64" s="321">
        <f t="shared" si="6"/>
        <v>4</v>
      </c>
      <c r="AG64" s="321">
        <f t="shared" si="6"/>
        <v>4</v>
      </c>
      <c r="AH64" s="321">
        <f t="shared" si="6"/>
        <v>4</v>
      </c>
      <c r="AI64" s="321">
        <f t="shared" si="6"/>
        <v>2</v>
      </c>
      <c r="AJ64" s="321">
        <f t="shared" si="6"/>
        <v>2</v>
      </c>
      <c r="AK64" s="321">
        <f t="shared" si="6"/>
        <v>0</v>
      </c>
      <c r="AL64" s="351">
        <f t="shared" si="6"/>
        <v>0</v>
      </c>
      <c r="AM64" s="369">
        <f t="shared" ref="AM64:AM85" si="7">SUM(G64:AL64)</f>
        <v>192</v>
      </c>
      <c r="AN64" s="385"/>
      <c r="AP64" s="394">
        <f t="shared" ref="AP64:BU64" si="8">SUM(AP4:AP63)</f>
        <v>1</v>
      </c>
      <c r="AQ64" s="399">
        <f t="shared" si="8"/>
        <v>1</v>
      </c>
      <c r="AR64" s="399">
        <f t="shared" si="8"/>
        <v>4</v>
      </c>
      <c r="AS64" s="399">
        <f t="shared" si="8"/>
        <v>4</v>
      </c>
      <c r="AT64" s="399">
        <f t="shared" si="8"/>
        <v>4</v>
      </c>
      <c r="AU64" s="399">
        <f t="shared" si="8"/>
        <v>4</v>
      </c>
      <c r="AV64" s="399">
        <f t="shared" si="8"/>
        <v>7</v>
      </c>
      <c r="AW64" s="399">
        <f t="shared" si="8"/>
        <v>9</v>
      </c>
      <c r="AX64" s="399">
        <f t="shared" si="8"/>
        <v>10</v>
      </c>
      <c r="AY64" s="399">
        <f t="shared" si="8"/>
        <v>16</v>
      </c>
      <c r="AZ64" s="399">
        <f t="shared" si="8"/>
        <v>16</v>
      </c>
      <c r="BA64" s="399">
        <f t="shared" si="8"/>
        <v>17</v>
      </c>
      <c r="BB64" s="399">
        <f t="shared" si="8"/>
        <v>17</v>
      </c>
      <c r="BC64" s="399">
        <f t="shared" si="8"/>
        <v>18</v>
      </c>
      <c r="BD64" s="399">
        <f t="shared" si="8"/>
        <v>18</v>
      </c>
      <c r="BE64" s="399">
        <f t="shared" si="8"/>
        <v>19</v>
      </c>
      <c r="BF64" s="399">
        <f t="shared" si="8"/>
        <v>20</v>
      </c>
      <c r="BG64" s="399">
        <f t="shared" si="8"/>
        <v>20</v>
      </c>
      <c r="BH64" s="399">
        <f t="shared" si="8"/>
        <v>21</v>
      </c>
      <c r="BI64" s="399">
        <f t="shared" si="8"/>
        <v>21</v>
      </c>
      <c r="BJ64" s="399">
        <f t="shared" si="8"/>
        <v>21</v>
      </c>
      <c r="BK64" s="399">
        <f t="shared" si="8"/>
        <v>21</v>
      </c>
      <c r="BL64" s="399">
        <f t="shared" si="8"/>
        <v>21</v>
      </c>
      <c r="BM64" s="399">
        <f t="shared" si="8"/>
        <v>21</v>
      </c>
      <c r="BN64" s="399">
        <f t="shared" si="8"/>
        <v>21</v>
      </c>
      <c r="BO64" s="399">
        <f t="shared" si="8"/>
        <v>21</v>
      </c>
      <c r="BP64" s="399">
        <f t="shared" si="8"/>
        <v>21</v>
      </c>
      <c r="BQ64" s="399">
        <f t="shared" si="8"/>
        <v>21</v>
      </c>
      <c r="BR64" s="399">
        <f t="shared" si="8"/>
        <v>21</v>
      </c>
      <c r="BS64" s="399">
        <f t="shared" si="8"/>
        <v>21</v>
      </c>
      <c r="BT64" s="399">
        <f t="shared" si="8"/>
        <v>21</v>
      </c>
      <c r="BU64" s="404">
        <f t="shared" si="8"/>
        <v>21</v>
      </c>
    </row>
    <row r="65" spans="2:73" ht="15.75" customHeight="1">
      <c r="B65" s="228"/>
      <c r="C65" s="251" t="s">
        <v>2</v>
      </c>
      <c r="D65" s="270"/>
      <c r="E65" s="270"/>
      <c r="F65" s="285"/>
      <c r="G65" s="156">
        <f t="shared" ref="G65:AL65" si="9">COUNTIF(G$4:G$63,"*"&amp;"一"&amp;"*")</f>
        <v>30</v>
      </c>
      <c r="H65" s="162">
        <f t="shared" si="9"/>
        <v>30</v>
      </c>
      <c r="I65" s="162">
        <f t="shared" si="9"/>
        <v>28</v>
      </c>
      <c r="J65" s="162">
        <f t="shared" si="9"/>
        <v>28</v>
      </c>
      <c r="K65" s="162">
        <f t="shared" si="9"/>
        <v>28</v>
      </c>
      <c r="L65" s="162">
        <f t="shared" si="9"/>
        <v>28</v>
      </c>
      <c r="M65" s="162">
        <f t="shared" si="9"/>
        <v>25</v>
      </c>
      <c r="N65" s="162">
        <f t="shared" si="9"/>
        <v>24</v>
      </c>
      <c r="O65" s="162">
        <f t="shared" si="9"/>
        <v>23</v>
      </c>
      <c r="P65" s="162">
        <f t="shared" si="9"/>
        <v>20</v>
      </c>
      <c r="Q65" s="162">
        <f t="shared" si="9"/>
        <v>20</v>
      </c>
      <c r="R65" s="162">
        <f t="shared" si="9"/>
        <v>21</v>
      </c>
      <c r="S65" s="162">
        <f t="shared" si="9"/>
        <v>21</v>
      </c>
      <c r="T65" s="162">
        <f t="shared" si="9"/>
        <v>21</v>
      </c>
      <c r="U65" s="162">
        <f t="shared" si="9"/>
        <v>21</v>
      </c>
      <c r="V65" s="162">
        <f t="shared" si="9"/>
        <v>21</v>
      </c>
      <c r="W65" s="162">
        <f t="shared" si="9"/>
        <v>19</v>
      </c>
      <c r="X65" s="162">
        <f t="shared" si="9"/>
        <v>22</v>
      </c>
      <c r="Y65" s="162">
        <f t="shared" si="9"/>
        <v>22</v>
      </c>
      <c r="Z65" s="162">
        <f t="shared" si="9"/>
        <v>22</v>
      </c>
      <c r="AA65" s="162">
        <f t="shared" si="9"/>
        <v>23</v>
      </c>
      <c r="AB65" s="162">
        <f t="shared" si="9"/>
        <v>23</v>
      </c>
      <c r="AC65" s="162">
        <f t="shared" si="9"/>
        <v>23</v>
      </c>
      <c r="AD65" s="162">
        <f t="shared" si="9"/>
        <v>23</v>
      </c>
      <c r="AE65" s="162">
        <f t="shared" si="9"/>
        <v>26</v>
      </c>
      <c r="AF65" s="162">
        <f t="shared" si="9"/>
        <v>26</v>
      </c>
      <c r="AG65" s="162">
        <f t="shared" si="9"/>
        <v>26</v>
      </c>
      <c r="AH65" s="162">
        <f t="shared" si="9"/>
        <v>26</v>
      </c>
      <c r="AI65" s="162">
        <f t="shared" si="9"/>
        <v>28</v>
      </c>
      <c r="AJ65" s="162">
        <f t="shared" si="9"/>
        <v>28</v>
      </c>
      <c r="AK65" s="162">
        <f t="shared" si="9"/>
        <v>0</v>
      </c>
      <c r="AL65" s="223">
        <f t="shared" si="9"/>
        <v>0</v>
      </c>
      <c r="AM65" s="201">
        <f t="shared" si="7"/>
        <v>726</v>
      </c>
      <c r="AN65" s="386">
        <f ca="1">SUM(AN4:AN63)</f>
        <v>69</v>
      </c>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row>
    <row r="66" spans="2:73" ht="15.75" customHeight="1">
      <c r="B66" s="228"/>
      <c r="C66" s="240" t="s">
        <v>3</v>
      </c>
      <c r="D66" s="266"/>
      <c r="E66" s="266"/>
      <c r="F66" s="286"/>
      <c r="G66" s="157">
        <f t="shared" ref="G66:AL66" si="10">SUM(G64:G65)</f>
        <v>31</v>
      </c>
      <c r="H66" s="163">
        <f t="shared" si="10"/>
        <v>31</v>
      </c>
      <c r="I66" s="163">
        <f t="shared" si="10"/>
        <v>31</v>
      </c>
      <c r="J66" s="163">
        <f t="shared" si="10"/>
        <v>31</v>
      </c>
      <c r="K66" s="163">
        <f t="shared" si="10"/>
        <v>31</v>
      </c>
      <c r="L66" s="163">
        <f t="shared" si="10"/>
        <v>31</v>
      </c>
      <c r="M66" s="163">
        <f t="shared" si="10"/>
        <v>31</v>
      </c>
      <c r="N66" s="163">
        <f t="shared" si="10"/>
        <v>31</v>
      </c>
      <c r="O66" s="163">
        <f t="shared" si="10"/>
        <v>31</v>
      </c>
      <c r="P66" s="163">
        <f t="shared" si="10"/>
        <v>31</v>
      </c>
      <c r="Q66" s="163">
        <f t="shared" si="10"/>
        <v>31</v>
      </c>
      <c r="R66" s="163">
        <f t="shared" si="10"/>
        <v>31</v>
      </c>
      <c r="S66" s="163">
        <f t="shared" si="10"/>
        <v>31</v>
      </c>
      <c r="T66" s="163">
        <f t="shared" si="10"/>
        <v>31</v>
      </c>
      <c r="U66" s="163">
        <f t="shared" si="10"/>
        <v>31</v>
      </c>
      <c r="V66" s="163">
        <f t="shared" si="10"/>
        <v>33</v>
      </c>
      <c r="W66" s="163">
        <f t="shared" si="10"/>
        <v>30</v>
      </c>
      <c r="X66" s="163">
        <f t="shared" si="10"/>
        <v>30</v>
      </c>
      <c r="Y66" s="163">
        <f t="shared" si="10"/>
        <v>30</v>
      </c>
      <c r="Z66" s="163">
        <f t="shared" si="10"/>
        <v>30</v>
      </c>
      <c r="AA66" s="163">
        <f t="shared" si="10"/>
        <v>30</v>
      </c>
      <c r="AB66" s="163">
        <f t="shared" si="10"/>
        <v>30</v>
      </c>
      <c r="AC66" s="163">
        <f t="shared" si="10"/>
        <v>30</v>
      </c>
      <c r="AD66" s="163">
        <f t="shared" si="10"/>
        <v>30</v>
      </c>
      <c r="AE66" s="163">
        <f t="shared" si="10"/>
        <v>30</v>
      </c>
      <c r="AF66" s="163">
        <f t="shared" si="10"/>
        <v>30</v>
      </c>
      <c r="AG66" s="163">
        <f t="shared" si="10"/>
        <v>30</v>
      </c>
      <c r="AH66" s="163">
        <f t="shared" si="10"/>
        <v>30</v>
      </c>
      <c r="AI66" s="163">
        <f t="shared" si="10"/>
        <v>30</v>
      </c>
      <c r="AJ66" s="163">
        <f t="shared" si="10"/>
        <v>30</v>
      </c>
      <c r="AK66" s="163">
        <f t="shared" si="10"/>
        <v>0</v>
      </c>
      <c r="AL66" s="224">
        <f t="shared" si="10"/>
        <v>0</v>
      </c>
      <c r="AM66" s="202">
        <f t="shared" si="7"/>
        <v>918</v>
      </c>
      <c r="AN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row>
    <row r="67" spans="2:73" ht="15.75" customHeight="1">
      <c r="B67" s="228"/>
      <c r="C67" s="252" t="s">
        <v>178</v>
      </c>
      <c r="D67" s="276"/>
      <c r="E67" s="276"/>
      <c r="F67" s="287"/>
      <c r="G67" s="302">
        <f t="shared" ref="G67:AL67" si="11">COUNTIF(G$4:G$63,"空")</f>
        <v>0</v>
      </c>
      <c r="H67" s="322">
        <f t="shared" si="11"/>
        <v>0</v>
      </c>
      <c r="I67" s="322">
        <f t="shared" si="11"/>
        <v>1</v>
      </c>
      <c r="J67" s="322">
        <f t="shared" si="11"/>
        <v>1</v>
      </c>
      <c r="K67" s="322">
        <f t="shared" si="11"/>
        <v>1</v>
      </c>
      <c r="L67" s="322">
        <f t="shared" si="11"/>
        <v>1</v>
      </c>
      <c r="M67" s="322">
        <f t="shared" si="11"/>
        <v>1</v>
      </c>
      <c r="N67" s="322">
        <f t="shared" si="11"/>
        <v>1</v>
      </c>
      <c r="O67" s="322">
        <f t="shared" si="11"/>
        <v>1</v>
      </c>
      <c r="P67" s="322">
        <f t="shared" si="11"/>
        <v>4</v>
      </c>
      <c r="Q67" s="322">
        <f t="shared" si="11"/>
        <v>3</v>
      </c>
      <c r="R67" s="322">
        <f t="shared" si="11"/>
        <v>4</v>
      </c>
      <c r="S67" s="322">
        <f t="shared" si="11"/>
        <v>4</v>
      </c>
      <c r="T67" s="322">
        <f t="shared" si="11"/>
        <v>4</v>
      </c>
      <c r="U67" s="322">
        <f t="shared" si="11"/>
        <v>4</v>
      </c>
      <c r="V67" s="322">
        <f t="shared" si="11"/>
        <v>2</v>
      </c>
      <c r="W67" s="322">
        <f t="shared" si="11"/>
        <v>6</v>
      </c>
      <c r="X67" s="322">
        <f t="shared" si="11"/>
        <v>7</v>
      </c>
      <c r="Y67" s="322">
        <f t="shared" si="11"/>
        <v>8</v>
      </c>
      <c r="Z67" s="322">
        <f t="shared" si="11"/>
        <v>8</v>
      </c>
      <c r="AA67" s="322">
        <f t="shared" si="11"/>
        <v>8</v>
      </c>
      <c r="AB67" s="322">
        <f t="shared" si="11"/>
        <v>8</v>
      </c>
      <c r="AC67" s="322">
        <f t="shared" si="11"/>
        <v>10</v>
      </c>
      <c r="AD67" s="322">
        <f t="shared" si="11"/>
        <v>10</v>
      </c>
      <c r="AE67" s="322">
        <f t="shared" si="11"/>
        <v>10</v>
      </c>
      <c r="AF67" s="322">
        <f t="shared" si="11"/>
        <v>10</v>
      </c>
      <c r="AG67" s="322">
        <f t="shared" si="11"/>
        <v>10</v>
      </c>
      <c r="AH67" s="322">
        <f t="shared" si="11"/>
        <v>10</v>
      </c>
      <c r="AI67" s="322">
        <f t="shared" si="11"/>
        <v>10</v>
      </c>
      <c r="AJ67" s="322">
        <f t="shared" si="11"/>
        <v>9</v>
      </c>
      <c r="AK67" s="322">
        <f t="shared" si="11"/>
        <v>0</v>
      </c>
      <c r="AL67" s="352">
        <f t="shared" si="11"/>
        <v>0</v>
      </c>
      <c r="AM67" s="370">
        <f t="shared" si="7"/>
        <v>156</v>
      </c>
      <c r="AN67" s="23"/>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row>
    <row r="68" spans="2:73" ht="15.75" customHeight="1">
      <c r="B68" s="228"/>
      <c r="C68" s="251" t="s">
        <v>75</v>
      </c>
      <c r="D68" s="270"/>
      <c r="E68" s="270"/>
      <c r="F68" s="285"/>
      <c r="G68" s="156">
        <f t="shared" ref="G68:AJ68" si="12">COUNTIF(G$4:G$63,"空(療)")</f>
        <v>0</v>
      </c>
      <c r="H68" s="162">
        <f t="shared" si="12"/>
        <v>0</v>
      </c>
      <c r="I68" s="162">
        <f t="shared" si="12"/>
        <v>0</v>
      </c>
      <c r="J68" s="162">
        <f t="shared" si="12"/>
        <v>0</v>
      </c>
      <c r="K68" s="162">
        <f t="shared" si="12"/>
        <v>0</v>
      </c>
      <c r="L68" s="162">
        <f t="shared" si="12"/>
        <v>0</v>
      </c>
      <c r="M68" s="162">
        <f t="shared" si="12"/>
        <v>0</v>
      </c>
      <c r="N68" s="162">
        <f t="shared" si="12"/>
        <v>1</v>
      </c>
      <c r="O68" s="162">
        <f t="shared" si="12"/>
        <v>1</v>
      </c>
      <c r="P68" s="162">
        <f t="shared" si="12"/>
        <v>1</v>
      </c>
      <c r="Q68" s="162">
        <f t="shared" si="12"/>
        <v>1</v>
      </c>
      <c r="R68" s="162">
        <f t="shared" si="12"/>
        <v>0</v>
      </c>
      <c r="S68" s="162">
        <f t="shared" si="12"/>
        <v>1</v>
      </c>
      <c r="T68" s="162">
        <f t="shared" si="12"/>
        <v>1</v>
      </c>
      <c r="U68" s="162">
        <f t="shared" si="12"/>
        <v>2</v>
      </c>
      <c r="V68" s="162">
        <f t="shared" si="12"/>
        <v>2</v>
      </c>
      <c r="W68" s="162">
        <f t="shared" si="12"/>
        <v>3</v>
      </c>
      <c r="X68" s="162">
        <f t="shared" si="12"/>
        <v>2</v>
      </c>
      <c r="Y68" s="162">
        <f t="shared" si="12"/>
        <v>2</v>
      </c>
      <c r="Z68" s="162">
        <f t="shared" si="12"/>
        <v>2</v>
      </c>
      <c r="AA68" s="162">
        <f t="shared" si="12"/>
        <v>2</v>
      </c>
      <c r="AB68" s="162">
        <f t="shared" si="12"/>
        <v>2</v>
      </c>
      <c r="AC68" s="162">
        <f t="shared" si="12"/>
        <v>2</v>
      </c>
      <c r="AD68" s="162">
        <f t="shared" si="12"/>
        <v>2</v>
      </c>
      <c r="AE68" s="162">
        <f t="shared" si="12"/>
        <v>2</v>
      </c>
      <c r="AF68" s="162">
        <f t="shared" si="12"/>
        <v>2</v>
      </c>
      <c r="AG68" s="162">
        <f t="shared" si="12"/>
        <v>2</v>
      </c>
      <c r="AH68" s="162">
        <f t="shared" si="12"/>
        <v>2</v>
      </c>
      <c r="AI68" s="162">
        <f t="shared" si="12"/>
        <v>2</v>
      </c>
      <c r="AJ68" s="162">
        <f t="shared" si="12"/>
        <v>3</v>
      </c>
      <c r="AK68" s="162">
        <f>COUNTIF(AK$4:AK$63,"休(療)")</f>
        <v>0</v>
      </c>
      <c r="AL68" s="223">
        <f>COUNTIF(AL$4:AL$63,"休(療)")</f>
        <v>0</v>
      </c>
      <c r="AM68" s="201">
        <f t="shared" si="7"/>
        <v>40</v>
      </c>
      <c r="AN68" s="23"/>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row>
    <row r="69" spans="2:73" ht="15.75" customHeight="1">
      <c r="B69" s="228"/>
      <c r="C69" s="252" t="s">
        <v>74</v>
      </c>
      <c r="D69" s="276"/>
      <c r="E69" s="276"/>
      <c r="F69" s="287"/>
      <c r="G69" s="302">
        <f t="shared" ref="G69:AL69" si="13">COUNTIF(G$4:G$63,"休")</f>
        <v>4</v>
      </c>
      <c r="H69" s="322">
        <f t="shared" si="13"/>
        <v>4</v>
      </c>
      <c r="I69" s="322">
        <f t="shared" si="13"/>
        <v>15</v>
      </c>
      <c r="J69" s="322">
        <f t="shared" si="13"/>
        <v>15</v>
      </c>
      <c r="K69" s="322">
        <f t="shared" si="13"/>
        <v>15</v>
      </c>
      <c r="L69" s="322">
        <f t="shared" si="13"/>
        <v>15</v>
      </c>
      <c r="M69" s="322">
        <f t="shared" si="13"/>
        <v>9</v>
      </c>
      <c r="N69" s="322">
        <f t="shared" si="13"/>
        <v>5</v>
      </c>
      <c r="O69" s="322">
        <f t="shared" si="13"/>
        <v>7</v>
      </c>
      <c r="P69" s="322">
        <f t="shared" si="13"/>
        <v>5</v>
      </c>
      <c r="Q69" s="322">
        <f t="shared" si="13"/>
        <v>10</v>
      </c>
      <c r="R69" s="322">
        <f t="shared" si="13"/>
        <v>10</v>
      </c>
      <c r="S69" s="322">
        <f t="shared" si="13"/>
        <v>10</v>
      </c>
      <c r="T69" s="322">
        <f t="shared" si="13"/>
        <v>6</v>
      </c>
      <c r="U69" s="322">
        <f t="shared" si="13"/>
        <v>6</v>
      </c>
      <c r="V69" s="322">
        <f t="shared" si="13"/>
        <v>6</v>
      </c>
      <c r="W69" s="322">
        <f t="shared" si="13"/>
        <v>7</v>
      </c>
      <c r="X69" s="322">
        <f t="shared" si="13"/>
        <v>7</v>
      </c>
      <c r="Y69" s="322">
        <f t="shared" si="13"/>
        <v>6</v>
      </c>
      <c r="Z69" s="322">
        <f t="shared" si="13"/>
        <v>6</v>
      </c>
      <c r="AA69" s="322">
        <f t="shared" si="13"/>
        <v>6</v>
      </c>
      <c r="AB69" s="322">
        <f t="shared" si="13"/>
        <v>6</v>
      </c>
      <c r="AC69" s="322">
        <f t="shared" si="13"/>
        <v>6</v>
      </c>
      <c r="AD69" s="322">
        <f t="shared" si="13"/>
        <v>6</v>
      </c>
      <c r="AE69" s="322">
        <f t="shared" si="13"/>
        <v>6</v>
      </c>
      <c r="AF69" s="322">
        <f t="shared" si="13"/>
        <v>6</v>
      </c>
      <c r="AG69" s="322">
        <f t="shared" si="13"/>
        <v>6</v>
      </c>
      <c r="AH69" s="322">
        <f t="shared" si="13"/>
        <v>5</v>
      </c>
      <c r="AI69" s="322">
        <f t="shared" si="13"/>
        <v>5</v>
      </c>
      <c r="AJ69" s="322">
        <f t="shared" si="13"/>
        <v>5</v>
      </c>
      <c r="AK69" s="322">
        <f t="shared" si="13"/>
        <v>0</v>
      </c>
      <c r="AL69" s="353">
        <f t="shared" si="13"/>
        <v>0</v>
      </c>
      <c r="AM69" s="370">
        <f t="shared" si="7"/>
        <v>225</v>
      </c>
      <c r="AN69" s="387">
        <f>SUM(AM67:AM70)</f>
        <v>882</v>
      </c>
      <c r="AO69" s="387"/>
      <c r="AP69" s="387" t="s">
        <v>48</v>
      </c>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row>
    <row r="70" spans="2:73" ht="15.75" customHeight="1">
      <c r="B70" s="228"/>
      <c r="C70" s="251" t="s">
        <v>179</v>
      </c>
      <c r="D70" s="270"/>
      <c r="E70" s="270"/>
      <c r="F70" s="285"/>
      <c r="G70" s="156">
        <f t="shared" ref="G70:AL70" si="14">COUNTIF(G$4:G$63,"休(療)")</f>
        <v>25</v>
      </c>
      <c r="H70" s="162">
        <f t="shared" si="14"/>
        <v>25</v>
      </c>
      <c r="I70" s="162">
        <f t="shared" si="14"/>
        <v>13</v>
      </c>
      <c r="J70" s="162">
        <f t="shared" si="14"/>
        <v>13</v>
      </c>
      <c r="K70" s="162">
        <f t="shared" si="14"/>
        <v>13</v>
      </c>
      <c r="L70" s="162">
        <f t="shared" si="14"/>
        <v>13</v>
      </c>
      <c r="M70" s="162">
        <f t="shared" si="14"/>
        <v>19</v>
      </c>
      <c r="N70" s="162">
        <f t="shared" si="14"/>
        <v>22</v>
      </c>
      <c r="O70" s="162">
        <f t="shared" si="14"/>
        <v>20</v>
      </c>
      <c r="P70" s="162">
        <f t="shared" si="14"/>
        <v>19</v>
      </c>
      <c r="Q70" s="162">
        <f t="shared" si="14"/>
        <v>15</v>
      </c>
      <c r="R70" s="162">
        <f t="shared" si="14"/>
        <v>15</v>
      </c>
      <c r="S70" s="162">
        <f t="shared" si="14"/>
        <v>14</v>
      </c>
      <c r="T70" s="162">
        <f t="shared" si="14"/>
        <v>18</v>
      </c>
      <c r="U70" s="162">
        <f t="shared" si="14"/>
        <v>17</v>
      </c>
      <c r="V70" s="162">
        <f t="shared" si="14"/>
        <v>17</v>
      </c>
      <c r="W70" s="162">
        <f t="shared" si="14"/>
        <v>14</v>
      </c>
      <c r="X70" s="162">
        <f t="shared" si="14"/>
        <v>14</v>
      </c>
      <c r="Y70" s="162">
        <f t="shared" si="14"/>
        <v>14</v>
      </c>
      <c r="Z70" s="162">
        <f t="shared" si="14"/>
        <v>14</v>
      </c>
      <c r="AA70" s="162">
        <f t="shared" si="14"/>
        <v>14</v>
      </c>
      <c r="AB70" s="162">
        <f t="shared" si="14"/>
        <v>14</v>
      </c>
      <c r="AC70" s="162">
        <f t="shared" si="14"/>
        <v>12</v>
      </c>
      <c r="AD70" s="162">
        <f t="shared" si="14"/>
        <v>12</v>
      </c>
      <c r="AE70" s="162">
        <f t="shared" si="14"/>
        <v>12</v>
      </c>
      <c r="AF70" s="162">
        <f t="shared" si="14"/>
        <v>12</v>
      </c>
      <c r="AG70" s="162">
        <f t="shared" si="14"/>
        <v>12</v>
      </c>
      <c r="AH70" s="162">
        <f t="shared" si="14"/>
        <v>13</v>
      </c>
      <c r="AI70" s="162">
        <f t="shared" si="14"/>
        <v>13</v>
      </c>
      <c r="AJ70" s="162">
        <f t="shared" si="14"/>
        <v>13</v>
      </c>
      <c r="AK70" s="162">
        <f t="shared" si="14"/>
        <v>0</v>
      </c>
      <c r="AL70" s="223">
        <f t="shared" si="14"/>
        <v>0</v>
      </c>
      <c r="AM70" s="201">
        <f t="shared" si="7"/>
        <v>461</v>
      </c>
      <c r="AN70" s="23"/>
      <c r="AO70" s="387"/>
      <c r="AP70" s="387"/>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row>
    <row r="71" spans="2:73" ht="15.75" customHeight="1">
      <c r="B71" s="229"/>
      <c r="C71" s="253"/>
      <c r="D71" s="253"/>
      <c r="E71" s="253"/>
      <c r="F71" s="288"/>
      <c r="G71" s="159">
        <f t="shared" ref="G71:AL71" si="15">SUM(G66:G70)</f>
        <v>60</v>
      </c>
      <c r="H71" s="165">
        <f t="shared" si="15"/>
        <v>60</v>
      </c>
      <c r="I71" s="165">
        <f t="shared" si="15"/>
        <v>60</v>
      </c>
      <c r="J71" s="165">
        <f t="shared" si="15"/>
        <v>60</v>
      </c>
      <c r="K71" s="165">
        <f t="shared" si="15"/>
        <v>60</v>
      </c>
      <c r="L71" s="165">
        <f t="shared" si="15"/>
        <v>60</v>
      </c>
      <c r="M71" s="165">
        <f t="shared" si="15"/>
        <v>60</v>
      </c>
      <c r="N71" s="165">
        <f t="shared" si="15"/>
        <v>60</v>
      </c>
      <c r="O71" s="165">
        <f t="shared" si="15"/>
        <v>60</v>
      </c>
      <c r="P71" s="165">
        <f t="shared" si="15"/>
        <v>60</v>
      </c>
      <c r="Q71" s="165">
        <f t="shared" si="15"/>
        <v>60</v>
      </c>
      <c r="R71" s="165">
        <f t="shared" si="15"/>
        <v>60</v>
      </c>
      <c r="S71" s="165">
        <f t="shared" si="15"/>
        <v>60</v>
      </c>
      <c r="T71" s="165">
        <f t="shared" si="15"/>
        <v>60</v>
      </c>
      <c r="U71" s="165">
        <f t="shared" si="15"/>
        <v>60</v>
      </c>
      <c r="V71" s="165">
        <f t="shared" si="15"/>
        <v>60</v>
      </c>
      <c r="W71" s="165">
        <f t="shared" si="15"/>
        <v>60</v>
      </c>
      <c r="X71" s="165">
        <f t="shared" si="15"/>
        <v>60</v>
      </c>
      <c r="Y71" s="165">
        <f t="shared" si="15"/>
        <v>60</v>
      </c>
      <c r="Z71" s="165">
        <f t="shared" si="15"/>
        <v>60</v>
      </c>
      <c r="AA71" s="165">
        <f t="shared" si="15"/>
        <v>60</v>
      </c>
      <c r="AB71" s="165">
        <f t="shared" si="15"/>
        <v>60</v>
      </c>
      <c r="AC71" s="165">
        <f t="shared" si="15"/>
        <v>60</v>
      </c>
      <c r="AD71" s="165">
        <f t="shared" si="15"/>
        <v>60</v>
      </c>
      <c r="AE71" s="165">
        <f t="shared" si="15"/>
        <v>60</v>
      </c>
      <c r="AF71" s="165">
        <f t="shared" si="15"/>
        <v>60</v>
      </c>
      <c r="AG71" s="165">
        <f t="shared" si="15"/>
        <v>60</v>
      </c>
      <c r="AH71" s="165">
        <f t="shared" si="15"/>
        <v>60</v>
      </c>
      <c r="AI71" s="165">
        <f t="shared" si="15"/>
        <v>60</v>
      </c>
      <c r="AJ71" s="165">
        <f t="shared" si="15"/>
        <v>60</v>
      </c>
      <c r="AK71" s="165">
        <f t="shared" si="15"/>
        <v>0</v>
      </c>
      <c r="AL71" s="226">
        <f t="shared" si="15"/>
        <v>0</v>
      </c>
      <c r="AM71" s="204">
        <f t="shared" si="7"/>
        <v>1800</v>
      </c>
      <c r="AN71" s="387">
        <f>+AN69+AN73</f>
        <v>882</v>
      </c>
      <c r="AO71" s="387"/>
      <c r="AP71" s="387"/>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row>
    <row r="72" spans="2:73" ht="15.75" customHeight="1">
      <c r="B72" s="230" t="s">
        <v>64</v>
      </c>
      <c r="C72" s="254"/>
      <c r="D72" s="277"/>
      <c r="E72" s="277"/>
      <c r="F72" s="289"/>
      <c r="G72" s="303">
        <f t="shared" ref="G72:AL72" si="16">COUNTIF(G$4:G$63,"対象外")</f>
        <v>0</v>
      </c>
      <c r="H72" s="323">
        <f t="shared" si="16"/>
        <v>0</v>
      </c>
      <c r="I72" s="323">
        <f t="shared" si="16"/>
        <v>0</v>
      </c>
      <c r="J72" s="323">
        <f t="shared" si="16"/>
        <v>0</v>
      </c>
      <c r="K72" s="323">
        <f t="shared" si="16"/>
        <v>0</v>
      </c>
      <c r="L72" s="323">
        <f t="shared" si="16"/>
        <v>0</v>
      </c>
      <c r="M72" s="323">
        <f t="shared" si="16"/>
        <v>0</v>
      </c>
      <c r="N72" s="323">
        <f t="shared" si="16"/>
        <v>0</v>
      </c>
      <c r="O72" s="323">
        <f t="shared" si="16"/>
        <v>0</v>
      </c>
      <c r="P72" s="323">
        <f t="shared" si="16"/>
        <v>0</v>
      </c>
      <c r="Q72" s="323">
        <f t="shared" si="16"/>
        <v>0</v>
      </c>
      <c r="R72" s="323">
        <f t="shared" si="16"/>
        <v>0</v>
      </c>
      <c r="S72" s="323">
        <f t="shared" si="16"/>
        <v>0</v>
      </c>
      <c r="T72" s="323">
        <f t="shared" si="16"/>
        <v>0</v>
      </c>
      <c r="U72" s="323">
        <f t="shared" si="16"/>
        <v>0</v>
      </c>
      <c r="V72" s="323">
        <f t="shared" si="16"/>
        <v>0</v>
      </c>
      <c r="W72" s="323">
        <f t="shared" si="16"/>
        <v>0</v>
      </c>
      <c r="X72" s="323">
        <f t="shared" si="16"/>
        <v>0</v>
      </c>
      <c r="Y72" s="323">
        <f t="shared" si="16"/>
        <v>0</v>
      </c>
      <c r="Z72" s="323">
        <f t="shared" si="16"/>
        <v>0</v>
      </c>
      <c r="AA72" s="323">
        <f t="shared" si="16"/>
        <v>0</v>
      </c>
      <c r="AB72" s="323">
        <f t="shared" si="16"/>
        <v>0</v>
      </c>
      <c r="AC72" s="323">
        <f t="shared" si="16"/>
        <v>0</v>
      </c>
      <c r="AD72" s="323">
        <f t="shared" si="16"/>
        <v>0</v>
      </c>
      <c r="AE72" s="323">
        <f t="shared" si="16"/>
        <v>0</v>
      </c>
      <c r="AF72" s="323">
        <f t="shared" si="16"/>
        <v>0</v>
      </c>
      <c r="AG72" s="323">
        <f t="shared" si="16"/>
        <v>0</v>
      </c>
      <c r="AH72" s="323">
        <f t="shared" si="16"/>
        <v>0</v>
      </c>
      <c r="AI72" s="323">
        <f t="shared" si="16"/>
        <v>0</v>
      </c>
      <c r="AJ72" s="323">
        <f t="shared" si="16"/>
        <v>0</v>
      </c>
      <c r="AK72" s="323">
        <f t="shared" si="16"/>
        <v>0</v>
      </c>
      <c r="AL72" s="354">
        <f t="shared" si="16"/>
        <v>0</v>
      </c>
      <c r="AM72" s="371">
        <f t="shared" si="7"/>
        <v>0</v>
      </c>
      <c r="AN72" s="23"/>
      <c r="AO72" s="387"/>
      <c r="AP72" s="387"/>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2:73" ht="15.75" hidden="1" customHeight="1">
      <c r="B73" s="231" t="s">
        <v>76</v>
      </c>
      <c r="C73" s="255"/>
      <c r="D73" s="255"/>
      <c r="E73" s="255"/>
      <c r="F73" s="290"/>
      <c r="G73" s="30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55"/>
      <c r="AM73" s="372">
        <f t="shared" si="7"/>
        <v>0</v>
      </c>
      <c r="AN73" s="387">
        <f>SUM(AM73:AM74)</f>
        <v>0</v>
      </c>
      <c r="AO73" s="387"/>
      <c r="AP73" s="387" t="s">
        <v>39</v>
      </c>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row>
    <row r="74" spans="2:73" ht="15.75" hidden="1" customHeight="1">
      <c r="B74" s="232" t="s">
        <v>44</v>
      </c>
      <c r="C74" s="256"/>
      <c r="D74" s="256"/>
      <c r="E74" s="256"/>
      <c r="F74" s="291"/>
      <c r="G74" s="30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56"/>
      <c r="AM74" s="373">
        <f t="shared" si="7"/>
        <v>0</v>
      </c>
      <c r="AN74" s="23"/>
      <c r="AO74" s="387"/>
      <c r="AP74" s="387"/>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row>
    <row r="75" spans="2:73" ht="15.75" customHeight="1">
      <c r="B75" s="233" t="s">
        <v>158</v>
      </c>
      <c r="C75" s="257"/>
      <c r="D75" s="257"/>
      <c r="E75" s="257"/>
      <c r="F75" s="292"/>
      <c r="G75" s="306">
        <f t="shared" ref="G75:AL75" si="17">+G69+G70+G73+G74</f>
        <v>29</v>
      </c>
      <c r="H75" s="326">
        <f t="shared" si="17"/>
        <v>29</v>
      </c>
      <c r="I75" s="326">
        <f t="shared" si="17"/>
        <v>28</v>
      </c>
      <c r="J75" s="326">
        <f t="shared" si="17"/>
        <v>28</v>
      </c>
      <c r="K75" s="326">
        <f t="shared" si="17"/>
        <v>28</v>
      </c>
      <c r="L75" s="326">
        <f t="shared" si="17"/>
        <v>28</v>
      </c>
      <c r="M75" s="326">
        <f t="shared" si="17"/>
        <v>28</v>
      </c>
      <c r="N75" s="326">
        <f t="shared" si="17"/>
        <v>27</v>
      </c>
      <c r="O75" s="326">
        <f t="shared" si="17"/>
        <v>27</v>
      </c>
      <c r="P75" s="326">
        <f t="shared" si="17"/>
        <v>24</v>
      </c>
      <c r="Q75" s="326">
        <f t="shared" si="17"/>
        <v>25</v>
      </c>
      <c r="R75" s="326">
        <f t="shared" si="17"/>
        <v>25</v>
      </c>
      <c r="S75" s="326">
        <f t="shared" si="17"/>
        <v>24</v>
      </c>
      <c r="T75" s="326">
        <f t="shared" si="17"/>
        <v>24</v>
      </c>
      <c r="U75" s="326">
        <f t="shared" si="17"/>
        <v>23</v>
      </c>
      <c r="V75" s="326">
        <f t="shared" si="17"/>
        <v>23</v>
      </c>
      <c r="W75" s="326">
        <f t="shared" si="17"/>
        <v>21</v>
      </c>
      <c r="X75" s="326">
        <f t="shared" si="17"/>
        <v>21</v>
      </c>
      <c r="Y75" s="326">
        <f t="shared" si="17"/>
        <v>20</v>
      </c>
      <c r="Z75" s="326">
        <f t="shared" si="17"/>
        <v>20</v>
      </c>
      <c r="AA75" s="326">
        <f t="shared" si="17"/>
        <v>20</v>
      </c>
      <c r="AB75" s="326">
        <f t="shared" si="17"/>
        <v>20</v>
      </c>
      <c r="AC75" s="326">
        <f t="shared" si="17"/>
        <v>18</v>
      </c>
      <c r="AD75" s="326">
        <f t="shared" si="17"/>
        <v>18</v>
      </c>
      <c r="AE75" s="326">
        <f t="shared" si="17"/>
        <v>18</v>
      </c>
      <c r="AF75" s="326">
        <f t="shared" si="17"/>
        <v>18</v>
      </c>
      <c r="AG75" s="326">
        <f t="shared" si="17"/>
        <v>18</v>
      </c>
      <c r="AH75" s="326">
        <f t="shared" si="17"/>
        <v>18</v>
      </c>
      <c r="AI75" s="326">
        <f t="shared" si="17"/>
        <v>18</v>
      </c>
      <c r="AJ75" s="326">
        <f t="shared" si="17"/>
        <v>18</v>
      </c>
      <c r="AK75" s="326">
        <f t="shared" si="17"/>
        <v>0</v>
      </c>
      <c r="AL75" s="357">
        <f t="shared" si="17"/>
        <v>0</v>
      </c>
      <c r="AM75" s="374">
        <f t="shared" si="7"/>
        <v>686</v>
      </c>
      <c r="AN75" s="23"/>
      <c r="AO75" s="387"/>
      <c r="AP75" s="387"/>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row>
    <row r="76" spans="2:73" ht="15.75" customHeight="1">
      <c r="B76" s="234"/>
      <c r="C76" s="252" t="s">
        <v>215</v>
      </c>
      <c r="D76" s="276"/>
      <c r="E76" s="276"/>
      <c r="F76" s="287"/>
      <c r="G76" s="307">
        <f t="shared" ref="G76:AL77" si="18">+G69+G73</f>
        <v>4</v>
      </c>
      <c r="H76" s="322">
        <f t="shared" si="18"/>
        <v>4</v>
      </c>
      <c r="I76" s="322">
        <f t="shared" si="18"/>
        <v>15</v>
      </c>
      <c r="J76" s="322">
        <f t="shared" si="18"/>
        <v>15</v>
      </c>
      <c r="K76" s="322">
        <f t="shared" si="18"/>
        <v>15</v>
      </c>
      <c r="L76" s="322">
        <f t="shared" si="18"/>
        <v>15</v>
      </c>
      <c r="M76" s="322">
        <f t="shared" si="18"/>
        <v>9</v>
      </c>
      <c r="N76" s="322">
        <f t="shared" si="18"/>
        <v>5</v>
      </c>
      <c r="O76" s="322">
        <f t="shared" si="18"/>
        <v>7</v>
      </c>
      <c r="P76" s="322">
        <f t="shared" si="18"/>
        <v>5</v>
      </c>
      <c r="Q76" s="322">
        <f t="shared" si="18"/>
        <v>10</v>
      </c>
      <c r="R76" s="322">
        <f t="shared" si="18"/>
        <v>10</v>
      </c>
      <c r="S76" s="322">
        <f t="shared" si="18"/>
        <v>10</v>
      </c>
      <c r="T76" s="322">
        <f t="shared" si="18"/>
        <v>6</v>
      </c>
      <c r="U76" s="322">
        <f t="shared" si="18"/>
        <v>6</v>
      </c>
      <c r="V76" s="322">
        <f t="shared" si="18"/>
        <v>6</v>
      </c>
      <c r="W76" s="322">
        <f t="shared" si="18"/>
        <v>7</v>
      </c>
      <c r="X76" s="322">
        <f t="shared" si="18"/>
        <v>7</v>
      </c>
      <c r="Y76" s="322">
        <f t="shared" si="18"/>
        <v>6</v>
      </c>
      <c r="Z76" s="322">
        <f t="shared" si="18"/>
        <v>6</v>
      </c>
      <c r="AA76" s="322">
        <f t="shared" si="18"/>
        <v>6</v>
      </c>
      <c r="AB76" s="322">
        <f t="shared" si="18"/>
        <v>6</v>
      </c>
      <c r="AC76" s="322">
        <f t="shared" si="18"/>
        <v>6</v>
      </c>
      <c r="AD76" s="322">
        <f t="shared" si="18"/>
        <v>6</v>
      </c>
      <c r="AE76" s="322">
        <f t="shared" si="18"/>
        <v>6</v>
      </c>
      <c r="AF76" s="322">
        <f t="shared" si="18"/>
        <v>6</v>
      </c>
      <c r="AG76" s="322">
        <f t="shared" si="18"/>
        <v>6</v>
      </c>
      <c r="AH76" s="322">
        <f t="shared" si="18"/>
        <v>5</v>
      </c>
      <c r="AI76" s="322">
        <f t="shared" si="18"/>
        <v>5</v>
      </c>
      <c r="AJ76" s="322">
        <f t="shared" si="18"/>
        <v>5</v>
      </c>
      <c r="AK76" s="322">
        <f t="shared" si="18"/>
        <v>0</v>
      </c>
      <c r="AL76" s="353">
        <f t="shared" si="18"/>
        <v>0</v>
      </c>
      <c r="AM76" s="370">
        <f t="shared" si="7"/>
        <v>225</v>
      </c>
      <c r="AN76" s="23"/>
      <c r="AO76" s="387"/>
      <c r="AP76" s="387"/>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row>
    <row r="77" spans="2:73" ht="15.75" customHeight="1">
      <c r="B77" s="229"/>
      <c r="C77" s="258" t="s">
        <v>216</v>
      </c>
      <c r="D77" s="278"/>
      <c r="E77" s="278"/>
      <c r="F77" s="293"/>
      <c r="G77" s="308">
        <f t="shared" si="18"/>
        <v>25</v>
      </c>
      <c r="H77" s="327">
        <f t="shared" si="18"/>
        <v>25</v>
      </c>
      <c r="I77" s="327">
        <f t="shared" si="18"/>
        <v>13</v>
      </c>
      <c r="J77" s="327">
        <f t="shared" si="18"/>
        <v>13</v>
      </c>
      <c r="K77" s="327">
        <f t="shared" si="18"/>
        <v>13</v>
      </c>
      <c r="L77" s="327">
        <f t="shared" si="18"/>
        <v>13</v>
      </c>
      <c r="M77" s="327">
        <f t="shared" si="18"/>
        <v>19</v>
      </c>
      <c r="N77" s="327">
        <f t="shared" si="18"/>
        <v>22</v>
      </c>
      <c r="O77" s="327">
        <f t="shared" si="18"/>
        <v>20</v>
      </c>
      <c r="P77" s="327">
        <f t="shared" si="18"/>
        <v>19</v>
      </c>
      <c r="Q77" s="327">
        <f t="shared" si="18"/>
        <v>15</v>
      </c>
      <c r="R77" s="327">
        <f t="shared" si="18"/>
        <v>15</v>
      </c>
      <c r="S77" s="327">
        <f t="shared" si="18"/>
        <v>14</v>
      </c>
      <c r="T77" s="327">
        <f t="shared" si="18"/>
        <v>18</v>
      </c>
      <c r="U77" s="327">
        <f t="shared" si="18"/>
        <v>17</v>
      </c>
      <c r="V77" s="327">
        <f t="shared" si="18"/>
        <v>17</v>
      </c>
      <c r="W77" s="327">
        <f t="shared" si="18"/>
        <v>14</v>
      </c>
      <c r="X77" s="327">
        <f t="shared" si="18"/>
        <v>14</v>
      </c>
      <c r="Y77" s="327">
        <f t="shared" si="18"/>
        <v>14</v>
      </c>
      <c r="Z77" s="327">
        <f t="shared" si="18"/>
        <v>14</v>
      </c>
      <c r="AA77" s="327">
        <f t="shared" si="18"/>
        <v>14</v>
      </c>
      <c r="AB77" s="327">
        <f t="shared" si="18"/>
        <v>14</v>
      </c>
      <c r="AC77" s="327">
        <f t="shared" si="18"/>
        <v>12</v>
      </c>
      <c r="AD77" s="327">
        <f t="shared" si="18"/>
        <v>12</v>
      </c>
      <c r="AE77" s="327">
        <f t="shared" si="18"/>
        <v>12</v>
      </c>
      <c r="AF77" s="327">
        <f t="shared" si="18"/>
        <v>12</v>
      </c>
      <c r="AG77" s="327">
        <f t="shared" si="18"/>
        <v>12</v>
      </c>
      <c r="AH77" s="327">
        <f t="shared" si="18"/>
        <v>13</v>
      </c>
      <c r="AI77" s="327">
        <f t="shared" si="18"/>
        <v>13</v>
      </c>
      <c r="AJ77" s="327">
        <f t="shared" si="18"/>
        <v>13</v>
      </c>
      <c r="AK77" s="327">
        <f t="shared" si="18"/>
        <v>0</v>
      </c>
      <c r="AL77" s="358">
        <f t="shared" si="18"/>
        <v>0</v>
      </c>
      <c r="AM77" s="373">
        <f t="shared" si="7"/>
        <v>461</v>
      </c>
      <c r="AN77" s="23"/>
      <c r="AO77" s="387"/>
      <c r="AP77" s="387"/>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row>
    <row r="78" spans="2:73" ht="15.75" customHeight="1">
      <c r="B78" s="235" t="s">
        <v>29</v>
      </c>
      <c r="C78" s="259"/>
      <c r="D78" s="259"/>
      <c r="E78" s="259"/>
      <c r="F78" s="294"/>
      <c r="G78" s="309">
        <f t="shared" ref="G78:AL78" si="19">IF(G71=0,0,AP64)</f>
        <v>1</v>
      </c>
      <c r="H78" s="328">
        <f t="shared" si="19"/>
        <v>1</v>
      </c>
      <c r="I78" s="328">
        <f t="shared" si="19"/>
        <v>4</v>
      </c>
      <c r="J78" s="328">
        <f t="shared" si="19"/>
        <v>4</v>
      </c>
      <c r="K78" s="328">
        <f t="shared" si="19"/>
        <v>4</v>
      </c>
      <c r="L78" s="328">
        <f t="shared" si="19"/>
        <v>4</v>
      </c>
      <c r="M78" s="328">
        <f t="shared" si="19"/>
        <v>7</v>
      </c>
      <c r="N78" s="328">
        <f t="shared" si="19"/>
        <v>9</v>
      </c>
      <c r="O78" s="328">
        <f t="shared" si="19"/>
        <v>10</v>
      </c>
      <c r="P78" s="328">
        <f t="shared" si="19"/>
        <v>16</v>
      </c>
      <c r="Q78" s="328">
        <f t="shared" si="19"/>
        <v>16</v>
      </c>
      <c r="R78" s="328">
        <f t="shared" si="19"/>
        <v>17</v>
      </c>
      <c r="S78" s="328">
        <f t="shared" si="19"/>
        <v>17</v>
      </c>
      <c r="T78" s="328">
        <f t="shared" si="19"/>
        <v>18</v>
      </c>
      <c r="U78" s="328">
        <f t="shared" si="19"/>
        <v>18</v>
      </c>
      <c r="V78" s="328">
        <f t="shared" si="19"/>
        <v>19</v>
      </c>
      <c r="W78" s="328">
        <f t="shared" si="19"/>
        <v>20</v>
      </c>
      <c r="X78" s="328">
        <f t="shared" si="19"/>
        <v>20</v>
      </c>
      <c r="Y78" s="328">
        <f t="shared" si="19"/>
        <v>21</v>
      </c>
      <c r="Z78" s="328">
        <f t="shared" si="19"/>
        <v>21</v>
      </c>
      <c r="AA78" s="328">
        <f t="shared" si="19"/>
        <v>21</v>
      </c>
      <c r="AB78" s="328">
        <f t="shared" si="19"/>
        <v>21</v>
      </c>
      <c r="AC78" s="328">
        <f t="shared" si="19"/>
        <v>21</v>
      </c>
      <c r="AD78" s="328">
        <f t="shared" si="19"/>
        <v>21</v>
      </c>
      <c r="AE78" s="328">
        <f t="shared" si="19"/>
        <v>21</v>
      </c>
      <c r="AF78" s="328">
        <f t="shared" si="19"/>
        <v>21</v>
      </c>
      <c r="AG78" s="328">
        <f t="shared" si="19"/>
        <v>21</v>
      </c>
      <c r="AH78" s="328">
        <f t="shared" si="19"/>
        <v>21</v>
      </c>
      <c r="AI78" s="328">
        <f t="shared" si="19"/>
        <v>21</v>
      </c>
      <c r="AJ78" s="328">
        <f t="shared" si="19"/>
        <v>21</v>
      </c>
      <c r="AK78" s="328">
        <f t="shared" si="19"/>
        <v>0</v>
      </c>
      <c r="AL78" s="359">
        <f t="shared" si="19"/>
        <v>0</v>
      </c>
      <c r="AM78" s="375">
        <f t="shared" si="7"/>
        <v>457</v>
      </c>
      <c r="AN78" s="23"/>
      <c r="AO78" s="387"/>
      <c r="AP78" s="387"/>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row>
    <row r="79" spans="2:73" ht="15.75" customHeight="1">
      <c r="B79" s="235" t="s">
        <v>77</v>
      </c>
      <c r="C79" s="259"/>
      <c r="D79" s="259"/>
      <c r="E79" s="259"/>
      <c r="F79" s="294"/>
      <c r="G79" s="309">
        <f t="shared" ref="G79:AL79" si="20">IF(G71=0,0,G78*2)</f>
        <v>2</v>
      </c>
      <c r="H79" s="328">
        <f t="shared" si="20"/>
        <v>2</v>
      </c>
      <c r="I79" s="328">
        <f t="shared" si="20"/>
        <v>8</v>
      </c>
      <c r="J79" s="328">
        <f t="shared" si="20"/>
        <v>8</v>
      </c>
      <c r="K79" s="328">
        <f t="shared" si="20"/>
        <v>8</v>
      </c>
      <c r="L79" s="328">
        <f t="shared" si="20"/>
        <v>8</v>
      </c>
      <c r="M79" s="328">
        <f t="shared" si="20"/>
        <v>14</v>
      </c>
      <c r="N79" s="328">
        <f t="shared" si="20"/>
        <v>18</v>
      </c>
      <c r="O79" s="328">
        <f t="shared" si="20"/>
        <v>20</v>
      </c>
      <c r="P79" s="328">
        <f t="shared" si="20"/>
        <v>32</v>
      </c>
      <c r="Q79" s="328">
        <f t="shared" si="20"/>
        <v>32</v>
      </c>
      <c r="R79" s="328">
        <f t="shared" si="20"/>
        <v>34</v>
      </c>
      <c r="S79" s="328">
        <f t="shared" si="20"/>
        <v>34</v>
      </c>
      <c r="T79" s="328">
        <f t="shared" si="20"/>
        <v>36</v>
      </c>
      <c r="U79" s="328">
        <f t="shared" si="20"/>
        <v>36</v>
      </c>
      <c r="V79" s="328">
        <f t="shared" si="20"/>
        <v>38</v>
      </c>
      <c r="W79" s="328">
        <f t="shared" si="20"/>
        <v>40</v>
      </c>
      <c r="X79" s="328">
        <f t="shared" si="20"/>
        <v>40</v>
      </c>
      <c r="Y79" s="328">
        <f t="shared" si="20"/>
        <v>42</v>
      </c>
      <c r="Z79" s="328">
        <f t="shared" si="20"/>
        <v>42</v>
      </c>
      <c r="AA79" s="328">
        <f t="shared" si="20"/>
        <v>42</v>
      </c>
      <c r="AB79" s="328">
        <f t="shared" si="20"/>
        <v>42</v>
      </c>
      <c r="AC79" s="328">
        <f t="shared" si="20"/>
        <v>42</v>
      </c>
      <c r="AD79" s="328">
        <f t="shared" si="20"/>
        <v>42</v>
      </c>
      <c r="AE79" s="328">
        <f t="shared" si="20"/>
        <v>42</v>
      </c>
      <c r="AF79" s="328">
        <f t="shared" si="20"/>
        <v>42</v>
      </c>
      <c r="AG79" s="328">
        <f t="shared" si="20"/>
        <v>42</v>
      </c>
      <c r="AH79" s="328">
        <f t="shared" si="20"/>
        <v>42</v>
      </c>
      <c r="AI79" s="328">
        <f t="shared" si="20"/>
        <v>42</v>
      </c>
      <c r="AJ79" s="328">
        <f t="shared" si="20"/>
        <v>42</v>
      </c>
      <c r="AK79" s="328">
        <f t="shared" si="20"/>
        <v>0</v>
      </c>
      <c r="AL79" s="359">
        <f t="shared" si="20"/>
        <v>0</v>
      </c>
      <c r="AM79" s="375">
        <f t="shared" si="7"/>
        <v>914</v>
      </c>
      <c r="AN79" s="23"/>
      <c r="AO79" s="387"/>
      <c r="AP79" s="387"/>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row>
    <row r="80" spans="2:73" ht="15.75" customHeight="1">
      <c r="B80" s="236" t="s">
        <v>79</v>
      </c>
      <c r="C80" s="260"/>
      <c r="D80" s="260"/>
      <c r="E80" s="260"/>
      <c r="F80" s="295"/>
      <c r="G80" s="310">
        <f t="shared" ref="G80:AL80" si="21">IF(G75-G79&lt;0,0,G75-G79)</f>
        <v>27</v>
      </c>
      <c r="H80" s="329">
        <f t="shared" si="21"/>
        <v>27</v>
      </c>
      <c r="I80" s="329">
        <f t="shared" si="21"/>
        <v>20</v>
      </c>
      <c r="J80" s="329">
        <f t="shared" si="21"/>
        <v>20</v>
      </c>
      <c r="K80" s="329">
        <f t="shared" si="21"/>
        <v>20</v>
      </c>
      <c r="L80" s="329">
        <f t="shared" si="21"/>
        <v>20</v>
      </c>
      <c r="M80" s="329">
        <f t="shared" si="21"/>
        <v>14</v>
      </c>
      <c r="N80" s="329">
        <f t="shared" si="21"/>
        <v>9</v>
      </c>
      <c r="O80" s="329">
        <f t="shared" si="21"/>
        <v>7</v>
      </c>
      <c r="P80" s="329">
        <f t="shared" si="21"/>
        <v>0</v>
      </c>
      <c r="Q80" s="329">
        <f t="shared" si="21"/>
        <v>0</v>
      </c>
      <c r="R80" s="329">
        <f t="shared" si="21"/>
        <v>0</v>
      </c>
      <c r="S80" s="329">
        <f t="shared" si="21"/>
        <v>0</v>
      </c>
      <c r="T80" s="329">
        <f t="shared" si="21"/>
        <v>0</v>
      </c>
      <c r="U80" s="329">
        <f t="shared" si="21"/>
        <v>0</v>
      </c>
      <c r="V80" s="329">
        <f t="shared" si="21"/>
        <v>0</v>
      </c>
      <c r="W80" s="329">
        <f t="shared" si="21"/>
        <v>0</v>
      </c>
      <c r="X80" s="329">
        <f t="shared" si="21"/>
        <v>0</v>
      </c>
      <c r="Y80" s="329">
        <f t="shared" si="21"/>
        <v>0</v>
      </c>
      <c r="Z80" s="329">
        <f t="shared" si="21"/>
        <v>0</v>
      </c>
      <c r="AA80" s="329">
        <f t="shared" si="21"/>
        <v>0</v>
      </c>
      <c r="AB80" s="329">
        <f t="shared" si="21"/>
        <v>0</v>
      </c>
      <c r="AC80" s="329">
        <f t="shared" si="21"/>
        <v>0</v>
      </c>
      <c r="AD80" s="329">
        <f t="shared" si="21"/>
        <v>0</v>
      </c>
      <c r="AE80" s="329">
        <f t="shared" si="21"/>
        <v>0</v>
      </c>
      <c r="AF80" s="329">
        <f t="shared" si="21"/>
        <v>0</v>
      </c>
      <c r="AG80" s="329">
        <f t="shared" si="21"/>
        <v>0</v>
      </c>
      <c r="AH80" s="329">
        <f t="shared" si="21"/>
        <v>0</v>
      </c>
      <c r="AI80" s="329">
        <f t="shared" si="21"/>
        <v>0</v>
      </c>
      <c r="AJ80" s="329">
        <f t="shared" si="21"/>
        <v>0</v>
      </c>
      <c r="AK80" s="329">
        <f t="shared" si="21"/>
        <v>0</v>
      </c>
      <c r="AL80" s="360">
        <f t="shared" si="21"/>
        <v>0</v>
      </c>
      <c r="AM80" s="376">
        <f t="shared" si="7"/>
        <v>164</v>
      </c>
      <c r="AN80" s="387">
        <f>AM80+AM81</f>
        <v>882</v>
      </c>
      <c r="AO80" s="389" t="str">
        <f>IF(AN69+AN73=AN80,"OK","NG")</f>
        <v>OK</v>
      </c>
      <c r="AP80" s="387" t="s">
        <v>66</v>
      </c>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row>
    <row r="81" spans="2:73" ht="15.75" customHeight="1">
      <c r="B81" s="237" t="s">
        <v>50</v>
      </c>
      <c r="C81" s="261"/>
      <c r="D81" s="279"/>
      <c r="E81" s="279"/>
      <c r="F81" s="296"/>
      <c r="G81" s="311">
        <f t="shared" ref="G81:AL81" si="22">+G67+G68+MIN(G75,G79)</f>
        <v>2</v>
      </c>
      <c r="H81" s="311">
        <f t="shared" si="22"/>
        <v>2</v>
      </c>
      <c r="I81" s="311">
        <f t="shared" si="22"/>
        <v>9</v>
      </c>
      <c r="J81" s="311">
        <f t="shared" si="22"/>
        <v>9</v>
      </c>
      <c r="K81" s="311">
        <f t="shared" si="22"/>
        <v>9</v>
      </c>
      <c r="L81" s="311">
        <f t="shared" si="22"/>
        <v>9</v>
      </c>
      <c r="M81" s="311">
        <f t="shared" si="22"/>
        <v>15</v>
      </c>
      <c r="N81" s="311">
        <f t="shared" si="22"/>
        <v>20</v>
      </c>
      <c r="O81" s="311">
        <f t="shared" si="22"/>
        <v>22</v>
      </c>
      <c r="P81" s="311">
        <f t="shared" si="22"/>
        <v>29</v>
      </c>
      <c r="Q81" s="311">
        <f t="shared" si="22"/>
        <v>29</v>
      </c>
      <c r="R81" s="311">
        <f t="shared" si="22"/>
        <v>29</v>
      </c>
      <c r="S81" s="311">
        <f t="shared" si="22"/>
        <v>29</v>
      </c>
      <c r="T81" s="311">
        <f t="shared" si="22"/>
        <v>29</v>
      </c>
      <c r="U81" s="311">
        <f t="shared" si="22"/>
        <v>29</v>
      </c>
      <c r="V81" s="311">
        <f t="shared" si="22"/>
        <v>27</v>
      </c>
      <c r="W81" s="311">
        <f t="shared" si="22"/>
        <v>30</v>
      </c>
      <c r="X81" s="311">
        <f t="shared" si="22"/>
        <v>30</v>
      </c>
      <c r="Y81" s="311">
        <f t="shared" si="22"/>
        <v>30</v>
      </c>
      <c r="Z81" s="311">
        <f t="shared" si="22"/>
        <v>30</v>
      </c>
      <c r="AA81" s="311">
        <f t="shared" si="22"/>
        <v>30</v>
      </c>
      <c r="AB81" s="311">
        <f t="shared" si="22"/>
        <v>30</v>
      </c>
      <c r="AC81" s="311">
        <f t="shared" si="22"/>
        <v>30</v>
      </c>
      <c r="AD81" s="311">
        <f t="shared" si="22"/>
        <v>30</v>
      </c>
      <c r="AE81" s="311">
        <f t="shared" si="22"/>
        <v>30</v>
      </c>
      <c r="AF81" s="311">
        <f t="shared" si="22"/>
        <v>30</v>
      </c>
      <c r="AG81" s="311">
        <f t="shared" si="22"/>
        <v>30</v>
      </c>
      <c r="AH81" s="311">
        <f t="shared" si="22"/>
        <v>30</v>
      </c>
      <c r="AI81" s="311">
        <f t="shared" si="22"/>
        <v>30</v>
      </c>
      <c r="AJ81" s="311">
        <f t="shared" si="22"/>
        <v>30</v>
      </c>
      <c r="AK81" s="311">
        <f t="shared" si="22"/>
        <v>0</v>
      </c>
      <c r="AL81" s="311">
        <f t="shared" si="22"/>
        <v>0</v>
      </c>
      <c r="AM81" s="377">
        <f t="shared" si="7"/>
        <v>718</v>
      </c>
      <c r="AN81" s="23"/>
      <c r="AO81" s="389"/>
      <c r="AP81" s="387"/>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row>
    <row r="82" spans="2:73" ht="15.75" customHeight="1">
      <c r="B82" s="228"/>
      <c r="C82" s="262" t="s">
        <v>185</v>
      </c>
      <c r="D82" s="269"/>
      <c r="E82" s="269"/>
      <c r="F82" s="297"/>
      <c r="G82" s="312">
        <f t="shared" ref="G82:AL83" si="23">+G67</f>
        <v>0</v>
      </c>
      <c r="H82" s="330">
        <f t="shared" si="23"/>
        <v>0</v>
      </c>
      <c r="I82" s="330">
        <f t="shared" si="23"/>
        <v>1</v>
      </c>
      <c r="J82" s="330">
        <f t="shared" si="23"/>
        <v>1</v>
      </c>
      <c r="K82" s="330">
        <f t="shared" si="23"/>
        <v>1</v>
      </c>
      <c r="L82" s="330">
        <f t="shared" si="23"/>
        <v>1</v>
      </c>
      <c r="M82" s="330">
        <f t="shared" si="23"/>
        <v>1</v>
      </c>
      <c r="N82" s="330">
        <f t="shared" si="23"/>
        <v>1</v>
      </c>
      <c r="O82" s="330">
        <f t="shared" si="23"/>
        <v>1</v>
      </c>
      <c r="P82" s="330">
        <f t="shared" si="23"/>
        <v>4</v>
      </c>
      <c r="Q82" s="330">
        <f t="shared" si="23"/>
        <v>3</v>
      </c>
      <c r="R82" s="330">
        <f t="shared" si="23"/>
        <v>4</v>
      </c>
      <c r="S82" s="330">
        <f t="shared" si="23"/>
        <v>4</v>
      </c>
      <c r="T82" s="330">
        <f t="shared" si="23"/>
        <v>4</v>
      </c>
      <c r="U82" s="330">
        <f t="shared" si="23"/>
        <v>4</v>
      </c>
      <c r="V82" s="330">
        <f t="shared" si="23"/>
        <v>2</v>
      </c>
      <c r="W82" s="330">
        <f t="shared" si="23"/>
        <v>6</v>
      </c>
      <c r="X82" s="330">
        <f t="shared" si="23"/>
        <v>7</v>
      </c>
      <c r="Y82" s="330">
        <f t="shared" si="23"/>
        <v>8</v>
      </c>
      <c r="Z82" s="330">
        <f t="shared" si="23"/>
        <v>8</v>
      </c>
      <c r="AA82" s="330">
        <f t="shared" si="23"/>
        <v>8</v>
      </c>
      <c r="AB82" s="330">
        <f t="shared" si="23"/>
        <v>8</v>
      </c>
      <c r="AC82" s="330">
        <f t="shared" si="23"/>
        <v>10</v>
      </c>
      <c r="AD82" s="330">
        <f t="shared" si="23"/>
        <v>10</v>
      </c>
      <c r="AE82" s="330">
        <f t="shared" si="23"/>
        <v>10</v>
      </c>
      <c r="AF82" s="330">
        <f t="shared" si="23"/>
        <v>10</v>
      </c>
      <c r="AG82" s="330">
        <f t="shared" si="23"/>
        <v>10</v>
      </c>
      <c r="AH82" s="330">
        <f t="shared" si="23"/>
        <v>10</v>
      </c>
      <c r="AI82" s="330">
        <f t="shared" si="23"/>
        <v>10</v>
      </c>
      <c r="AJ82" s="330">
        <f t="shared" si="23"/>
        <v>9</v>
      </c>
      <c r="AK82" s="330">
        <f t="shared" si="23"/>
        <v>0</v>
      </c>
      <c r="AL82" s="361">
        <f t="shared" si="23"/>
        <v>0</v>
      </c>
      <c r="AM82" s="378">
        <f t="shared" si="7"/>
        <v>156</v>
      </c>
      <c r="AN82" s="23"/>
      <c r="AO82" s="389"/>
      <c r="AP82" s="387"/>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row>
    <row r="83" spans="2:73" ht="15.75" customHeight="1">
      <c r="B83" s="228"/>
      <c r="C83" s="251" t="s">
        <v>186</v>
      </c>
      <c r="D83" s="270"/>
      <c r="E83" s="270"/>
      <c r="F83" s="285"/>
      <c r="G83" s="156">
        <f t="shared" si="23"/>
        <v>0</v>
      </c>
      <c r="H83" s="162">
        <f t="shared" si="23"/>
        <v>0</v>
      </c>
      <c r="I83" s="162">
        <f t="shared" si="23"/>
        <v>0</v>
      </c>
      <c r="J83" s="162">
        <f t="shared" si="23"/>
        <v>0</v>
      </c>
      <c r="K83" s="162">
        <f t="shared" si="23"/>
        <v>0</v>
      </c>
      <c r="L83" s="162">
        <f t="shared" si="23"/>
        <v>0</v>
      </c>
      <c r="M83" s="162">
        <f t="shared" si="23"/>
        <v>0</v>
      </c>
      <c r="N83" s="162">
        <f t="shared" si="23"/>
        <v>1</v>
      </c>
      <c r="O83" s="162">
        <f t="shared" si="23"/>
        <v>1</v>
      </c>
      <c r="P83" s="162">
        <f t="shared" si="23"/>
        <v>1</v>
      </c>
      <c r="Q83" s="162">
        <f t="shared" si="23"/>
        <v>1</v>
      </c>
      <c r="R83" s="162">
        <f t="shared" si="23"/>
        <v>0</v>
      </c>
      <c r="S83" s="162">
        <f t="shared" si="23"/>
        <v>1</v>
      </c>
      <c r="T83" s="162">
        <f t="shared" si="23"/>
        <v>1</v>
      </c>
      <c r="U83" s="162">
        <f t="shared" si="23"/>
        <v>2</v>
      </c>
      <c r="V83" s="162">
        <f t="shared" si="23"/>
        <v>2</v>
      </c>
      <c r="W83" s="162">
        <f t="shared" si="23"/>
        <v>3</v>
      </c>
      <c r="X83" s="162">
        <f t="shared" si="23"/>
        <v>2</v>
      </c>
      <c r="Y83" s="162">
        <f t="shared" si="23"/>
        <v>2</v>
      </c>
      <c r="Z83" s="162">
        <f t="shared" si="23"/>
        <v>2</v>
      </c>
      <c r="AA83" s="162">
        <f t="shared" si="23"/>
        <v>2</v>
      </c>
      <c r="AB83" s="162">
        <f t="shared" si="23"/>
        <v>2</v>
      </c>
      <c r="AC83" s="162">
        <f t="shared" si="23"/>
        <v>2</v>
      </c>
      <c r="AD83" s="162">
        <f t="shared" si="23"/>
        <v>2</v>
      </c>
      <c r="AE83" s="162">
        <f t="shared" si="23"/>
        <v>2</v>
      </c>
      <c r="AF83" s="162">
        <f t="shared" si="23"/>
        <v>2</v>
      </c>
      <c r="AG83" s="162">
        <f t="shared" si="23"/>
        <v>2</v>
      </c>
      <c r="AH83" s="162">
        <f t="shared" si="23"/>
        <v>2</v>
      </c>
      <c r="AI83" s="162">
        <f t="shared" si="23"/>
        <v>2</v>
      </c>
      <c r="AJ83" s="162">
        <f t="shared" si="23"/>
        <v>3</v>
      </c>
      <c r="AK83" s="162">
        <f t="shared" si="23"/>
        <v>0</v>
      </c>
      <c r="AL83" s="223">
        <f t="shared" si="23"/>
        <v>0</v>
      </c>
      <c r="AM83" s="201">
        <f t="shared" si="7"/>
        <v>40</v>
      </c>
      <c r="AN83" s="23"/>
      <c r="AO83" s="389"/>
      <c r="AP83" s="387"/>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row>
    <row r="84" spans="2:73" ht="15.75" customHeight="1">
      <c r="B84" s="228"/>
      <c r="C84" s="263" t="s">
        <v>217</v>
      </c>
      <c r="D84" s="280"/>
      <c r="E84" s="280"/>
      <c r="F84" s="298"/>
      <c r="G84" s="313">
        <f t="shared" ref="G84:AL84" si="24">+G69+G73-G121</f>
        <v>2</v>
      </c>
      <c r="H84" s="155">
        <f t="shared" si="24"/>
        <v>2</v>
      </c>
      <c r="I84" s="155">
        <f t="shared" si="24"/>
        <v>8</v>
      </c>
      <c r="J84" s="155">
        <f t="shared" si="24"/>
        <v>8</v>
      </c>
      <c r="K84" s="155">
        <f t="shared" si="24"/>
        <v>8</v>
      </c>
      <c r="L84" s="155">
        <f t="shared" si="24"/>
        <v>8</v>
      </c>
      <c r="M84" s="155">
        <f t="shared" si="24"/>
        <v>9</v>
      </c>
      <c r="N84" s="155">
        <f t="shared" si="24"/>
        <v>5</v>
      </c>
      <c r="O84" s="155">
        <f t="shared" si="24"/>
        <v>7</v>
      </c>
      <c r="P84" s="155">
        <f t="shared" si="24"/>
        <v>5</v>
      </c>
      <c r="Q84" s="155">
        <f t="shared" si="24"/>
        <v>10</v>
      </c>
      <c r="R84" s="155">
        <f t="shared" si="24"/>
        <v>10</v>
      </c>
      <c r="S84" s="155">
        <f t="shared" si="24"/>
        <v>10</v>
      </c>
      <c r="T84" s="155">
        <f t="shared" si="24"/>
        <v>6</v>
      </c>
      <c r="U84" s="155">
        <f t="shared" si="24"/>
        <v>6</v>
      </c>
      <c r="V84" s="155">
        <f t="shared" si="24"/>
        <v>6</v>
      </c>
      <c r="W84" s="155">
        <f t="shared" si="24"/>
        <v>7</v>
      </c>
      <c r="X84" s="155">
        <f t="shared" si="24"/>
        <v>7</v>
      </c>
      <c r="Y84" s="155">
        <f t="shared" si="24"/>
        <v>6</v>
      </c>
      <c r="Z84" s="155">
        <f t="shared" si="24"/>
        <v>6</v>
      </c>
      <c r="AA84" s="155">
        <f t="shared" si="24"/>
        <v>6</v>
      </c>
      <c r="AB84" s="155">
        <f t="shared" si="24"/>
        <v>6</v>
      </c>
      <c r="AC84" s="155">
        <f t="shared" si="24"/>
        <v>6</v>
      </c>
      <c r="AD84" s="155">
        <f t="shared" si="24"/>
        <v>6</v>
      </c>
      <c r="AE84" s="155">
        <f t="shared" si="24"/>
        <v>6</v>
      </c>
      <c r="AF84" s="155">
        <f t="shared" si="24"/>
        <v>6</v>
      </c>
      <c r="AG84" s="155">
        <f t="shared" si="24"/>
        <v>6</v>
      </c>
      <c r="AH84" s="155">
        <f t="shared" si="24"/>
        <v>5</v>
      </c>
      <c r="AI84" s="155">
        <f t="shared" si="24"/>
        <v>5</v>
      </c>
      <c r="AJ84" s="155">
        <f t="shared" si="24"/>
        <v>5</v>
      </c>
      <c r="AK84" s="155">
        <f t="shared" si="24"/>
        <v>0</v>
      </c>
      <c r="AL84" s="222">
        <f t="shared" si="24"/>
        <v>0</v>
      </c>
      <c r="AM84" s="200">
        <f t="shared" si="7"/>
        <v>193</v>
      </c>
      <c r="AN84" s="387">
        <f>SUM(AM82:AM85)</f>
        <v>718</v>
      </c>
      <c r="AO84" s="389" t="str">
        <f>IF(AM81=AN84,"OK","NG")</f>
        <v>OK</v>
      </c>
      <c r="AP84" s="387" t="s">
        <v>63</v>
      </c>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row>
    <row r="85" spans="2:73" ht="15.75" customHeight="1">
      <c r="B85" s="238"/>
      <c r="C85" s="258" t="s">
        <v>49</v>
      </c>
      <c r="D85" s="278"/>
      <c r="E85" s="278"/>
      <c r="F85" s="293"/>
      <c r="G85" s="314">
        <f t="shared" ref="G85:AL85" si="25">IF(G70+G74-G120&lt;0,0,G70+G74-G120)</f>
        <v>0</v>
      </c>
      <c r="H85" s="327">
        <f t="shared" si="25"/>
        <v>0</v>
      </c>
      <c r="I85" s="327">
        <f t="shared" si="25"/>
        <v>0</v>
      </c>
      <c r="J85" s="327">
        <f t="shared" si="25"/>
        <v>0</v>
      </c>
      <c r="K85" s="327">
        <f t="shared" si="25"/>
        <v>0</v>
      </c>
      <c r="L85" s="327">
        <f t="shared" si="25"/>
        <v>0</v>
      </c>
      <c r="M85" s="327">
        <f t="shared" si="25"/>
        <v>5</v>
      </c>
      <c r="N85" s="327">
        <f t="shared" si="25"/>
        <v>13</v>
      </c>
      <c r="O85" s="327">
        <f t="shared" si="25"/>
        <v>13</v>
      </c>
      <c r="P85" s="327">
        <f t="shared" si="25"/>
        <v>19</v>
      </c>
      <c r="Q85" s="327">
        <f t="shared" si="25"/>
        <v>15</v>
      </c>
      <c r="R85" s="327">
        <f t="shared" si="25"/>
        <v>15</v>
      </c>
      <c r="S85" s="327">
        <f t="shared" si="25"/>
        <v>14</v>
      </c>
      <c r="T85" s="327">
        <f t="shared" si="25"/>
        <v>18</v>
      </c>
      <c r="U85" s="327">
        <f t="shared" si="25"/>
        <v>17</v>
      </c>
      <c r="V85" s="327">
        <f t="shared" si="25"/>
        <v>17</v>
      </c>
      <c r="W85" s="327">
        <f t="shared" si="25"/>
        <v>14</v>
      </c>
      <c r="X85" s="327">
        <f t="shared" si="25"/>
        <v>14</v>
      </c>
      <c r="Y85" s="327">
        <f t="shared" si="25"/>
        <v>14</v>
      </c>
      <c r="Z85" s="327">
        <f t="shared" si="25"/>
        <v>14</v>
      </c>
      <c r="AA85" s="327">
        <f t="shared" si="25"/>
        <v>14</v>
      </c>
      <c r="AB85" s="327">
        <f t="shared" si="25"/>
        <v>14</v>
      </c>
      <c r="AC85" s="327">
        <f t="shared" si="25"/>
        <v>12</v>
      </c>
      <c r="AD85" s="327">
        <f t="shared" si="25"/>
        <v>12</v>
      </c>
      <c r="AE85" s="327">
        <f t="shared" si="25"/>
        <v>12</v>
      </c>
      <c r="AF85" s="327">
        <f t="shared" si="25"/>
        <v>12</v>
      </c>
      <c r="AG85" s="327">
        <f t="shared" si="25"/>
        <v>12</v>
      </c>
      <c r="AH85" s="327">
        <f t="shared" si="25"/>
        <v>13</v>
      </c>
      <c r="AI85" s="327">
        <f t="shared" si="25"/>
        <v>13</v>
      </c>
      <c r="AJ85" s="327">
        <f t="shared" si="25"/>
        <v>13</v>
      </c>
      <c r="AK85" s="327">
        <f t="shared" si="25"/>
        <v>0</v>
      </c>
      <c r="AL85" s="358">
        <f t="shared" si="25"/>
        <v>0</v>
      </c>
      <c r="AM85" s="373">
        <f t="shared" si="7"/>
        <v>329</v>
      </c>
      <c r="AN85" s="23"/>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row>
    <row r="86" spans="2:73" ht="6" customHeight="1">
      <c r="B86" s="28"/>
      <c r="C86" s="28"/>
      <c r="D86" s="28"/>
      <c r="E86" s="28"/>
      <c r="F86" s="28"/>
      <c r="G86" s="57"/>
      <c r="H86" s="57"/>
      <c r="I86" s="57"/>
      <c r="J86" s="57"/>
      <c r="K86" s="57"/>
      <c r="L86" s="57"/>
      <c r="M86" s="57"/>
      <c r="N86" s="88"/>
      <c r="O86" s="88"/>
      <c r="P86" s="88"/>
      <c r="Q86" s="57"/>
      <c r="R86" s="57"/>
      <c r="S86" s="57"/>
      <c r="T86" s="57"/>
      <c r="U86" s="57"/>
      <c r="V86" s="88"/>
      <c r="W86" s="88"/>
      <c r="X86" s="57"/>
      <c r="Y86" s="88"/>
      <c r="Z86" s="57"/>
      <c r="AA86" s="57"/>
      <c r="AB86" s="57"/>
      <c r="AC86" s="88"/>
      <c r="AD86" s="57"/>
      <c r="AE86" s="57"/>
      <c r="AF86" s="57"/>
      <c r="AG86" s="57"/>
      <c r="AH86" s="57"/>
      <c r="AI86" s="57"/>
      <c r="AJ86" s="57"/>
      <c r="AK86" s="57"/>
      <c r="AL86" s="57"/>
      <c r="AM86" s="57"/>
      <c r="AO86" s="387"/>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row>
    <row r="87" spans="2:73" ht="54" customHeight="1">
      <c r="B87" s="239" t="s">
        <v>33</v>
      </c>
      <c r="C87" s="264"/>
      <c r="D87" s="264"/>
      <c r="E87" s="281"/>
      <c r="F87" s="299"/>
      <c r="G87" s="315" t="s">
        <v>156</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row>
    <row r="88" spans="2:73" ht="6.6" customHeight="1">
      <c r="B88" s="45"/>
      <c r="C88" s="45"/>
      <c r="D88" s="45"/>
      <c r="E88" s="28"/>
      <c r="F88" s="28"/>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row>
    <row r="89" spans="2:73" ht="16.2" customHeight="1">
      <c r="B89" s="30" t="s">
        <v>125</v>
      </c>
      <c r="C89" s="44"/>
      <c r="D89" s="44"/>
      <c r="E89" s="44"/>
      <c r="F89" s="44"/>
      <c r="G89" s="44"/>
      <c r="H89" s="44"/>
      <c r="I89" s="44"/>
      <c r="J89" s="44"/>
      <c r="K89" s="44"/>
      <c r="L89" s="44"/>
      <c r="M89" s="44"/>
      <c r="N89" s="44"/>
      <c r="O89" s="44"/>
      <c r="P89" s="44"/>
      <c r="Q89" s="44"/>
      <c r="R89" s="44"/>
      <c r="S89" s="44"/>
      <c r="U89" s="44"/>
      <c r="V89" s="44"/>
      <c r="W89" s="44"/>
      <c r="X89" s="44"/>
      <c r="Y89" s="44"/>
      <c r="Z89" s="107"/>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row>
    <row r="90" spans="2:73" ht="3" customHeight="1">
      <c r="B90" s="30"/>
      <c r="C90" s="44"/>
      <c r="D90" s="44"/>
      <c r="E90" s="44"/>
      <c r="F90" s="44"/>
      <c r="G90" s="44"/>
      <c r="H90" s="44"/>
      <c r="I90" s="44"/>
      <c r="J90" s="44"/>
      <c r="K90" s="44"/>
      <c r="L90" s="44"/>
      <c r="M90" s="44"/>
      <c r="N90" s="44"/>
      <c r="O90" s="44"/>
      <c r="P90" s="44"/>
      <c r="Q90" s="44"/>
      <c r="R90" s="44"/>
      <c r="S90" s="44"/>
      <c r="U90" s="44"/>
      <c r="V90" s="44"/>
      <c r="W90" s="44"/>
      <c r="X90" s="44"/>
      <c r="Y90" s="44"/>
      <c r="Z90" s="107"/>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row>
    <row r="91" spans="2:73" ht="16.8" customHeight="1">
      <c r="B91" s="31" t="s">
        <v>83</v>
      </c>
      <c r="AA91" s="107"/>
      <c r="AC91" s="25"/>
      <c r="AN91" s="23"/>
    </row>
    <row r="92" spans="2:73" s="24" customFormat="1" ht="16.8" customHeight="1">
      <c r="B92" s="32" t="s">
        <v>168</v>
      </c>
      <c r="C92" s="32"/>
      <c r="D92" s="32"/>
      <c r="E92" s="32" t="s">
        <v>209</v>
      </c>
      <c r="F92" s="32"/>
      <c r="G92" s="32"/>
      <c r="H92" s="32" t="s">
        <v>93</v>
      </c>
      <c r="I92" s="32"/>
      <c r="J92" s="32"/>
      <c r="K92" s="32" t="s">
        <v>17</v>
      </c>
      <c r="L92" s="78"/>
      <c r="M92" s="81"/>
      <c r="N92" s="89"/>
      <c r="O92" s="32" t="s">
        <v>81</v>
      </c>
      <c r="P92" s="78"/>
      <c r="Q92" s="81"/>
      <c r="R92" s="32" t="s">
        <v>11</v>
      </c>
      <c r="S92" s="78"/>
      <c r="T92" s="81"/>
      <c r="AA92" s="346"/>
      <c r="AC92" s="346"/>
    </row>
    <row r="93" spans="2:73" s="24" customFormat="1" ht="20.25" customHeight="1">
      <c r="B93" s="32"/>
      <c r="C93" s="32"/>
      <c r="D93" s="32"/>
      <c r="E93" s="32"/>
      <c r="F93" s="32"/>
      <c r="G93" s="32"/>
      <c r="H93" s="32"/>
      <c r="I93" s="32"/>
      <c r="J93" s="32"/>
      <c r="K93" s="76"/>
      <c r="L93" s="79"/>
      <c r="M93" s="82"/>
      <c r="N93" s="89"/>
      <c r="O93" s="76"/>
      <c r="P93" s="79"/>
      <c r="Q93" s="82"/>
      <c r="R93" s="76"/>
      <c r="S93" s="79"/>
      <c r="T93" s="82"/>
      <c r="AA93" s="346"/>
      <c r="AC93" s="346"/>
    </row>
    <row r="94" spans="2:73" ht="16.8" customHeight="1">
      <c r="B94" s="33">
        <f>+AM64</f>
        <v>192</v>
      </c>
      <c r="C94" s="33"/>
      <c r="D94" s="33"/>
      <c r="E94" s="145">
        <v>15</v>
      </c>
      <c r="F94" s="145"/>
      <c r="G94" s="145"/>
      <c r="H94" s="33">
        <f>+AM78</f>
        <v>457</v>
      </c>
      <c r="I94" s="33"/>
      <c r="J94" s="33"/>
      <c r="K94" s="167">
        <f ca="1">+AN65</f>
        <v>69</v>
      </c>
      <c r="L94" s="169"/>
      <c r="M94" s="171"/>
      <c r="O94" s="174">
        <f ca="1">(B94+E94)/(H94-K94)</f>
        <v>0.53350515463917525</v>
      </c>
      <c r="P94" s="176"/>
      <c r="Q94" s="178"/>
      <c r="R94" s="180" t="str">
        <f ca="1">IF(O94&gt;=0.5,"非適用","適用")</f>
        <v>非適用</v>
      </c>
      <c r="S94" s="182"/>
      <c r="T94" s="183"/>
      <c r="AA94" s="107"/>
      <c r="AC94" s="25"/>
      <c r="AD94" s="25"/>
      <c r="AN94" s="23"/>
    </row>
    <row r="95" spans="2:73" s="25" customFormat="1" ht="16.8" customHeight="1">
      <c r="B95" s="25" t="s">
        <v>120</v>
      </c>
    </row>
    <row r="96" spans="2:73" s="25" customFormat="1" ht="16.8" customHeight="1">
      <c r="B96" s="23" t="s">
        <v>95</v>
      </c>
    </row>
    <row r="97" spans="2:73" ht="16.8" customHeight="1">
      <c r="B97" s="34" t="s">
        <v>45</v>
      </c>
      <c r="N97" s="44"/>
      <c r="AP97" s="25"/>
      <c r="AQ97" s="25"/>
    </row>
    <row r="98" spans="2:73" ht="16.8" customHeight="1">
      <c r="B98" s="34"/>
      <c r="AP98" s="25"/>
      <c r="AQ98" s="25"/>
    </row>
    <row r="99" spans="2:73" ht="16.8" customHeight="1">
      <c r="B99" s="30" t="s">
        <v>85</v>
      </c>
      <c r="C99" s="45"/>
      <c r="D99" s="45"/>
      <c r="E99" s="28"/>
      <c r="G99" s="44"/>
      <c r="H99" s="44"/>
      <c r="I99" s="44"/>
      <c r="J99" s="44"/>
      <c r="K99" s="44"/>
      <c r="L99" s="44"/>
      <c r="M99" s="44"/>
      <c r="N99" s="44"/>
      <c r="AP99" s="25"/>
      <c r="AQ99" s="25"/>
      <c r="AR99" s="34"/>
      <c r="BG99" s="44"/>
      <c r="BH99" s="44"/>
      <c r="BI99" s="44"/>
      <c r="BJ99" s="44"/>
      <c r="BK99" s="44"/>
      <c r="BL99" s="44"/>
      <c r="BM99" s="44"/>
      <c r="BN99" s="44"/>
      <c r="BO99" s="44"/>
    </row>
    <row r="100" spans="2:73" ht="16.8" customHeight="1">
      <c r="B100" s="35"/>
      <c r="C100" s="46"/>
      <c r="D100" s="46"/>
      <c r="E100" s="46"/>
      <c r="F100" s="46"/>
      <c r="G100" s="58" t="s">
        <v>52</v>
      </c>
      <c r="H100" s="68"/>
      <c r="I100" s="58" t="s">
        <v>31</v>
      </c>
      <c r="J100" s="68"/>
      <c r="K100" s="77" t="s">
        <v>12</v>
      </c>
      <c r="L100" s="77"/>
      <c r="M100" s="77"/>
      <c r="N100" s="77"/>
      <c r="AP100" s="25"/>
      <c r="AQ100" s="25"/>
      <c r="AR100" s="34"/>
      <c r="BG100" s="44"/>
      <c r="BH100" s="44"/>
      <c r="BI100" s="44"/>
      <c r="BJ100" s="44"/>
      <c r="BK100" s="44"/>
      <c r="BL100" s="44"/>
      <c r="BM100" s="44"/>
      <c r="BN100" s="44"/>
      <c r="BO100" s="44"/>
    </row>
    <row r="101" spans="2:73" ht="16.8" customHeight="1">
      <c r="B101" s="146" t="s">
        <v>98</v>
      </c>
      <c r="C101" s="265"/>
      <c r="D101" s="265"/>
      <c r="E101" s="265"/>
      <c r="F101" s="265"/>
      <c r="G101" s="62">
        <f>+AM82</f>
        <v>156</v>
      </c>
      <c r="H101" s="62"/>
      <c r="I101" s="33">
        <v>71000</v>
      </c>
      <c r="J101" s="33"/>
      <c r="K101" s="33">
        <f>+G101*I101</f>
        <v>11076000</v>
      </c>
      <c r="L101" s="33"/>
      <c r="M101" s="33"/>
      <c r="N101" s="33"/>
      <c r="AP101" s="25"/>
      <c r="AQ101" s="25"/>
      <c r="AR101" s="34"/>
      <c r="BG101" s="44"/>
      <c r="BH101" s="44"/>
      <c r="BI101" s="44"/>
      <c r="BJ101" s="44"/>
      <c r="BK101" s="44"/>
      <c r="BL101" s="44"/>
      <c r="BM101" s="44"/>
      <c r="BN101" s="44"/>
      <c r="BO101" s="44"/>
    </row>
    <row r="102" spans="2:73" ht="16.8" customHeight="1">
      <c r="B102" s="240" t="s">
        <v>183</v>
      </c>
      <c r="C102" s="266"/>
      <c r="D102" s="266"/>
      <c r="E102" s="266"/>
      <c r="F102" s="286"/>
      <c r="G102" s="62">
        <f>+AM83</f>
        <v>40</v>
      </c>
      <c r="H102" s="62"/>
      <c r="I102" s="335">
        <v>16000</v>
      </c>
      <c r="J102" s="337"/>
      <c r="K102" s="33">
        <f>+G102*I102</f>
        <v>640000</v>
      </c>
      <c r="L102" s="33"/>
      <c r="M102" s="33"/>
      <c r="N102" s="33"/>
      <c r="AP102" s="25"/>
      <c r="AQ102" s="25"/>
      <c r="AR102" s="400"/>
      <c r="BG102" s="401"/>
      <c r="BH102" s="401"/>
      <c r="BI102" s="401"/>
      <c r="BJ102" s="401"/>
      <c r="BK102" s="401"/>
      <c r="BL102" s="401"/>
      <c r="BM102" s="401"/>
      <c r="BN102" s="401"/>
      <c r="BO102" s="401"/>
    </row>
    <row r="103" spans="2:73" ht="16.8" customHeight="1">
      <c r="B103" s="146" t="s">
        <v>182</v>
      </c>
      <c r="C103" s="146"/>
      <c r="D103" s="146"/>
      <c r="E103" s="146"/>
      <c r="F103" s="146"/>
      <c r="G103" s="62">
        <f>+AM84</f>
        <v>193</v>
      </c>
      <c r="H103" s="62"/>
      <c r="I103" s="33">
        <v>71000</v>
      </c>
      <c r="J103" s="33"/>
      <c r="K103" s="33">
        <f>+G103*I103</f>
        <v>13703000</v>
      </c>
      <c r="L103" s="33"/>
      <c r="M103" s="340"/>
      <c r="N103" s="340"/>
      <c r="AP103" s="25"/>
      <c r="AQ103" s="25"/>
      <c r="AR103" s="34"/>
      <c r="BG103" s="44"/>
      <c r="BH103" s="44"/>
      <c r="BI103" s="44"/>
      <c r="BJ103" s="44"/>
      <c r="BK103" s="44"/>
      <c r="BL103" s="44"/>
      <c r="BM103" s="44"/>
      <c r="BN103" s="44"/>
      <c r="BO103" s="44"/>
    </row>
    <row r="104" spans="2:73" ht="16.8" customHeight="1">
      <c r="B104" s="241" t="s">
        <v>89</v>
      </c>
      <c r="C104" s="267"/>
      <c r="D104" s="267"/>
      <c r="E104" s="267"/>
      <c r="F104" s="267"/>
      <c r="G104" s="63">
        <f>+AM85</f>
        <v>329</v>
      </c>
      <c r="H104" s="63"/>
      <c r="I104" s="336">
        <v>16000</v>
      </c>
      <c r="J104" s="336"/>
      <c r="K104" s="336">
        <f>+G104*I104</f>
        <v>5264000</v>
      </c>
      <c r="L104" s="336"/>
      <c r="M104" s="341"/>
      <c r="N104" s="341"/>
      <c r="AP104" s="25"/>
      <c r="AQ104" s="25"/>
      <c r="AR104" s="34"/>
      <c r="BG104" s="44"/>
      <c r="BH104" s="44"/>
      <c r="BI104" s="44"/>
      <c r="BJ104" s="44"/>
      <c r="BK104" s="44"/>
      <c r="BL104" s="44"/>
      <c r="BM104" s="44"/>
      <c r="BN104" s="44"/>
      <c r="BO104" s="44"/>
    </row>
    <row r="105" spans="2:73" ht="16.8" customHeight="1">
      <c r="B105" s="242" t="s">
        <v>8</v>
      </c>
      <c r="C105" s="268"/>
      <c r="D105" s="268"/>
      <c r="E105" s="268"/>
      <c r="F105" s="268"/>
      <c r="G105" s="64">
        <f>SUM(G101:H104)</f>
        <v>718</v>
      </c>
      <c r="H105" s="64"/>
      <c r="I105" s="72"/>
      <c r="J105" s="72"/>
      <c r="K105" s="338">
        <f>SUM(K101:L104)</f>
        <v>30683000</v>
      </c>
      <c r="L105" s="338"/>
      <c r="M105" s="342"/>
      <c r="N105" s="342"/>
      <c r="AP105" s="25"/>
      <c r="AQ105" s="25"/>
      <c r="AR105" s="34"/>
      <c r="BG105" s="44"/>
      <c r="BH105" s="44"/>
      <c r="BI105" s="44"/>
      <c r="BJ105" s="44"/>
      <c r="BK105" s="44"/>
      <c r="BL105" s="44"/>
      <c r="BM105" s="44"/>
      <c r="BN105" s="44"/>
      <c r="BO105" s="44"/>
    </row>
    <row r="106" spans="2:73" ht="16.8" customHeight="1">
      <c r="C106" s="34"/>
      <c r="AP106" s="25"/>
      <c r="AQ106" s="25"/>
      <c r="AR106" s="34"/>
      <c r="BG106" s="44"/>
      <c r="BH106" s="44"/>
      <c r="BI106" s="44"/>
      <c r="BJ106" s="44"/>
      <c r="BK106" s="44"/>
      <c r="BL106" s="44"/>
      <c r="BM106" s="44"/>
      <c r="BN106" s="44"/>
      <c r="BO106" s="44"/>
    </row>
    <row r="107" spans="2:73" ht="13.8" customHeight="1">
      <c r="B107" s="45"/>
      <c r="D107" s="45"/>
      <c r="E107" s="28"/>
      <c r="F107" s="28"/>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P107" s="25"/>
      <c r="AQ107" s="25"/>
      <c r="AR107" s="25"/>
      <c r="AS107" s="25"/>
      <c r="AT107" s="25"/>
    </row>
    <row r="108" spans="2:73" ht="15.75">
      <c r="B108" s="121" t="s">
        <v>47</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209"/>
      <c r="AO108" s="387"/>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row>
    <row r="109" spans="2:73" ht="17.399999999999999" customHeight="1">
      <c r="B109" s="123" t="s">
        <v>36</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210"/>
      <c r="AO109" s="387"/>
      <c r="AP109" s="25"/>
      <c r="AQ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row>
    <row r="110" spans="2:73" ht="17.399999999999999" customHeight="1">
      <c r="B110" s="122" t="s">
        <v>180</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210"/>
      <c r="BC110" s="25"/>
      <c r="BD110" s="25"/>
      <c r="BE110" s="25"/>
      <c r="BF110" s="25"/>
      <c r="BG110" s="25"/>
      <c r="BH110" s="25"/>
      <c r="BI110" s="25"/>
      <c r="BJ110" s="25"/>
      <c r="BK110" s="25"/>
      <c r="BL110" s="25"/>
      <c r="BM110" s="25"/>
      <c r="BN110" s="25"/>
      <c r="BO110" s="25"/>
      <c r="BP110" s="25"/>
      <c r="BQ110" s="25"/>
      <c r="BR110" s="25"/>
      <c r="BS110" s="25"/>
      <c r="BT110" s="25"/>
      <c r="BU110" s="25"/>
    </row>
    <row r="111" spans="2:73" ht="17.399999999999999" customHeight="1">
      <c r="B111" s="122" t="s">
        <v>22</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210"/>
      <c r="AP111" s="44"/>
      <c r="BE111" s="25"/>
      <c r="BF111" s="25"/>
      <c r="BG111" s="25"/>
      <c r="BH111" s="25"/>
      <c r="BI111" s="25"/>
      <c r="BJ111" s="25"/>
      <c r="BK111" s="25"/>
      <c r="BL111" s="25"/>
      <c r="BM111" s="25"/>
      <c r="BN111" s="25"/>
      <c r="BO111" s="25"/>
      <c r="BP111" s="25"/>
      <c r="BQ111" s="25"/>
      <c r="BR111" s="25"/>
      <c r="BS111" s="25"/>
      <c r="BT111" s="25"/>
      <c r="BU111" s="25"/>
    </row>
    <row r="112" spans="2:73" ht="17.399999999999999" customHeight="1">
      <c r="B112" s="122" t="s">
        <v>51</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210"/>
      <c r="AP112" s="44"/>
      <c r="BE112" s="25"/>
      <c r="BF112" s="25"/>
      <c r="BG112" s="25"/>
      <c r="BH112" s="25"/>
      <c r="BI112" s="25"/>
      <c r="BJ112" s="25"/>
      <c r="BK112" s="25"/>
      <c r="BL112" s="25"/>
      <c r="BM112" s="25"/>
      <c r="BN112" s="25"/>
      <c r="BO112" s="25"/>
      <c r="BP112" s="25"/>
      <c r="BQ112" s="25"/>
      <c r="BR112" s="25"/>
      <c r="BS112" s="25"/>
      <c r="BT112" s="25"/>
      <c r="BU112" s="25"/>
    </row>
    <row r="113" spans="1:73" ht="17.399999999999999" customHeight="1">
      <c r="B113" s="122" t="s">
        <v>57</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210"/>
      <c r="AP113" s="44"/>
      <c r="BE113" s="25"/>
      <c r="BF113" s="25"/>
      <c r="BG113" s="25"/>
      <c r="BH113" s="25"/>
      <c r="BI113" s="25"/>
      <c r="BJ113" s="25"/>
      <c r="BK113" s="25"/>
      <c r="BL113" s="25"/>
      <c r="BM113" s="25"/>
      <c r="BN113" s="25"/>
      <c r="BO113" s="25"/>
      <c r="BP113" s="25"/>
      <c r="BQ113" s="25"/>
      <c r="BR113" s="25"/>
      <c r="BS113" s="25"/>
      <c r="BT113" s="25"/>
      <c r="BU113" s="25"/>
    </row>
    <row r="114" spans="1:73" ht="17.399999999999999" customHeight="1">
      <c r="B114" s="122" t="s">
        <v>181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210"/>
      <c r="AP114" s="25"/>
      <c r="AQ114" s="25"/>
      <c r="BE114" s="25"/>
      <c r="BF114" s="25"/>
      <c r="BG114" s="25"/>
      <c r="BH114" s="25"/>
      <c r="BI114" s="25"/>
      <c r="BJ114" s="25"/>
      <c r="BK114" s="25"/>
      <c r="BL114" s="25"/>
      <c r="BM114" s="25"/>
      <c r="BN114" s="25"/>
      <c r="BO114" s="25"/>
      <c r="BP114" s="25"/>
      <c r="BQ114" s="25"/>
      <c r="BR114" s="25"/>
      <c r="BS114" s="25"/>
      <c r="BT114" s="25"/>
      <c r="BU114" s="25"/>
    </row>
    <row r="115" spans="1:73" ht="17.399999999999999" customHeight="1">
      <c r="B115" s="122" t="s">
        <v>18</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210"/>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row>
    <row r="116" spans="1:73" ht="17.399999999999999" customHeight="1">
      <c r="B116" s="124" t="s">
        <v>84</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211"/>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row>
    <row r="117" spans="1:73" ht="15" customHeight="1">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row>
    <row r="118" spans="1:73" ht="15" customHeight="1">
      <c r="A118" s="227" t="s">
        <v>69</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row>
    <row r="119" spans="1:73" ht="16.2" customHeight="1">
      <c r="B119" s="45" t="s">
        <v>65</v>
      </c>
      <c r="C119" s="45"/>
      <c r="D119" s="45"/>
      <c r="E119" s="28"/>
      <c r="F119" s="28"/>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P119" s="25"/>
      <c r="AQ119" s="25"/>
    </row>
    <row r="120" spans="1:73" ht="16.2" customHeight="1">
      <c r="B120" s="243" t="s">
        <v>7</v>
      </c>
      <c r="C120" s="269"/>
      <c r="D120" s="269"/>
      <c r="E120" s="269"/>
      <c r="F120" s="297"/>
      <c r="G120" s="302">
        <f t="shared" ref="G120:AL120" si="26">IF(G75-G79&gt;0,G75-G79,0)</f>
        <v>27</v>
      </c>
      <c r="H120" s="322">
        <f t="shared" si="26"/>
        <v>27</v>
      </c>
      <c r="I120" s="322">
        <f t="shared" si="26"/>
        <v>20</v>
      </c>
      <c r="J120" s="322">
        <f t="shared" si="26"/>
        <v>20</v>
      </c>
      <c r="K120" s="322">
        <f t="shared" si="26"/>
        <v>20</v>
      </c>
      <c r="L120" s="322">
        <f t="shared" si="26"/>
        <v>20</v>
      </c>
      <c r="M120" s="322">
        <f t="shared" si="26"/>
        <v>14</v>
      </c>
      <c r="N120" s="322">
        <f t="shared" si="26"/>
        <v>9</v>
      </c>
      <c r="O120" s="322">
        <f t="shared" si="26"/>
        <v>7</v>
      </c>
      <c r="P120" s="322">
        <f t="shared" si="26"/>
        <v>0</v>
      </c>
      <c r="Q120" s="322">
        <f t="shared" si="26"/>
        <v>0</v>
      </c>
      <c r="R120" s="322">
        <f t="shared" si="26"/>
        <v>0</v>
      </c>
      <c r="S120" s="322">
        <f t="shared" si="26"/>
        <v>0</v>
      </c>
      <c r="T120" s="322">
        <f t="shared" si="26"/>
        <v>0</v>
      </c>
      <c r="U120" s="322">
        <f t="shared" si="26"/>
        <v>0</v>
      </c>
      <c r="V120" s="322">
        <f t="shared" si="26"/>
        <v>0</v>
      </c>
      <c r="W120" s="322">
        <f t="shared" si="26"/>
        <v>0</v>
      </c>
      <c r="X120" s="322">
        <f t="shared" si="26"/>
        <v>0</v>
      </c>
      <c r="Y120" s="322">
        <f t="shared" si="26"/>
        <v>0</v>
      </c>
      <c r="Z120" s="322">
        <f t="shared" si="26"/>
        <v>0</v>
      </c>
      <c r="AA120" s="322">
        <f t="shared" si="26"/>
        <v>0</v>
      </c>
      <c r="AB120" s="322">
        <f t="shared" si="26"/>
        <v>0</v>
      </c>
      <c r="AC120" s="322">
        <f t="shared" si="26"/>
        <v>0</v>
      </c>
      <c r="AD120" s="322">
        <f t="shared" si="26"/>
        <v>0</v>
      </c>
      <c r="AE120" s="322">
        <f t="shared" si="26"/>
        <v>0</v>
      </c>
      <c r="AF120" s="322">
        <f t="shared" si="26"/>
        <v>0</v>
      </c>
      <c r="AG120" s="322">
        <f t="shared" si="26"/>
        <v>0</v>
      </c>
      <c r="AH120" s="322">
        <f t="shared" si="26"/>
        <v>0</v>
      </c>
      <c r="AI120" s="322">
        <f t="shared" si="26"/>
        <v>0</v>
      </c>
      <c r="AJ120" s="322">
        <f t="shared" si="26"/>
        <v>0</v>
      </c>
      <c r="AK120" s="322">
        <f t="shared" si="26"/>
        <v>0</v>
      </c>
      <c r="AL120" s="353">
        <f t="shared" si="26"/>
        <v>0</v>
      </c>
      <c r="AM120" s="379">
        <f>SUM(G120:AL120)</f>
        <v>164</v>
      </c>
      <c r="AP120" s="25"/>
      <c r="AQ120" s="25"/>
    </row>
    <row r="121" spans="1:73" ht="16.2" customHeight="1">
      <c r="B121" s="244" t="s">
        <v>68</v>
      </c>
      <c r="C121" s="270"/>
      <c r="D121" s="270"/>
      <c r="E121" s="270"/>
      <c r="F121" s="285"/>
      <c r="G121" s="316">
        <f t="shared" ref="G121:AL121" si="27">IF(G77-G120&lt;0,-(G77-G120),0)</f>
        <v>2</v>
      </c>
      <c r="H121" s="162">
        <f t="shared" si="27"/>
        <v>2</v>
      </c>
      <c r="I121" s="162">
        <f t="shared" si="27"/>
        <v>7</v>
      </c>
      <c r="J121" s="162">
        <f t="shared" si="27"/>
        <v>7</v>
      </c>
      <c r="K121" s="162">
        <f t="shared" si="27"/>
        <v>7</v>
      </c>
      <c r="L121" s="162">
        <f t="shared" si="27"/>
        <v>7</v>
      </c>
      <c r="M121" s="162">
        <f t="shared" si="27"/>
        <v>0</v>
      </c>
      <c r="N121" s="162">
        <f t="shared" si="27"/>
        <v>0</v>
      </c>
      <c r="O121" s="162">
        <f t="shared" si="27"/>
        <v>0</v>
      </c>
      <c r="P121" s="162">
        <f t="shared" si="27"/>
        <v>0</v>
      </c>
      <c r="Q121" s="162">
        <f t="shared" si="27"/>
        <v>0</v>
      </c>
      <c r="R121" s="162">
        <f t="shared" si="27"/>
        <v>0</v>
      </c>
      <c r="S121" s="162">
        <f t="shared" si="27"/>
        <v>0</v>
      </c>
      <c r="T121" s="162">
        <f t="shared" si="27"/>
        <v>0</v>
      </c>
      <c r="U121" s="162">
        <f t="shared" si="27"/>
        <v>0</v>
      </c>
      <c r="V121" s="162">
        <f t="shared" si="27"/>
        <v>0</v>
      </c>
      <c r="W121" s="162">
        <f t="shared" si="27"/>
        <v>0</v>
      </c>
      <c r="X121" s="162">
        <f t="shared" si="27"/>
        <v>0</v>
      </c>
      <c r="Y121" s="162">
        <f t="shared" si="27"/>
        <v>0</v>
      </c>
      <c r="Z121" s="162">
        <f t="shared" si="27"/>
        <v>0</v>
      </c>
      <c r="AA121" s="162">
        <f t="shared" si="27"/>
        <v>0</v>
      </c>
      <c r="AB121" s="162">
        <f t="shared" si="27"/>
        <v>0</v>
      </c>
      <c r="AC121" s="162">
        <f t="shared" si="27"/>
        <v>0</v>
      </c>
      <c r="AD121" s="162">
        <f t="shared" si="27"/>
        <v>0</v>
      </c>
      <c r="AE121" s="162">
        <f t="shared" si="27"/>
        <v>0</v>
      </c>
      <c r="AF121" s="162">
        <f t="shared" si="27"/>
        <v>0</v>
      </c>
      <c r="AG121" s="162">
        <f t="shared" si="27"/>
        <v>0</v>
      </c>
      <c r="AH121" s="162">
        <f t="shared" si="27"/>
        <v>0</v>
      </c>
      <c r="AI121" s="162">
        <f t="shared" si="27"/>
        <v>0</v>
      </c>
      <c r="AJ121" s="162">
        <f t="shared" si="27"/>
        <v>0</v>
      </c>
      <c r="AK121" s="162">
        <f t="shared" si="27"/>
        <v>0</v>
      </c>
      <c r="AL121" s="223">
        <f t="shared" si="27"/>
        <v>0</v>
      </c>
      <c r="AM121" s="380">
        <f>SUM(G121:AL121)</f>
        <v>32</v>
      </c>
      <c r="AP121" s="25"/>
      <c r="AQ121" s="25"/>
    </row>
    <row r="122" spans="1:73" ht="16.2" customHeight="1">
      <c r="B122" s="245"/>
      <c r="C122" s="31"/>
      <c r="D122" s="31"/>
      <c r="E122" s="31"/>
      <c r="F122" s="31"/>
      <c r="G122" s="31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P122" s="25"/>
      <c r="AQ122" s="25"/>
    </row>
    <row r="123" spans="1:73" ht="15" customHeight="1">
      <c r="B123" s="45" t="s">
        <v>30</v>
      </c>
      <c r="C123" s="45"/>
      <c r="D123" s="45"/>
      <c r="E123" s="4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P123" s="25"/>
      <c r="AQ123" s="25"/>
      <c r="BQ123" s="25"/>
      <c r="BR123" s="25"/>
      <c r="BS123" s="25"/>
      <c r="BT123" s="25"/>
      <c r="BU123" s="25"/>
    </row>
    <row r="124" spans="1:73" ht="15" customHeight="1">
      <c r="B124" s="246" t="s">
        <v>15</v>
      </c>
      <c r="C124" s="271"/>
      <c r="D124" s="271"/>
      <c r="E124" s="271"/>
      <c r="F124" s="271"/>
      <c r="G124" s="312"/>
      <c r="H124" s="331">
        <f t="shared" ref="H124:AL125" si="28">+H64-G64</f>
        <v>0</v>
      </c>
      <c r="I124" s="331">
        <f t="shared" si="28"/>
        <v>2</v>
      </c>
      <c r="J124" s="331">
        <f t="shared" si="28"/>
        <v>0</v>
      </c>
      <c r="K124" s="331">
        <f t="shared" si="28"/>
        <v>0</v>
      </c>
      <c r="L124" s="331">
        <f t="shared" si="28"/>
        <v>0</v>
      </c>
      <c r="M124" s="331">
        <f t="shared" si="28"/>
        <v>3</v>
      </c>
      <c r="N124" s="331">
        <f t="shared" si="28"/>
        <v>1</v>
      </c>
      <c r="O124" s="331">
        <f t="shared" si="28"/>
        <v>1</v>
      </c>
      <c r="P124" s="331">
        <f t="shared" si="28"/>
        <v>3</v>
      </c>
      <c r="Q124" s="331">
        <f t="shared" si="28"/>
        <v>0</v>
      </c>
      <c r="R124" s="331">
        <f t="shared" si="28"/>
        <v>-1</v>
      </c>
      <c r="S124" s="331">
        <f t="shared" si="28"/>
        <v>0</v>
      </c>
      <c r="T124" s="331">
        <f t="shared" si="28"/>
        <v>0</v>
      </c>
      <c r="U124" s="331">
        <f t="shared" si="28"/>
        <v>0</v>
      </c>
      <c r="V124" s="331">
        <f t="shared" si="28"/>
        <v>2</v>
      </c>
      <c r="W124" s="331">
        <f t="shared" si="28"/>
        <v>-1</v>
      </c>
      <c r="X124" s="331">
        <f t="shared" si="28"/>
        <v>-3</v>
      </c>
      <c r="Y124" s="331">
        <f t="shared" si="28"/>
        <v>0</v>
      </c>
      <c r="Z124" s="331">
        <f t="shared" si="28"/>
        <v>0</v>
      </c>
      <c r="AA124" s="331">
        <f t="shared" si="28"/>
        <v>-1</v>
      </c>
      <c r="AB124" s="331">
        <f t="shared" si="28"/>
        <v>0</v>
      </c>
      <c r="AC124" s="331">
        <f t="shared" si="28"/>
        <v>0</v>
      </c>
      <c r="AD124" s="331">
        <f t="shared" si="28"/>
        <v>0</v>
      </c>
      <c r="AE124" s="331">
        <f t="shared" si="28"/>
        <v>-3</v>
      </c>
      <c r="AF124" s="331">
        <f t="shared" si="28"/>
        <v>0</v>
      </c>
      <c r="AG124" s="331">
        <f t="shared" si="28"/>
        <v>0</v>
      </c>
      <c r="AH124" s="331">
        <f t="shared" si="28"/>
        <v>0</v>
      </c>
      <c r="AI124" s="331">
        <f t="shared" si="28"/>
        <v>-2</v>
      </c>
      <c r="AJ124" s="331">
        <f t="shared" si="28"/>
        <v>0</v>
      </c>
      <c r="AK124" s="331">
        <f t="shared" si="28"/>
        <v>-2</v>
      </c>
      <c r="AL124" s="362">
        <f t="shared" si="28"/>
        <v>0</v>
      </c>
      <c r="AM124" s="27"/>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row>
    <row r="125" spans="1:73" ht="15" customHeight="1">
      <c r="B125" s="247" t="s">
        <v>9</v>
      </c>
      <c r="C125" s="272"/>
      <c r="D125" s="272"/>
      <c r="E125" s="272"/>
      <c r="F125" s="272"/>
      <c r="G125" s="318"/>
      <c r="H125" s="332">
        <f t="shared" si="28"/>
        <v>0</v>
      </c>
      <c r="I125" s="332">
        <f t="shared" si="28"/>
        <v>-2</v>
      </c>
      <c r="J125" s="332">
        <f t="shared" si="28"/>
        <v>0</v>
      </c>
      <c r="K125" s="332">
        <f t="shared" si="28"/>
        <v>0</v>
      </c>
      <c r="L125" s="332">
        <f t="shared" si="28"/>
        <v>0</v>
      </c>
      <c r="M125" s="332">
        <f t="shared" si="28"/>
        <v>-3</v>
      </c>
      <c r="N125" s="332">
        <f t="shared" si="28"/>
        <v>-1</v>
      </c>
      <c r="O125" s="332">
        <f t="shared" si="28"/>
        <v>-1</v>
      </c>
      <c r="P125" s="332">
        <f t="shared" si="28"/>
        <v>-3</v>
      </c>
      <c r="Q125" s="332">
        <f t="shared" si="28"/>
        <v>0</v>
      </c>
      <c r="R125" s="332">
        <f t="shared" si="28"/>
        <v>1</v>
      </c>
      <c r="S125" s="332">
        <f t="shared" si="28"/>
        <v>0</v>
      </c>
      <c r="T125" s="332">
        <f t="shared" si="28"/>
        <v>0</v>
      </c>
      <c r="U125" s="332">
        <f t="shared" si="28"/>
        <v>0</v>
      </c>
      <c r="V125" s="332">
        <f t="shared" si="28"/>
        <v>0</v>
      </c>
      <c r="W125" s="332">
        <f t="shared" si="28"/>
        <v>-2</v>
      </c>
      <c r="X125" s="332">
        <f t="shared" si="28"/>
        <v>3</v>
      </c>
      <c r="Y125" s="332">
        <f t="shared" si="28"/>
        <v>0</v>
      </c>
      <c r="Z125" s="332">
        <f t="shared" si="28"/>
        <v>0</v>
      </c>
      <c r="AA125" s="332">
        <f t="shared" si="28"/>
        <v>1</v>
      </c>
      <c r="AB125" s="332">
        <f t="shared" si="28"/>
        <v>0</v>
      </c>
      <c r="AC125" s="332">
        <f t="shared" si="28"/>
        <v>0</v>
      </c>
      <c r="AD125" s="332">
        <f t="shared" si="28"/>
        <v>0</v>
      </c>
      <c r="AE125" s="332">
        <f t="shared" si="28"/>
        <v>3</v>
      </c>
      <c r="AF125" s="332">
        <f t="shared" si="28"/>
        <v>0</v>
      </c>
      <c r="AG125" s="332">
        <f t="shared" si="28"/>
        <v>0</v>
      </c>
      <c r="AH125" s="332">
        <f t="shared" si="28"/>
        <v>0</v>
      </c>
      <c r="AI125" s="332">
        <f t="shared" si="28"/>
        <v>2</v>
      </c>
      <c r="AJ125" s="332">
        <f t="shared" si="28"/>
        <v>0</v>
      </c>
      <c r="AK125" s="332">
        <f t="shared" si="28"/>
        <v>-28</v>
      </c>
      <c r="AL125" s="363">
        <f t="shared" si="28"/>
        <v>0</v>
      </c>
      <c r="AM125" s="27"/>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row>
    <row r="126" spans="1:73" ht="15" customHeight="1">
      <c r="B126" s="248" t="s">
        <v>8</v>
      </c>
      <c r="C126" s="273"/>
      <c r="D126" s="273"/>
      <c r="E126" s="273"/>
      <c r="F126" s="273"/>
      <c r="G126" s="319">
        <f t="shared" ref="G126:AL126" si="29">SUM(G124:G125)</f>
        <v>0</v>
      </c>
      <c r="H126" s="333">
        <f t="shared" si="29"/>
        <v>0</v>
      </c>
      <c r="I126" s="333">
        <f t="shared" si="29"/>
        <v>0</v>
      </c>
      <c r="J126" s="333">
        <f t="shared" si="29"/>
        <v>0</v>
      </c>
      <c r="K126" s="333">
        <f t="shared" si="29"/>
        <v>0</v>
      </c>
      <c r="L126" s="333">
        <f t="shared" si="29"/>
        <v>0</v>
      </c>
      <c r="M126" s="333">
        <f t="shared" si="29"/>
        <v>0</v>
      </c>
      <c r="N126" s="333">
        <f t="shared" si="29"/>
        <v>0</v>
      </c>
      <c r="O126" s="333">
        <f t="shared" si="29"/>
        <v>0</v>
      </c>
      <c r="P126" s="333">
        <f t="shared" si="29"/>
        <v>0</v>
      </c>
      <c r="Q126" s="333">
        <f t="shared" si="29"/>
        <v>0</v>
      </c>
      <c r="R126" s="333">
        <f t="shared" si="29"/>
        <v>0</v>
      </c>
      <c r="S126" s="333">
        <f t="shared" si="29"/>
        <v>0</v>
      </c>
      <c r="T126" s="333">
        <f t="shared" si="29"/>
        <v>0</v>
      </c>
      <c r="U126" s="333">
        <f t="shared" si="29"/>
        <v>0</v>
      </c>
      <c r="V126" s="333">
        <f t="shared" si="29"/>
        <v>2</v>
      </c>
      <c r="W126" s="333">
        <f t="shared" si="29"/>
        <v>-3</v>
      </c>
      <c r="X126" s="333">
        <f t="shared" si="29"/>
        <v>0</v>
      </c>
      <c r="Y126" s="333">
        <f t="shared" si="29"/>
        <v>0</v>
      </c>
      <c r="Z126" s="333">
        <f t="shared" si="29"/>
        <v>0</v>
      </c>
      <c r="AA126" s="333">
        <f t="shared" si="29"/>
        <v>0</v>
      </c>
      <c r="AB126" s="333">
        <f t="shared" si="29"/>
        <v>0</v>
      </c>
      <c r="AC126" s="333">
        <f t="shared" si="29"/>
        <v>0</v>
      </c>
      <c r="AD126" s="333">
        <f t="shared" si="29"/>
        <v>0</v>
      </c>
      <c r="AE126" s="333">
        <f t="shared" si="29"/>
        <v>0</v>
      </c>
      <c r="AF126" s="333">
        <f t="shared" si="29"/>
        <v>0</v>
      </c>
      <c r="AG126" s="333">
        <f t="shared" si="29"/>
        <v>0</v>
      </c>
      <c r="AH126" s="333">
        <f t="shared" si="29"/>
        <v>0</v>
      </c>
      <c r="AI126" s="333">
        <f t="shared" si="29"/>
        <v>0</v>
      </c>
      <c r="AJ126" s="333">
        <f t="shared" si="29"/>
        <v>0</v>
      </c>
      <c r="AK126" s="333">
        <f t="shared" si="29"/>
        <v>-30</v>
      </c>
      <c r="AL126" s="364">
        <f t="shared" si="29"/>
        <v>0</v>
      </c>
      <c r="AM126" s="27"/>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row>
    <row r="127" spans="1:73" ht="15" customHeight="1">
      <c r="B127" s="27"/>
      <c r="C127" s="45"/>
      <c r="D127" s="45"/>
      <c r="E127" s="45"/>
      <c r="F127" s="45"/>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row>
    <row r="128" spans="1:73" ht="15" customHeight="1">
      <c r="B128" s="246" t="s">
        <v>71</v>
      </c>
      <c r="C128" s="271"/>
      <c r="D128" s="271"/>
      <c r="E128" s="271"/>
      <c r="F128" s="271"/>
      <c r="G128" s="312"/>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62"/>
      <c r="AM128" s="27"/>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row>
    <row r="129" spans="2:73" ht="15" customHeight="1">
      <c r="B129" s="249" t="s">
        <v>35</v>
      </c>
      <c r="C129" s="274"/>
      <c r="D129" s="274"/>
      <c r="E129" s="274"/>
      <c r="F129" s="274"/>
      <c r="G129" s="320">
        <f t="shared" ref="G129:AL129" si="30">IF(G128-G66=0,"",G128-G66)</f>
        <v>-31</v>
      </c>
      <c r="H129" s="334">
        <f t="shared" si="30"/>
        <v>-31</v>
      </c>
      <c r="I129" s="334">
        <f t="shared" si="30"/>
        <v>-31</v>
      </c>
      <c r="J129" s="334">
        <f t="shared" si="30"/>
        <v>-31</v>
      </c>
      <c r="K129" s="334">
        <f t="shared" si="30"/>
        <v>-31</v>
      </c>
      <c r="L129" s="334">
        <f t="shared" si="30"/>
        <v>-31</v>
      </c>
      <c r="M129" s="334">
        <f t="shared" si="30"/>
        <v>-31</v>
      </c>
      <c r="N129" s="334">
        <f t="shared" si="30"/>
        <v>-31</v>
      </c>
      <c r="O129" s="334">
        <f t="shared" si="30"/>
        <v>-31</v>
      </c>
      <c r="P129" s="334">
        <f t="shared" si="30"/>
        <v>-31</v>
      </c>
      <c r="Q129" s="334">
        <f t="shared" si="30"/>
        <v>-31</v>
      </c>
      <c r="R129" s="334">
        <f t="shared" si="30"/>
        <v>-31</v>
      </c>
      <c r="S129" s="334">
        <f t="shared" si="30"/>
        <v>-31</v>
      </c>
      <c r="T129" s="334">
        <f t="shared" si="30"/>
        <v>-31</v>
      </c>
      <c r="U129" s="334">
        <f t="shared" si="30"/>
        <v>-31</v>
      </c>
      <c r="V129" s="334">
        <f t="shared" si="30"/>
        <v>-33</v>
      </c>
      <c r="W129" s="334">
        <f t="shared" si="30"/>
        <v>-30</v>
      </c>
      <c r="X129" s="334">
        <f t="shared" si="30"/>
        <v>-30</v>
      </c>
      <c r="Y129" s="334">
        <f t="shared" si="30"/>
        <v>-30</v>
      </c>
      <c r="Z129" s="334">
        <f t="shared" si="30"/>
        <v>-30</v>
      </c>
      <c r="AA129" s="334">
        <f t="shared" si="30"/>
        <v>-30</v>
      </c>
      <c r="AB129" s="334">
        <f t="shared" si="30"/>
        <v>-30</v>
      </c>
      <c r="AC129" s="334">
        <f t="shared" si="30"/>
        <v>-30</v>
      </c>
      <c r="AD129" s="334">
        <f t="shared" si="30"/>
        <v>-30</v>
      </c>
      <c r="AE129" s="334">
        <f t="shared" si="30"/>
        <v>-30</v>
      </c>
      <c r="AF129" s="334">
        <f t="shared" si="30"/>
        <v>-30</v>
      </c>
      <c r="AG129" s="334">
        <f t="shared" si="30"/>
        <v>-30</v>
      </c>
      <c r="AH129" s="334">
        <f t="shared" si="30"/>
        <v>-30</v>
      </c>
      <c r="AI129" s="334">
        <f t="shared" si="30"/>
        <v>-30</v>
      </c>
      <c r="AJ129" s="334">
        <f t="shared" si="30"/>
        <v>-30</v>
      </c>
      <c r="AK129" s="334" t="str">
        <f t="shared" si="30"/>
        <v/>
      </c>
      <c r="AL129" s="365" t="str">
        <f t="shared" si="30"/>
        <v/>
      </c>
      <c r="AM129" s="27"/>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row>
    <row r="130" spans="2:73" ht="15" customHeight="1">
      <c r="B130" s="27" t="s">
        <v>73</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row>
    <row r="131" spans="2:73" ht="15" customHeight="1">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row>
    <row r="132" spans="2:73" ht="15" customHeight="1">
      <c r="B132" s="27"/>
      <c r="C132" s="134" t="s">
        <v>4</v>
      </c>
      <c r="D132" s="142"/>
      <c r="E132" s="142" t="s">
        <v>58</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row>
    <row r="133" spans="2:73" ht="15" customHeight="1">
      <c r="B133" s="27"/>
      <c r="C133" s="40" t="s">
        <v>19</v>
      </c>
      <c r="D133" s="142"/>
      <c r="E133" s="40" t="s">
        <v>59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row>
    <row r="134" spans="2:73" ht="15" customHeight="1">
      <c r="B134" s="27"/>
      <c r="C134" s="40" t="s">
        <v>24</v>
      </c>
      <c r="D134" s="142"/>
      <c r="E134" s="40" t="s">
        <v>56</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row>
    <row r="135" spans="2:73" ht="15" customHeight="1">
      <c r="B135" s="27"/>
      <c r="C135" s="40" t="s">
        <v>25</v>
      </c>
      <c r="D135" s="142"/>
      <c r="E135" s="40" t="s">
        <v>41</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row>
    <row r="136" spans="2:73" ht="15" customHeight="1">
      <c r="B136" s="27"/>
      <c r="C136" s="40" t="s">
        <v>28</v>
      </c>
      <c r="D136" s="142"/>
      <c r="E136" s="40" t="s">
        <v>60</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row>
    <row r="137" spans="2:73" ht="15" customHeight="1">
      <c r="B137" s="27"/>
      <c r="C137" s="275" t="s">
        <v>16</v>
      </c>
      <c r="D137" s="142"/>
      <c r="E137" s="40" t="s">
        <v>21</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row>
    <row r="138" spans="2:73" ht="15" customHeight="1">
      <c r="B138" s="27"/>
      <c r="C138" s="275" t="s">
        <v>177</v>
      </c>
      <c r="D138" s="142"/>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row>
    <row r="139" spans="2:73" ht="15" customHeight="1">
      <c r="B139" s="27"/>
      <c r="C139" s="275" t="s">
        <v>23</v>
      </c>
      <c r="D139" s="142"/>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row>
    <row r="140" spans="2:73" ht="15" customHeight="1">
      <c r="B140" s="27"/>
      <c r="C140" s="275" t="s">
        <v>6</v>
      </c>
      <c r="D140" s="142"/>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row>
    <row r="141" spans="2:73" ht="15" customHeight="1">
      <c r="C141" s="40" t="s">
        <v>14</v>
      </c>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row>
    <row r="142" spans="2:73" ht="15" customHeight="1">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row>
    <row r="143" spans="2:73" ht="15" customHeight="1">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row>
    <row r="144" spans="2:73" ht="15" customHeight="1">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row>
  </sheetData>
  <mergeCells count="47">
    <mergeCell ref="M1:O1"/>
    <mergeCell ref="P1:R1"/>
    <mergeCell ref="S1:T1"/>
    <mergeCell ref="V1:W1"/>
    <mergeCell ref="X1:Y1"/>
    <mergeCell ref="Z1:AA1"/>
    <mergeCell ref="AB1:AC1"/>
    <mergeCell ref="AD1:AE1"/>
    <mergeCell ref="AI1:AJ1"/>
    <mergeCell ref="AK1:AN1"/>
    <mergeCell ref="G87:AM87"/>
    <mergeCell ref="B94:D94"/>
    <mergeCell ref="E94:G94"/>
    <mergeCell ref="H94:J94"/>
    <mergeCell ref="K94:M94"/>
    <mergeCell ref="O94:Q94"/>
    <mergeCell ref="R94:T94"/>
    <mergeCell ref="B100:F100"/>
    <mergeCell ref="G100:H100"/>
    <mergeCell ref="I100:J100"/>
    <mergeCell ref="K100:N100"/>
    <mergeCell ref="B101:F101"/>
    <mergeCell ref="G101:H101"/>
    <mergeCell ref="I101:J101"/>
    <mergeCell ref="K101:N101"/>
    <mergeCell ref="B102:F102"/>
    <mergeCell ref="G102:H102"/>
    <mergeCell ref="I102:J102"/>
    <mergeCell ref="K102:N102"/>
    <mergeCell ref="B103:F103"/>
    <mergeCell ref="G103:H103"/>
    <mergeCell ref="I103:J103"/>
    <mergeCell ref="K103:N103"/>
    <mergeCell ref="B104:F104"/>
    <mergeCell ref="G104:H104"/>
    <mergeCell ref="I104:J104"/>
    <mergeCell ref="K104:N104"/>
    <mergeCell ref="B105:F105"/>
    <mergeCell ref="G105:H105"/>
    <mergeCell ref="I105:J105"/>
    <mergeCell ref="K105:N105"/>
    <mergeCell ref="B92:D93"/>
    <mergeCell ref="E92:G93"/>
    <mergeCell ref="H92:J93"/>
    <mergeCell ref="K92:M93"/>
    <mergeCell ref="O92:Q93"/>
    <mergeCell ref="R92:T93"/>
  </mergeCells>
  <phoneticPr fontId="2"/>
  <conditionalFormatting sqref="G4:AL63">
    <cfRule type="expression" dxfId="86" priority="3">
      <formula>AP4=1</formula>
    </cfRule>
    <cfRule type="expression" dxfId="85" priority="4">
      <formula>COUNTIF(G4,"休(療)")=1</formula>
    </cfRule>
    <cfRule type="expression" dxfId="84" priority="5">
      <formula>COUNTIF(G4,"休")=1</formula>
    </cfRule>
    <cfRule type="expression" dxfId="83" priority="6">
      <formula>COUNTIF(G4,"空")=1</formula>
    </cfRule>
    <cfRule type="expression" dxfId="82" priority="7">
      <formula>COUNTIF(G4,"対象外")=1</formula>
    </cfRule>
    <cfRule type="expression" dxfId="81" priority="8">
      <formula>COUNTIF(G4,"*"&amp;"コ"&amp;"*")=1</formula>
    </cfRule>
    <cfRule type="expression" dxfId="80" priority="9">
      <formula>COUNTIF(G4,"*"&amp;"一"&amp;"*")=1</formula>
    </cfRule>
  </conditionalFormatting>
  <conditionalFormatting sqref="D4:AN63">
    <cfRule type="expression" dxfId="79" priority="2">
      <formula>$E5&lt;&gt;""</formula>
    </cfRule>
  </conditionalFormatting>
  <conditionalFormatting sqref="G4:AN63">
    <cfRule type="expression" dxfId="78" priority="1">
      <formula>COUNTIF(G4,"空(療)")=1</formula>
    </cfRule>
  </conditionalFormatting>
  <dataValidations count="3">
    <dataValidation type="list" allowBlank="1" showDropDown="0" showInputMessage="1" showErrorMessage="1" sqref="AM4:AM63">
      <formula1>$C$133:$C$137</formula1>
    </dataValidation>
    <dataValidation type="list" allowBlank="1" showDropDown="0" showInputMessage="1" showErrorMessage="1" sqref="G4:AL63">
      <formula1>$C$133:$C$141</formula1>
    </dataValidation>
    <dataValidation type="list" allowBlank="1" showDropDown="0" showInputMessage="1" showErrorMessage="1" sqref="D4:D63">
      <formula1>$E$133:$E$137</formula1>
    </dataValidation>
  </dataValidations>
  <pageMargins left="0.11811023622047244" right="0.11811023622047244" top="0.74803149606299213" bottom="0.19685039370078741" header="0.31496062992125984" footer="0.31496062992125984"/>
  <pageSetup paperSize="8" scale="65" fitToWidth="1" fitToHeight="0" orientation="portrait" usePrinterDefaults="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CG144"/>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5" style="23" customWidth="1"/>
    <col min="5" max="6" width="5.8984375" style="23" customWidth="1"/>
    <col min="7" max="44" width="5.19921875" style="23" customWidth="1"/>
    <col min="45" max="45" width="6.19921875" style="107" customWidth="1"/>
    <col min="46" max="46" width="4" style="23" bestFit="1" customWidth="1"/>
    <col min="47" max="83" width="5.19921875" style="23" customWidth="1"/>
    <col min="84" max="84" width="9" style="23"/>
    <col min="85" max="85" width="11.69921875" style="23" customWidth="1"/>
    <col min="86" max="16384" width="9" style="23"/>
  </cols>
  <sheetData>
    <row r="1" spans="2:85" ht="20.25">
      <c r="B1" s="26" t="s">
        <v>225</v>
      </c>
      <c r="C1" s="27"/>
      <c r="D1" s="27"/>
      <c r="E1" s="27"/>
      <c r="F1" s="27"/>
      <c r="G1" s="27"/>
      <c r="H1" s="27"/>
      <c r="I1" s="27"/>
      <c r="J1" s="27"/>
      <c r="K1" s="27"/>
      <c r="L1" s="27"/>
      <c r="M1" s="192"/>
      <c r="N1" s="192"/>
      <c r="O1" s="405"/>
      <c r="P1" s="344" t="s">
        <v>187</v>
      </c>
      <c r="Q1" s="189"/>
      <c r="R1" s="187"/>
      <c r="S1" s="175"/>
      <c r="T1" s="177"/>
      <c r="U1" s="179" t="s">
        <v>132</v>
      </c>
      <c r="V1" s="175"/>
      <c r="W1" s="345"/>
      <c r="X1" s="184" t="s">
        <v>133</v>
      </c>
      <c r="Y1" s="187"/>
      <c r="Z1" s="190">
        <f>_xlfn.DAYS(V1,S1)+1</f>
        <v>1</v>
      </c>
      <c r="AA1" s="191"/>
      <c r="AB1" s="347"/>
      <c r="AC1" s="347"/>
      <c r="AD1" s="348"/>
      <c r="AE1" s="349"/>
      <c r="AF1" s="205" t="s">
        <v>101</v>
      </c>
      <c r="AG1" s="205"/>
      <c r="AH1" s="350"/>
      <c r="AI1" s="94" t="s">
        <v>10</v>
      </c>
      <c r="AJ1" s="94"/>
      <c r="AK1" s="406" t="s">
        <v>115</v>
      </c>
      <c r="AL1" s="407"/>
      <c r="AM1" s="407"/>
      <c r="AN1" s="407"/>
      <c r="AO1" s="407"/>
      <c r="AP1" s="407"/>
      <c r="AQ1" s="407"/>
      <c r="AR1" s="407"/>
      <c r="AS1" s="408"/>
      <c r="AU1" s="23" t="s">
        <v>90</v>
      </c>
      <c r="BQ1" s="25"/>
      <c r="BR1" s="25"/>
      <c r="BS1" s="25"/>
      <c r="BT1" s="25"/>
      <c r="BU1" s="25"/>
      <c r="BV1" s="25"/>
      <c r="BW1" s="25"/>
      <c r="BX1" s="25"/>
      <c r="BY1" s="25"/>
      <c r="BZ1" s="25"/>
      <c r="CA1" s="25"/>
      <c r="CB1" s="25"/>
      <c r="CC1" s="25"/>
      <c r="CD1" s="25"/>
    </row>
    <row r="2" spans="2:85" ht="18"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row>
    <row r="3" spans="2:85" s="115" customFormat="1" ht="17.25" customHeight="1">
      <c r="B3" s="94" t="s">
        <v>13</v>
      </c>
      <c r="C3" s="125" t="s">
        <v>46</v>
      </c>
      <c r="D3" s="136" t="s">
        <v>32</v>
      </c>
      <c r="E3" s="143" t="s">
        <v>42</v>
      </c>
      <c r="F3" s="147" t="s">
        <v>1</v>
      </c>
      <c r="G3" s="300">
        <v>45017</v>
      </c>
      <c r="H3" s="161">
        <f t="shared" ref="H3:AQ3" ca="1" si="0">OFFSET(H3,0,-1)+1</f>
        <v>45018</v>
      </c>
      <c r="I3" s="161">
        <f t="shared" ca="1" si="0"/>
        <v>45019</v>
      </c>
      <c r="J3" s="161">
        <f t="shared" ca="1" si="0"/>
        <v>45020</v>
      </c>
      <c r="K3" s="161">
        <f t="shared" ca="1" si="0"/>
        <v>45021</v>
      </c>
      <c r="L3" s="161">
        <f t="shared" ca="1" si="0"/>
        <v>45022</v>
      </c>
      <c r="M3" s="161">
        <f t="shared" ca="1" si="0"/>
        <v>45023</v>
      </c>
      <c r="N3" s="161">
        <f t="shared" ca="1" si="0"/>
        <v>45024</v>
      </c>
      <c r="O3" s="161">
        <f t="shared" ca="1" si="0"/>
        <v>45025</v>
      </c>
      <c r="P3" s="161">
        <f t="shared" ca="1" si="0"/>
        <v>45026</v>
      </c>
      <c r="Q3" s="161">
        <f t="shared" ca="1" si="0"/>
        <v>45027</v>
      </c>
      <c r="R3" s="161">
        <f t="shared" ca="1" si="0"/>
        <v>45028</v>
      </c>
      <c r="S3" s="161">
        <f t="shared" ca="1" si="0"/>
        <v>45029</v>
      </c>
      <c r="T3" s="161">
        <f t="shared" ca="1" si="0"/>
        <v>45030</v>
      </c>
      <c r="U3" s="161">
        <f t="shared" ca="1" si="0"/>
        <v>45031</v>
      </c>
      <c r="V3" s="161">
        <f t="shared" ca="1" si="0"/>
        <v>45032</v>
      </c>
      <c r="W3" s="161">
        <f t="shared" ca="1" si="0"/>
        <v>45033</v>
      </c>
      <c r="X3" s="161">
        <f t="shared" ca="1" si="0"/>
        <v>45034</v>
      </c>
      <c r="Y3" s="161">
        <f t="shared" ca="1" si="0"/>
        <v>45035</v>
      </c>
      <c r="Z3" s="161">
        <f t="shared" ca="1" si="0"/>
        <v>45036</v>
      </c>
      <c r="AA3" s="161">
        <f t="shared" ca="1" si="0"/>
        <v>45037</v>
      </c>
      <c r="AB3" s="161">
        <f t="shared" ca="1" si="0"/>
        <v>45038</v>
      </c>
      <c r="AC3" s="161">
        <f t="shared" ca="1" si="0"/>
        <v>45039</v>
      </c>
      <c r="AD3" s="161">
        <f t="shared" ca="1" si="0"/>
        <v>45040</v>
      </c>
      <c r="AE3" s="161">
        <f t="shared" ca="1" si="0"/>
        <v>45041</v>
      </c>
      <c r="AF3" s="161">
        <f t="shared" ca="1" si="0"/>
        <v>45042</v>
      </c>
      <c r="AG3" s="161">
        <f t="shared" ca="1" si="0"/>
        <v>45043</v>
      </c>
      <c r="AH3" s="161">
        <f t="shared" ca="1" si="0"/>
        <v>45044</v>
      </c>
      <c r="AI3" s="161">
        <f t="shared" ca="1" si="0"/>
        <v>45045</v>
      </c>
      <c r="AJ3" s="161">
        <f t="shared" ca="1" si="0"/>
        <v>45046</v>
      </c>
      <c r="AK3" s="161">
        <f t="shared" ca="1" si="0"/>
        <v>45047</v>
      </c>
      <c r="AL3" s="161">
        <f t="shared" ca="1" si="0"/>
        <v>45048</v>
      </c>
      <c r="AM3" s="161">
        <f t="shared" ca="1" si="0"/>
        <v>45049</v>
      </c>
      <c r="AN3" s="161">
        <f t="shared" ca="1" si="0"/>
        <v>45050</v>
      </c>
      <c r="AO3" s="161">
        <f t="shared" ca="1" si="0"/>
        <v>45051</v>
      </c>
      <c r="AP3" s="161">
        <f t="shared" ca="1" si="0"/>
        <v>45052</v>
      </c>
      <c r="AQ3" s="193">
        <f t="shared" ca="1" si="0"/>
        <v>45053</v>
      </c>
      <c r="AR3" s="366" t="s">
        <v>8</v>
      </c>
      <c r="AS3" s="381" t="s">
        <v>61</v>
      </c>
      <c r="AT3" s="388"/>
      <c r="AU3" s="390">
        <f>+G3</f>
        <v>45017</v>
      </c>
      <c r="AV3" s="395">
        <f t="shared" ref="AV3:CE3" si="1">+AU3+1</f>
        <v>45018</v>
      </c>
      <c r="AW3" s="395">
        <f t="shared" si="1"/>
        <v>45019</v>
      </c>
      <c r="AX3" s="395">
        <f t="shared" si="1"/>
        <v>45020</v>
      </c>
      <c r="AY3" s="395">
        <f t="shared" si="1"/>
        <v>45021</v>
      </c>
      <c r="AZ3" s="395">
        <f t="shared" si="1"/>
        <v>45022</v>
      </c>
      <c r="BA3" s="395">
        <f t="shared" si="1"/>
        <v>45023</v>
      </c>
      <c r="BB3" s="395">
        <f t="shared" si="1"/>
        <v>45024</v>
      </c>
      <c r="BC3" s="395">
        <f t="shared" si="1"/>
        <v>45025</v>
      </c>
      <c r="BD3" s="395">
        <f t="shared" si="1"/>
        <v>45026</v>
      </c>
      <c r="BE3" s="395">
        <f t="shared" si="1"/>
        <v>45027</v>
      </c>
      <c r="BF3" s="395">
        <f t="shared" si="1"/>
        <v>45028</v>
      </c>
      <c r="BG3" s="395">
        <f t="shared" si="1"/>
        <v>45029</v>
      </c>
      <c r="BH3" s="395">
        <f t="shared" si="1"/>
        <v>45030</v>
      </c>
      <c r="BI3" s="395">
        <f t="shared" si="1"/>
        <v>45031</v>
      </c>
      <c r="BJ3" s="395">
        <f t="shared" si="1"/>
        <v>45032</v>
      </c>
      <c r="BK3" s="395">
        <f t="shared" si="1"/>
        <v>45033</v>
      </c>
      <c r="BL3" s="395">
        <f t="shared" si="1"/>
        <v>45034</v>
      </c>
      <c r="BM3" s="395">
        <f t="shared" si="1"/>
        <v>45035</v>
      </c>
      <c r="BN3" s="395">
        <f t="shared" si="1"/>
        <v>45036</v>
      </c>
      <c r="BO3" s="395">
        <f t="shared" si="1"/>
        <v>45037</v>
      </c>
      <c r="BP3" s="395">
        <f t="shared" si="1"/>
        <v>45038</v>
      </c>
      <c r="BQ3" s="395">
        <f t="shared" si="1"/>
        <v>45039</v>
      </c>
      <c r="BR3" s="395">
        <f t="shared" si="1"/>
        <v>45040</v>
      </c>
      <c r="BS3" s="395">
        <f t="shared" si="1"/>
        <v>45041</v>
      </c>
      <c r="BT3" s="395">
        <f t="shared" si="1"/>
        <v>45042</v>
      </c>
      <c r="BU3" s="395">
        <f t="shared" si="1"/>
        <v>45043</v>
      </c>
      <c r="BV3" s="395">
        <f t="shared" si="1"/>
        <v>45044</v>
      </c>
      <c r="BW3" s="395">
        <f t="shared" si="1"/>
        <v>45045</v>
      </c>
      <c r="BX3" s="395">
        <f t="shared" si="1"/>
        <v>45046</v>
      </c>
      <c r="BY3" s="395">
        <f t="shared" si="1"/>
        <v>45047</v>
      </c>
      <c r="BZ3" s="395">
        <f t="shared" si="1"/>
        <v>45048</v>
      </c>
      <c r="CA3" s="395">
        <f t="shared" si="1"/>
        <v>45049</v>
      </c>
      <c r="CB3" s="395">
        <f t="shared" si="1"/>
        <v>45050</v>
      </c>
      <c r="CC3" s="395">
        <f t="shared" si="1"/>
        <v>45051</v>
      </c>
      <c r="CD3" s="395">
        <f t="shared" si="1"/>
        <v>45052</v>
      </c>
      <c r="CE3" s="402">
        <f t="shared" si="1"/>
        <v>45053</v>
      </c>
    </row>
    <row r="4" spans="2:85" ht="12" customHeight="1">
      <c r="B4" s="117">
        <f t="shared" ref="B4:B63" si="2">ROW()-3</f>
        <v>1</v>
      </c>
      <c r="C4" s="126"/>
      <c r="D4" s="137"/>
      <c r="E4" s="144"/>
      <c r="F4" s="282" t="e">
        <f t="shared" ref="F4:F63" ca="1" si="3">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220"/>
      <c r="AR4" s="367"/>
      <c r="AS4" s="382">
        <f ca="1">IFERROR(COUNTIF(OFFSET(G4,0,MATCH("コ",G4:AQ4,0)):$AQ4,"一"),0)</f>
        <v>0</v>
      </c>
      <c r="AU4" s="391">
        <f t="shared" ref="AU4:AU63" si="4">COUNTIF(G4,"*"&amp;"コ"&amp;"*")</f>
        <v>0</v>
      </c>
      <c r="AV4" s="396">
        <f t="shared" ref="AV4:BX63" si="5">IF(AU4=1,1,COUNTIF(H4,"*"&amp;"コ"&amp;"*"))</f>
        <v>0</v>
      </c>
      <c r="AW4" s="396">
        <f t="shared" si="5"/>
        <v>0</v>
      </c>
      <c r="AX4" s="396">
        <f t="shared" si="5"/>
        <v>0</v>
      </c>
      <c r="AY4" s="396">
        <f t="shared" si="5"/>
        <v>0</v>
      </c>
      <c r="AZ4" s="396">
        <f t="shared" si="5"/>
        <v>0</v>
      </c>
      <c r="BA4" s="396">
        <f t="shared" si="5"/>
        <v>0</v>
      </c>
      <c r="BB4" s="396">
        <f t="shared" si="5"/>
        <v>0</v>
      </c>
      <c r="BC4" s="396">
        <f t="shared" si="5"/>
        <v>0</v>
      </c>
      <c r="BD4" s="396">
        <f t="shared" si="5"/>
        <v>0</v>
      </c>
      <c r="BE4" s="396">
        <f t="shared" si="5"/>
        <v>0</v>
      </c>
      <c r="BF4" s="396">
        <f t="shared" si="5"/>
        <v>0</v>
      </c>
      <c r="BG4" s="396">
        <f t="shared" si="5"/>
        <v>0</v>
      </c>
      <c r="BH4" s="396">
        <f t="shared" si="5"/>
        <v>0</v>
      </c>
      <c r="BI4" s="396">
        <f t="shared" si="5"/>
        <v>0</v>
      </c>
      <c r="BJ4" s="396">
        <f t="shared" si="5"/>
        <v>0</v>
      </c>
      <c r="BK4" s="396">
        <f t="shared" si="5"/>
        <v>0</v>
      </c>
      <c r="BL4" s="396">
        <f t="shared" si="5"/>
        <v>0</v>
      </c>
      <c r="BM4" s="396">
        <f t="shared" si="5"/>
        <v>0</v>
      </c>
      <c r="BN4" s="396">
        <f t="shared" si="5"/>
        <v>0</v>
      </c>
      <c r="BO4" s="396">
        <f t="shared" si="5"/>
        <v>0</v>
      </c>
      <c r="BP4" s="396">
        <f t="shared" si="5"/>
        <v>0</v>
      </c>
      <c r="BQ4" s="396">
        <f t="shared" si="5"/>
        <v>0</v>
      </c>
      <c r="BR4" s="396">
        <f t="shared" si="5"/>
        <v>0</v>
      </c>
      <c r="BS4" s="396">
        <f t="shared" si="5"/>
        <v>0</v>
      </c>
      <c r="BT4" s="396">
        <f t="shared" si="5"/>
        <v>0</v>
      </c>
      <c r="BU4" s="396">
        <f t="shared" si="5"/>
        <v>0</v>
      </c>
      <c r="BV4" s="396">
        <f t="shared" si="5"/>
        <v>0</v>
      </c>
      <c r="BW4" s="396">
        <f t="shared" si="5"/>
        <v>0</v>
      </c>
      <c r="BX4" s="396">
        <f t="shared" si="5"/>
        <v>0</v>
      </c>
      <c r="BY4" s="396">
        <f t="shared" ref="BY4:CE63" si="6">IF(BX4=1,1,COUNTIF(AP4,"*"&amp;"コ"&amp;"*"))</f>
        <v>0</v>
      </c>
      <c r="BZ4" s="396">
        <f t="shared" si="6"/>
        <v>0</v>
      </c>
      <c r="CA4" s="396">
        <f t="shared" si="6"/>
        <v>0</v>
      </c>
      <c r="CB4" s="396">
        <f t="shared" ca="1" si="6"/>
        <v>0</v>
      </c>
      <c r="CC4" s="396">
        <f t="shared" ca="1" si="6"/>
        <v>0</v>
      </c>
      <c r="CD4" s="396">
        <f t="shared" ca="1" si="6"/>
        <v>0</v>
      </c>
      <c r="CE4" s="403">
        <f t="shared" ca="1" si="6"/>
        <v>0</v>
      </c>
    </row>
    <row r="5" spans="2:85" ht="12" customHeight="1">
      <c r="B5" s="117">
        <f t="shared" si="2"/>
        <v>2</v>
      </c>
      <c r="C5" s="126"/>
      <c r="D5" s="137"/>
      <c r="E5" s="144"/>
      <c r="F5" s="282" t="e">
        <f t="shared" ca="1" si="3"/>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220"/>
      <c r="AR5" s="367"/>
      <c r="AS5" s="383">
        <f ca="1">IFERROR(COUNTIF(OFFSET(G5,0,MATCH("コ",G5:AQ5,0)):$AQ5,"一"),0)</f>
        <v>0</v>
      </c>
      <c r="AU5" s="392">
        <f t="shared" si="4"/>
        <v>0</v>
      </c>
      <c r="AV5" s="397">
        <f t="shared" si="5"/>
        <v>0</v>
      </c>
      <c r="AW5" s="397">
        <f t="shared" si="5"/>
        <v>0</v>
      </c>
      <c r="AX5" s="397">
        <f t="shared" si="5"/>
        <v>0</v>
      </c>
      <c r="AY5" s="397">
        <f t="shared" si="5"/>
        <v>0</v>
      </c>
      <c r="AZ5" s="397">
        <f t="shared" si="5"/>
        <v>0</v>
      </c>
      <c r="BA5" s="397">
        <f t="shared" si="5"/>
        <v>0</v>
      </c>
      <c r="BB5" s="397">
        <f t="shared" si="5"/>
        <v>0</v>
      </c>
      <c r="BC5" s="397">
        <f t="shared" si="5"/>
        <v>0</v>
      </c>
      <c r="BD5" s="397">
        <f t="shared" si="5"/>
        <v>0</v>
      </c>
      <c r="BE5" s="397">
        <f t="shared" si="5"/>
        <v>0</v>
      </c>
      <c r="BF5" s="397">
        <f t="shared" si="5"/>
        <v>0</v>
      </c>
      <c r="BG5" s="397">
        <f t="shared" si="5"/>
        <v>0</v>
      </c>
      <c r="BH5" s="397">
        <f t="shared" si="5"/>
        <v>0</v>
      </c>
      <c r="BI5" s="397">
        <f t="shared" si="5"/>
        <v>0</v>
      </c>
      <c r="BJ5" s="397">
        <f t="shared" si="5"/>
        <v>0</v>
      </c>
      <c r="BK5" s="397">
        <f t="shared" si="5"/>
        <v>0</v>
      </c>
      <c r="BL5" s="397">
        <f t="shared" si="5"/>
        <v>0</v>
      </c>
      <c r="BM5" s="397">
        <f t="shared" si="5"/>
        <v>0</v>
      </c>
      <c r="BN5" s="397">
        <f t="shared" si="5"/>
        <v>0</v>
      </c>
      <c r="BO5" s="397">
        <f t="shared" si="5"/>
        <v>0</v>
      </c>
      <c r="BP5" s="397">
        <f t="shared" si="5"/>
        <v>0</v>
      </c>
      <c r="BQ5" s="397">
        <f t="shared" si="5"/>
        <v>0</v>
      </c>
      <c r="BR5" s="397">
        <f t="shared" si="5"/>
        <v>0</v>
      </c>
      <c r="BS5" s="397">
        <f t="shared" si="5"/>
        <v>0</v>
      </c>
      <c r="BT5" s="397">
        <f t="shared" si="5"/>
        <v>0</v>
      </c>
      <c r="BU5" s="397">
        <f t="shared" si="5"/>
        <v>0</v>
      </c>
      <c r="BV5" s="397">
        <f t="shared" si="5"/>
        <v>0</v>
      </c>
      <c r="BW5" s="397">
        <f t="shared" si="5"/>
        <v>0</v>
      </c>
      <c r="BX5" s="397">
        <f t="shared" si="5"/>
        <v>0</v>
      </c>
      <c r="BY5" s="397">
        <f t="shared" si="6"/>
        <v>0</v>
      </c>
      <c r="BZ5" s="397">
        <f t="shared" si="6"/>
        <v>0</v>
      </c>
      <c r="CA5" s="397">
        <f t="shared" si="6"/>
        <v>0</v>
      </c>
      <c r="CB5" s="397">
        <f t="shared" ca="1" si="6"/>
        <v>0</v>
      </c>
      <c r="CC5" s="397">
        <f t="shared" ca="1" si="6"/>
        <v>0</v>
      </c>
      <c r="CD5" s="397">
        <f t="shared" ca="1" si="6"/>
        <v>0</v>
      </c>
      <c r="CE5" s="282">
        <f t="shared" ca="1" si="6"/>
        <v>0</v>
      </c>
      <c r="CG5" s="25"/>
    </row>
    <row r="6" spans="2:85" ht="12" customHeight="1">
      <c r="B6" s="117">
        <f t="shared" si="2"/>
        <v>3</v>
      </c>
      <c r="C6" s="126"/>
      <c r="D6" s="137"/>
      <c r="E6" s="144"/>
      <c r="F6" s="282" t="e">
        <f t="shared" ca="1" si="3"/>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220"/>
      <c r="AR6" s="367"/>
      <c r="AS6" s="383">
        <f ca="1">IFERROR(COUNTIF(OFFSET(G6,0,MATCH("コ",G6:AQ6,0)):$AQ6,"一"),0)</f>
        <v>0</v>
      </c>
      <c r="AU6" s="392">
        <f t="shared" si="4"/>
        <v>0</v>
      </c>
      <c r="AV6" s="397">
        <f t="shared" si="5"/>
        <v>0</v>
      </c>
      <c r="AW6" s="397">
        <f t="shared" si="5"/>
        <v>0</v>
      </c>
      <c r="AX6" s="397">
        <f t="shared" si="5"/>
        <v>0</v>
      </c>
      <c r="AY6" s="397">
        <f t="shared" si="5"/>
        <v>0</v>
      </c>
      <c r="AZ6" s="397">
        <f t="shared" si="5"/>
        <v>0</v>
      </c>
      <c r="BA6" s="397">
        <f t="shared" si="5"/>
        <v>0</v>
      </c>
      <c r="BB6" s="397">
        <f t="shared" si="5"/>
        <v>0</v>
      </c>
      <c r="BC6" s="397">
        <f t="shared" si="5"/>
        <v>0</v>
      </c>
      <c r="BD6" s="397">
        <f t="shared" si="5"/>
        <v>0</v>
      </c>
      <c r="BE6" s="397">
        <f t="shared" si="5"/>
        <v>0</v>
      </c>
      <c r="BF6" s="397">
        <f t="shared" si="5"/>
        <v>0</v>
      </c>
      <c r="BG6" s="397">
        <f t="shared" si="5"/>
        <v>0</v>
      </c>
      <c r="BH6" s="397">
        <f t="shared" si="5"/>
        <v>0</v>
      </c>
      <c r="BI6" s="397">
        <f t="shared" si="5"/>
        <v>0</v>
      </c>
      <c r="BJ6" s="397">
        <f t="shared" si="5"/>
        <v>0</v>
      </c>
      <c r="BK6" s="397">
        <f t="shared" si="5"/>
        <v>0</v>
      </c>
      <c r="BL6" s="397">
        <f t="shared" si="5"/>
        <v>0</v>
      </c>
      <c r="BM6" s="397">
        <f t="shared" si="5"/>
        <v>0</v>
      </c>
      <c r="BN6" s="397">
        <f t="shared" si="5"/>
        <v>0</v>
      </c>
      <c r="BO6" s="397">
        <f t="shared" si="5"/>
        <v>0</v>
      </c>
      <c r="BP6" s="397">
        <f t="shared" si="5"/>
        <v>0</v>
      </c>
      <c r="BQ6" s="397">
        <f t="shared" si="5"/>
        <v>0</v>
      </c>
      <c r="BR6" s="397">
        <f t="shared" si="5"/>
        <v>0</v>
      </c>
      <c r="BS6" s="397">
        <f t="shared" si="5"/>
        <v>0</v>
      </c>
      <c r="BT6" s="397">
        <f t="shared" si="5"/>
        <v>0</v>
      </c>
      <c r="BU6" s="397">
        <f t="shared" si="5"/>
        <v>0</v>
      </c>
      <c r="BV6" s="397">
        <f t="shared" si="5"/>
        <v>0</v>
      </c>
      <c r="BW6" s="397">
        <f t="shared" si="5"/>
        <v>0</v>
      </c>
      <c r="BX6" s="397">
        <f t="shared" si="5"/>
        <v>0</v>
      </c>
      <c r="BY6" s="397">
        <f t="shared" si="6"/>
        <v>0</v>
      </c>
      <c r="BZ6" s="397">
        <f t="shared" si="6"/>
        <v>0</v>
      </c>
      <c r="CA6" s="397">
        <f t="shared" si="6"/>
        <v>0</v>
      </c>
      <c r="CB6" s="397">
        <f t="shared" ca="1" si="6"/>
        <v>0</v>
      </c>
      <c r="CC6" s="397">
        <f t="shared" ca="1" si="6"/>
        <v>0</v>
      </c>
      <c r="CD6" s="397">
        <f t="shared" ca="1" si="6"/>
        <v>0</v>
      </c>
      <c r="CE6" s="282">
        <f t="shared" ca="1" si="6"/>
        <v>0</v>
      </c>
    </row>
    <row r="7" spans="2:85" ht="12" customHeight="1">
      <c r="B7" s="117">
        <f t="shared" si="2"/>
        <v>4</v>
      </c>
      <c r="C7" s="126"/>
      <c r="D7" s="137"/>
      <c r="E7" s="144"/>
      <c r="F7" s="282" t="e">
        <f t="shared" ca="1" si="3"/>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220"/>
      <c r="AR7" s="367"/>
      <c r="AS7" s="383">
        <f ca="1">IFERROR(COUNTIF(OFFSET(G7,0,MATCH("コ",G7:AQ7,0)):$AQ7,"一"),0)</f>
        <v>0</v>
      </c>
      <c r="AU7" s="392">
        <f t="shared" si="4"/>
        <v>0</v>
      </c>
      <c r="AV7" s="397">
        <f t="shared" si="5"/>
        <v>0</v>
      </c>
      <c r="AW7" s="397">
        <f t="shared" si="5"/>
        <v>0</v>
      </c>
      <c r="AX7" s="397">
        <f t="shared" si="5"/>
        <v>0</v>
      </c>
      <c r="AY7" s="397">
        <f t="shared" si="5"/>
        <v>0</v>
      </c>
      <c r="AZ7" s="397">
        <f t="shared" si="5"/>
        <v>0</v>
      </c>
      <c r="BA7" s="397">
        <f t="shared" si="5"/>
        <v>0</v>
      </c>
      <c r="BB7" s="397">
        <f t="shared" si="5"/>
        <v>0</v>
      </c>
      <c r="BC7" s="397">
        <f t="shared" si="5"/>
        <v>0</v>
      </c>
      <c r="BD7" s="397">
        <f t="shared" si="5"/>
        <v>0</v>
      </c>
      <c r="BE7" s="397">
        <f t="shared" si="5"/>
        <v>0</v>
      </c>
      <c r="BF7" s="397">
        <f t="shared" si="5"/>
        <v>0</v>
      </c>
      <c r="BG7" s="397">
        <f t="shared" si="5"/>
        <v>0</v>
      </c>
      <c r="BH7" s="397">
        <f t="shared" si="5"/>
        <v>0</v>
      </c>
      <c r="BI7" s="397">
        <f t="shared" si="5"/>
        <v>0</v>
      </c>
      <c r="BJ7" s="397">
        <f t="shared" si="5"/>
        <v>0</v>
      </c>
      <c r="BK7" s="397">
        <f t="shared" si="5"/>
        <v>0</v>
      </c>
      <c r="BL7" s="397">
        <f t="shared" si="5"/>
        <v>0</v>
      </c>
      <c r="BM7" s="397">
        <f t="shared" si="5"/>
        <v>0</v>
      </c>
      <c r="BN7" s="397">
        <f t="shared" si="5"/>
        <v>0</v>
      </c>
      <c r="BO7" s="397">
        <f t="shared" si="5"/>
        <v>0</v>
      </c>
      <c r="BP7" s="397">
        <f t="shared" si="5"/>
        <v>0</v>
      </c>
      <c r="BQ7" s="397">
        <f t="shared" si="5"/>
        <v>0</v>
      </c>
      <c r="BR7" s="397">
        <f t="shared" si="5"/>
        <v>0</v>
      </c>
      <c r="BS7" s="397">
        <f t="shared" si="5"/>
        <v>0</v>
      </c>
      <c r="BT7" s="397">
        <f t="shared" si="5"/>
        <v>0</v>
      </c>
      <c r="BU7" s="397">
        <f t="shared" si="5"/>
        <v>0</v>
      </c>
      <c r="BV7" s="397">
        <f t="shared" si="5"/>
        <v>0</v>
      </c>
      <c r="BW7" s="397">
        <f t="shared" si="5"/>
        <v>0</v>
      </c>
      <c r="BX7" s="397">
        <f t="shared" si="5"/>
        <v>0</v>
      </c>
      <c r="BY7" s="397">
        <f t="shared" si="6"/>
        <v>0</v>
      </c>
      <c r="BZ7" s="397">
        <f t="shared" si="6"/>
        <v>0</v>
      </c>
      <c r="CA7" s="397">
        <f t="shared" si="6"/>
        <v>0</v>
      </c>
      <c r="CB7" s="397">
        <f t="shared" ca="1" si="6"/>
        <v>0</v>
      </c>
      <c r="CC7" s="397">
        <f t="shared" ca="1" si="6"/>
        <v>0</v>
      </c>
      <c r="CD7" s="397">
        <f t="shared" ca="1" si="6"/>
        <v>0</v>
      </c>
      <c r="CE7" s="282">
        <f t="shared" ca="1" si="6"/>
        <v>0</v>
      </c>
      <c r="CG7" s="25"/>
    </row>
    <row r="8" spans="2:85" ht="12" customHeight="1">
      <c r="B8" s="117">
        <f t="shared" si="2"/>
        <v>5</v>
      </c>
      <c r="C8" s="126"/>
      <c r="D8" s="137"/>
      <c r="E8" s="144"/>
      <c r="F8" s="282" t="e">
        <f t="shared" ca="1" si="3"/>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220"/>
      <c r="AR8" s="367"/>
      <c r="AS8" s="383">
        <f ca="1">IFERROR(COUNTIF(OFFSET(G8,0,MATCH("コ",G8:AQ8,0)):$AQ8,"一"),0)</f>
        <v>0</v>
      </c>
      <c r="AU8" s="392">
        <f t="shared" si="4"/>
        <v>0</v>
      </c>
      <c r="AV8" s="397">
        <f t="shared" si="5"/>
        <v>0</v>
      </c>
      <c r="AW8" s="397">
        <f t="shared" si="5"/>
        <v>0</v>
      </c>
      <c r="AX8" s="397">
        <f t="shared" si="5"/>
        <v>0</v>
      </c>
      <c r="AY8" s="397">
        <f t="shared" si="5"/>
        <v>0</v>
      </c>
      <c r="AZ8" s="397">
        <f t="shared" si="5"/>
        <v>0</v>
      </c>
      <c r="BA8" s="397">
        <f t="shared" si="5"/>
        <v>0</v>
      </c>
      <c r="BB8" s="397">
        <f t="shared" si="5"/>
        <v>0</v>
      </c>
      <c r="BC8" s="397">
        <f t="shared" si="5"/>
        <v>0</v>
      </c>
      <c r="BD8" s="397">
        <f t="shared" si="5"/>
        <v>0</v>
      </c>
      <c r="BE8" s="397">
        <f t="shared" si="5"/>
        <v>0</v>
      </c>
      <c r="BF8" s="397">
        <f t="shared" si="5"/>
        <v>0</v>
      </c>
      <c r="BG8" s="397">
        <f t="shared" si="5"/>
        <v>0</v>
      </c>
      <c r="BH8" s="397">
        <f t="shared" si="5"/>
        <v>0</v>
      </c>
      <c r="BI8" s="397">
        <f t="shared" si="5"/>
        <v>0</v>
      </c>
      <c r="BJ8" s="397">
        <f t="shared" si="5"/>
        <v>0</v>
      </c>
      <c r="BK8" s="397">
        <f t="shared" si="5"/>
        <v>0</v>
      </c>
      <c r="BL8" s="397">
        <f t="shared" si="5"/>
        <v>0</v>
      </c>
      <c r="BM8" s="397">
        <f t="shared" si="5"/>
        <v>0</v>
      </c>
      <c r="BN8" s="397">
        <f t="shared" si="5"/>
        <v>0</v>
      </c>
      <c r="BO8" s="397">
        <f t="shared" si="5"/>
        <v>0</v>
      </c>
      <c r="BP8" s="397">
        <f t="shared" si="5"/>
        <v>0</v>
      </c>
      <c r="BQ8" s="397">
        <f t="shared" si="5"/>
        <v>0</v>
      </c>
      <c r="BR8" s="397">
        <f t="shared" si="5"/>
        <v>0</v>
      </c>
      <c r="BS8" s="397">
        <f t="shared" si="5"/>
        <v>0</v>
      </c>
      <c r="BT8" s="397">
        <f t="shared" si="5"/>
        <v>0</v>
      </c>
      <c r="BU8" s="397">
        <f t="shared" si="5"/>
        <v>0</v>
      </c>
      <c r="BV8" s="397">
        <f t="shared" si="5"/>
        <v>0</v>
      </c>
      <c r="BW8" s="397">
        <f t="shared" si="5"/>
        <v>0</v>
      </c>
      <c r="BX8" s="397">
        <f t="shared" si="5"/>
        <v>0</v>
      </c>
      <c r="BY8" s="397">
        <f t="shared" si="6"/>
        <v>0</v>
      </c>
      <c r="BZ8" s="397">
        <f t="shared" si="6"/>
        <v>0</v>
      </c>
      <c r="CA8" s="397">
        <f t="shared" si="6"/>
        <v>0</v>
      </c>
      <c r="CB8" s="397">
        <f t="shared" ca="1" si="6"/>
        <v>0</v>
      </c>
      <c r="CC8" s="397">
        <f t="shared" ca="1" si="6"/>
        <v>0</v>
      </c>
      <c r="CD8" s="397">
        <f t="shared" ca="1" si="6"/>
        <v>0</v>
      </c>
      <c r="CE8" s="282">
        <f t="shared" ca="1" si="6"/>
        <v>0</v>
      </c>
      <c r="CG8" s="25"/>
    </row>
    <row r="9" spans="2:85" ht="12" customHeight="1">
      <c r="B9" s="117">
        <f t="shared" si="2"/>
        <v>6</v>
      </c>
      <c r="C9" s="126"/>
      <c r="D9" s="137"/>
      <c r="E9" s="144"/>
      <c r="F9" s="282" t="e">
        <f t="shared" ca="1" si="3"/>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220"/>
      <c r="AR9" s="367"/>
      <c r="AS9" s="383">
        <f ca="1">IFERROR(COUNTIF(OFFSET(G9,0,MATCH("コ",G9:AQ9,0)):$AQ9,"一"),0)</f>
        <v>0</v>
      </c>
      <c r="AU9" s="392">
        <f t="shared" si="4"/>
        <v>0</v>
      </c>
      <c r="AV9" s="397">
        <f t="shared" si="5"/>
        <v>0</v>
      </c>
      <c r="AW9" s="397">
        <f t="shared" si="5"/>
        <v>0</v>
      </c>
      <c r="AX9" s="397">
        <f t="shared" si="5"/>
        <v>0</v>
      </c>
      <c r="AY9" s="397">
        <f t="shared" si="5"/>
        <v>0</v>
      </c>
      <c r="AZ9" s="397">
        <f t="shared" si="5"/>
        <v>0</v>
      </c>
      <c r="BA9" s="397">
        <f t="shared" si="5"/>
        <v>0</v>
      </c>
      <c r="BB9" s="397">
        <f t="shared" si="5"/>
        <v>0</v>
      </c>
      <c r="BC9" s="397">
        <f t="shared" si="5"/>
        <v>0</v>
      </c>
      <c r="BD9" s="397">
        <f t="shared" si="5"/>
        <v>0</v>
      </c>
      <c r="BE9" s="397">
        <f t="shared" si="5"/>
        <v>0</v>
      </c>
      <c r="BF9" s="397">
        <f t="shared" si="5"/>
        <v>0</v>
      </c>
      <c r="BG9" s="397">
        <f t="shared" si="5"/>
        <v>0</v>
      </c>
      <c r="BH9" s="397">
        <f t="shared" si="5"/>
        <v>0</v>
      </c>
      <c r="BI9" s="397">
        <f t="shared" si="5"/>
        <v>0</v>
      </c>
      <c r="BJ9" s="397">
        <f t="shared" si="5"/>
        <v>0</v>
      </c>
      <c r="BK9" s="397">
        <f t="shared" si="5"/>
        <v>0</v>
      </c>
      <c r="BL9" s="397">
        <f t="shared" si="5"/>
        <v>0</v>
      </c>
      <c r="BM9" s="397">
        <f t="shared" si="5"/>
        <v>0</v>
      </c>
      <c r="BN9" s="397">
        <f t="shared" si="5"/>
        <v>0</v>
      </c>
      <c r="BO9" s="397">
        <f t="shared" si="5"/>
        <v>0</v>
      </c>
      <c r="BP9" s="397">
        <f t="shared" si="5"/>
        <v>0</v>
      </c>
      <c r="BQ9" s="397">
        <f t="shared" si="5"/>
        <v>0</v>
      </c>
      <c r="BR9" s="397">
        <f t="shared" si="5"/>
        <v>0</v>
      </c>
      <c r="BS9" s="397">
        <f t="shared" si="5"/>
        <v>0</v>
      </c>
      <c r="BT9" s="397">
        <f t="shared" si="5"/>
        <v>0</v>
      </c>
      <c r="BU9" s="397">
        <f t="shared" si="5"/>
        <v>0</v>
      </c>
      <c r="BV9" s="397">
        <f t="shared" si="5"/>
        <v>0</v>
      </c>
      <c r="BW9" s="397">
        <f t="shared" si="5"/>
        <v>0</v>
      </c>
      <c r="BX9" s="397">
        <f t="shared" si="5"/>
        <v>0</v>
      </c>
      <c r="BY9" s="397">
        <f t="shared" si="6"/>
        <v>0</v>
      </c>
      <c r="BZ9" s="397">
        <f t="shared" si="6"/>
        <v>0</v>
      </c>
      <c r="CA9" s="397">
        <f t="shared" si="6"/>
        <v>0</v>
      </c>
      <c r="CB9" s="397">
        <f t="shared" ca="1" si="6"/>
        <v>0</v>
      </c>
      <c r="CC9" s="397">
        <f t="shared" ca="1" si="6"/>
        <v>0</v>
      </c>
      <c r="CD9" s="397">
        <f t="shared" ca="1" si="6"/>
        <v>0</v>
      </c>
      <c r="CE9" s="282">
        <f t="shared" ca="1" si="6"/>
        <v>0</v>
      </c>
    </row>
    <row r="10" spans="2:85" ht="12" customHeight="1">
      <c r="B10" s="117">
        <f t="shared" si="2"/>
        <v>7</v>
      </c>
      <c r="C10" s="126"/>
      <c r="D10" s="137"/>
      <c r="E10" s="144"/>
      <c r="F10" s="282" t="e">
        <f t="shared" ca="1" si="3"/>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220"/>
      <c r="AR10" s="367"/>
      <c r="AS10" s="383">
        <f ca="1">IFERROR(COUNTIF(OFFSET(G10,0,MATCH("コ",G10:AQ10,0)):$AQ10,"一"),0)</f>
        <v>0</v>
      </c>
      <c r="AU10" s="392">
        <f t="shared" si="4"/>
        <v>0</v>
      </c>
      <c r="AV10" s="397">
        <f t="shared" si="5"/>
        <v>0</v>
      </c>
      <c r="AW10" s="397">
        <f t="shared" si="5"/>
        <v>0</v>
      </c>
      <c r="AX10" s="397">
        <f t="shared" si="5"/>
        <v>0</v>
      </c>
      <c r="AY10" s="397">
        <f t="shared" si="5"/>
        <v>0</v>
      </c>
      <c r="AZ10" s="397">
        <f t="shared" si="5"/>
        <v>0</v>
      </c>
      <c r="BA10" s="397">
        <f t="shared" si="5"/>
        <v>0</v>
      </c>
      <c r="BB10" s="397">
        <f t="shared" si="5"/>
        <v>0</v>
      </c>
      <c r="BC10" s="397">
        <f t="shared" si="5"/>
        <v>0</v>
      </c>
      <c r="BD10" s="397">
        <f t="shared" si="5"/>
        <v>0</v>
      </c>
      <c r="BE10" s="397">
        <f t="shared" si="5"/>
        <v>0</v>
      </c>
      <c r="BF10" s="397">
        <f t="shared" si="5"/>
        <v>0</v>
      </c>
      <c r="BG10" s="397">
        <f t="shared" si="5"/>
        <v>0</v>
      </c>
      <c r="BH10" s="397">
        <f t="shared" si="5"/>
        <v>0</v>
      </c>
      <c r="BI10" s="397">
        <f t="shared" si="5"/>
        <v>0</v>
      </c>
      <c r="BJ10" s="397">
        <f t="shared" si="5"/>
        <v>0</v>
      </c>
      <c r="BK10" s="397">
        <f t="shared" si="5"/>
        <v>0</v>
      </c>
      <c r="BL10" s="397">
        <f t="shared" si="5"/>
        <v>0</v>
      </c>
      <c r="BM10" s="397">
        <f t="shared" si="5"/>
        <v>0</v>
      </c>
      <c r="BN10" s="397">
        <f t="shared" si="5"/>
        <v>0</v>
      </c>
      <c r="BO10" s="397">
        <f t="shared" si="5"/>
        <v>0</v>
      </c>
      <c r="BP10" s="397">
        <f t="shared" si="5"/>
        <v>0</v>
      </c>
      <c r="BQ10" s="397">
        <f t="shared" si="5"/>
        <v>0</v>
      </c>
      <c r="BR10" s="397">
        <f t="shared" si="5"/>
        <v>0</v>
      </c>
      <c r="BS10" s="397">
        <f t="shared" si="5"/>
        <v>0</v>
      </c>
      <c r="BT10" s="397">
        <f t="shared" si="5"/>
        <v>0</v>
      </c>
      <c r="BU10" s="397">
        <f t="shared" si="5"/>
        <v>0</v>
      </c>
      <c r="BV10" s="397">
        <f t="shared" si="5"/>
        <v>0</v>
      </c>
      <c r="BW10" s="397">
        <f t="shared" si="5"/>
        <v>0</v>
      </c>
      <c r="BX10" s="397">
        <f t="shared" si="5"/>
        <v>0</v>
      </c>
      <c r="BY10" s="397">
        <f t="shared" si="6"/>
        <v>0</v>
      </c>
      <c r="BZ10" s="397">
        <f t="shared" si="6"/>
        <v>0</v>
      </c>
      <c r="CA10" s="397">
        <f t="shared" si="6"/>
        <v>0</v>
      </c>
      <c r="CB10" s="397">
        <f t="shared" ca="1" si="6"/>
        <v>0</v>
      </c>
      <c r="CC10" s="397">
        <f t="shared" ca="1" si="6"/>
        <v>0</v>
      </c>
      <c r="CD10" s="397">
        <f t="shared" ca="1" si="6"/>
        <v>0</v>
      </c>
      <c r="CE10" s="282">
        <f t="shared" ca="1" si="6"/>
        <v>0</v>
      </c>
    </row>
    <row r="11" spans="2:85" ht="12" customHeight="1">
      <c r="B11" s="117">
        <f t="shared" si="2"/>
        <v>8</v>
      </c>
      <c r="C11" s="126"/>
      <c r="D11" s="137"/>
      <c r="E11" s="144"/>
      <c r="F11" s="282" t="e">
        <f t="shared" ca="1" si="3"/>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220"/>
      <c r="AR11" s="367"/>
      <c r="AS11" s="383">
        <f ca="1">IFERROR(COUNTIF(OFFSET(G11,0,MATCH("コ",G11:AQ11,0)):$AQ11,"一"),0)</f>
        <v>0</v>
      </c>
      <c r="AU11" s="392">
        <f t="shared" si="4"/>
        <v>0</v>
      </c>
      <c r="AV11" s="397">
        <f t="shared" si="5"/>
        <v>0</v>
      </c>
      <c r="AW11" s="397">
        <f t="shared" si="5"/>
        <v>0</v>
      </c>
      <c r="AX11" s="397">
        <f t="shared" si="5"/>
        <v>0</v>
      </c>
      <c r="AY11" s="397">
        <f t="shared" si="5"/>
        <v>0</v>
      </c>
      <c r="AZ11" s="397">
        <f t="shared" si="5"/>
        <v>0</v>
      </c>
      <c r="BA11" s="397">
        <f t="shared" si="5"/>
        <v>0</v>
      </c>
      <c r="BB11" s="397">
        <f t="shared" si="5"/>
        <v>0</v>
      </c>
      <c r="BC11" s="397">
        <f t="shared" si="5"/>
        <v>0</v>
      </c>
      <c r="BD11" s="397">
        <f t="shared" si="5"/>
        <v>0</v>
      </c>
      <c r="BE11" s="397">
        <f t="shared" si="5"/>
        <v>0</v>
      </c>
      <c r="BF11" s="397">
        <f t="shared" si="5"/>
        <v>0</v>
      </c>
      <c r="BG11" s="397">
        <f t="shared" si="5"/>
        <v>0</v>
      </c>
      <c r="BH11" s="397">
        <f t="shared" si="5"/>
        <v>0</v>
      </c>
      <c r="BI11" s="397">
        <f t="shared" si="5"/>
        <v>0</v>
      </c>
      <c r="BJ11" s="397">
        <f t="shared" si="5"/>
        <v>0</v>
      </c>
      <c r="BK11" s="397">
        <f t="shared" si="5"/>
        <v>0</v>
      </c>
      <c r="BL11" s="397">
        <f t="shared" si="5"/>
        <v>0</v>
      </c>
      <c r="BM11" s="397">
        <f t="shared" si="5"/>
        <v>0</v>
      </c>
      <c r="BN11" s="397">
        <f t="shared" si="5"/>
        <v>0</v>
      </c>
      <c r="BO11" s="397">
        <f t="shared" si="5"/>
        <v>0</v>
      </c>
      <c r="BP11" s="397">
        <f t="shared" si="5"/>
        <v>0</v>
      </c>
      <c r="BQ11" s="397">
        <f t="shared" si="5"/>
        <v>0</v>
      </c>
      <c r="BR11" s="397">
        <f t="shared" si="5"/>
        <v>0</v>
      </c>
      <c r="BS11" s="397">
        <f t="shared" si="5"/>
        <v>0</v>
      </c>
      <c r="BT11" s="397">
        <f t="shared" si="5"/>
        <v>0</v>
      </c>
      <c r="BU11" s="397">
        <f t="shared" si="5"/>
        <v>0</v>
      </c>
      <c r="BV11" s="397">
        <f t="shared" si="5"/>
        <v>0</v>
      </c>
      <c r="BW11" s="397">
        <f t="shared" si="5"/>
        <v>0</v>
      </c>
      <c r="BX11" s="397">
        <f t="shared" si="5"/>
        <v>0</v>
      </c>
      <c r="BY11" s="397">
        <f t="shared" si="6"/>
        <v>0</v>
      </c>
      <c r="BZ11" s="397">
        <f t="shared" si="6"/>
        <v>0</v>
      </c>
      <c r="CA11" s="397">
        <f t="shared" si="6"/>
        <v>0</v>
      </c>
      <c r="CB11" s="397">
        <f t="shared" ca="1" si="6"/>
        <v>0</v>
      </c>
      <c r="CC11" s="397">
        <f t="shared" ca="1" si="6"/>
        <v>0</v>
      </c>
      <c r="CD11" s="397">
        <f t="shared" ca="1" si="6"/>
        <v>0</v>
      </c>
      <c r="CE11" s="282">
        <f t="shared" ca="1" si="6"/>
        <v>0</v>
      </c>
    </row>
    <row r="12" spans="2:85" ht="12" customHeight="1">
      <c r="B12" s="117">
        <f t="shared" si="2"/>
        <v>9</v>
      </c>
      <c r="C12" s="126"/>
      <c r="D12" s="137"/>
      <c r="E12" s="144"/>
      <c r="F12" s="282" t="e">
        <f t="shared" ca="1" si="3"/>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220"/>
      <c r="AR12" s="367"/>
      <c r="AS12" s="383">
        <f ca="1">IFERROR(COUNTIF(OFFSET(G12,0,MATCH("コ",G12:AQ12,0)):$AQ12,"一"),0)</f>
        <v>0</v>
      </c>
      <c r="AU12" s="392">
        <f t="shared" si="4"/>
        <v>0</v>
      </c>
      <c r="AV12" s="397">
        <f t="shared" si="5"/>
        <v>0</v>
      </c>
      <c r="AW12" s="397">
        <f t="shared" si="5"/>
        <v>0</v>
      </c>
      <c r="AX12" s="397">
        <f t="shared" si="5"/>
        <v>0</v>
      </c>
      <c r="AY12" s="397">
        <f t="shared" si="5"/>
        <v>0</v>
      </c>
      <c r="AZ12" s="397">
        <f t="shared" si="5"/>
        <v>0</v>
      </c>
      <c r="BA12" s="397">
        <f t="shared" si="5"/>
        <v>0</v>
      </c>
      <c r="BB12" s="397">
        <f t="shared" si="5"/>
        <v>0</v>
      </c>
      <c r="BC12" s="397">
        <f t="shared" si="5"/>
        <v>0</v>
      </c>
      <c r="BD12" s="397">
        <f t="shared" si="5"/>
        <v>0</v>
      </c>
      <c r="BE12" s="397">
        <f t="shared" si="5"/>
        <v>0</v>
      </c>
      <c r="BF12" s="397">
        <f t="shared" si="5"/>
        <v>0</v>
      </c>
      <c r="BG12" s="397">
        <f t="shared" si="5"/>
        <v>0</v>
      </c>
      <c r="BH12" s="397">
        <f t="shared" si="5"/>
        <v>0</v>
      </c>
      <c r="BI12" s="397">
        <f t="shared" si="5"/>
        <v>0</v>
      </c>
      <c r="BJ12" s="397">
        <f t="shared" si="5"/>
        <v>0</v>
      </c>
      <c r="BK12" s="397">
        <f t="shared" si="5"/>
        <v>0</v>
      </c>
      <c r="BL12" s="397">
        <f t="shared" si="5"/>
        <v>0</v>
      </c>
      <c r="BM12" s="397">
        <f t="shared" si="5"/>
        <v>0</v>
      </c>
      <c r="BN12" s="397">
        <f t="shared" si="5"/>
        <v>0</v>
      </c>
      <c r="BO12" s="397">
        <f t="shared" si="5"/>
        <v>0</v>
      </c>
      <c r="BP12" s="397">
        <f t="shared" si="5"/>
        <v>0</v>
      </c>
      <c r="BQ12" s="397">
        <f t="shared" si="5"/>
        <v>0</v>
      </c>
      <c r="BR12" s="397">
        <f t="shared" si="5"/>
        <v>0</v>
      </c>
      <c r="BS12" s="397">
        <f t="shared" si="5"/>
        <v>0</v>
      </c>
      <c r="BT12" s="397">
        <f t="shared" si="5"/>
        <v>0</v>
      </c>
      <c r="BU12" s="397">
        <f t="shared" si="5"/>
        <v>0</v>
      </c>
      <c r="BV12" s="397">
        <f t="shared" si="5"/>
        <v>0</v>
      </c>
      <c r="BW12" s="397">
        <f t="shared" si="5"/>
        <v>0</v>
      </c>
      <c r="BX12" s="397">
        <f t="shared" si="5"/>
        <v>0</v>
      </c>
      <c r="BY12" s="397">
        <f t="shared" si="6"/>
        <v>0</v>
      </c>
      <c r="BZ12" s="397">
        <f t="shared" si="6"/>
        <v>0</v>
      </c>
      <c r="CA12" s="397">
        <f t="shared" si="6"/>
        <v>0</v>
      </c>
      <c r="CB12" s="397">
        <f t="shared" ca="1" si="6"/>
        <v>0</v>
      </c>
      <c r="CC12" s="397">
        <f t="shared" ca="1" si="6"/>
        <v>0</v>
      </c>
      <c r="CD12" s="397">
        <f t="shared" ca="1" si="6"/>
        <v>0</v>
      </c>
      <c r="CE12" s="282">
        <f t="shared" ca="1" si="6"/>
        <v>0</v>
      </c>
    </row>
    <row r="13" spans="2:85" ht="12" customHeight="1">
      <c r="B13" s="117">
        <f t="shared" si="2"/>
        <v>10</v>
      </c>
      <c r="C13" s="126"/>
      <c r="D13" s="137"/>
      <c r="E13" s="144"/>
      <c r="F13" s="282" t="e">
        <f t="shared" ca="1" si="3"/>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220"/>
      <c r="AR13" s="367"/>
      <c r="AS13" s="383">
        <f ca="1">IFERROR(COUNTIF(OFFSET(G13,0,MATCH("コ",G13:AQ13,0)):$AQ13,"一"),0)</f>
        <v>0</v>
      </c>
      <c r="AU13" s="392">
        <f t="shared" si="4"/>
        <v>0</v>
      </c>
      <c r="AV13" s="397">
        <f t="shared" si="5"/>
        <v>0</v>
      </c>
      <c r="AW13" s="397">
        <f t="shared" si="5"/>
        <v>0</v>
      </c>
      <c r="AX13" s="397">
        <f t="shared" si="5"/>
        <v>0</v>
      </c>
      <c r="AY13" s="397">
        <f t="shared" si="5"/>
        <v>0</v>
      </c>
      <c r="AZ13" s="397">
        <f t="shared" si="5"/>
        <v>0</v>
      </c>
      <c r="BA13" s="397">
        <f t="shared" si="5"/>
        <v>0</v>
      </c>
      <c r="BB13" s="397">
        <f t="shared" si="5"/>
        <v>0</v>
      </c>
      <c r="BC13" s="397">
        <f t="shared" si="5"/>
        <v>0</v>
      </c>
      <c r="BD13" s="397">
        <f t="shared" si="5"/>
        <v>0</v>
      </c>
      <c r="BE13" s="397">
        <f t="shared" si="5"/>
        <v>0</v>
      </c>
      <c r="BF13" s="397">
        <f t="shared" si="5"/>
        <v>0</v>
      </c>
      <c r="BG13" s="397">
        <f t="shared" si="5"/>
        <v>0</v>
      </c>
      <c r="BH13" s="397">
        <f t="shared" si="5"/>
        <v>0</v>
      </c>
      <c r="BI13" s="397">
        <f t="shared" si="5"/>
        <v>0</v>
      </c>
      <c r="BJ13" s="397">
        <f t="shared" si="5"/>
        <v>0</v>
      </c>
      <c r="BK13" s="397">
        <f t="shared" si="5"/>
        <v>0</v>
      </c>
      <c r="BL13" s="397">
        <f t="shared" si="5"/>
        <v>0</v>
      </c>
      <c r="BM13" s="397">
        <f t="shared" si="5"/>
        <v>0</v>
      </c>
      <c r="BN13" s="397">
        <f t="shared" si="5"/>
        <v>0</v>
      </c>
      <c r="BO13" s="397">
        <f t="shared" si="5"/>
        <v>0</v>
      </c>
      <c r="BP13" s="397">
        <f t="shared" si="5"/>
        <v>0</v>
      </c>
      <c r="BQ13" s="397">
        <f t="shared" si="5"/>
        <v>0</v>
      </c>
      <c r="BR13" s="397">
        <f t="shared" si="5"/>
        <v>0</v>
      </c>
      <c r="BS13" s="397">
        <f t="shared" si="5"/>
        <v>0</v>
      </c>
      <c r="BT13" s="397">
        <f t="shared" si="5"/>
        <v>0</v>
      </c>
      <c r="BU13" s="397">
        <f t="shared" si="5"/>
        <v>0</v>
      </c>
      <c r="BV13" s="397">
        <f t="shared" si="5"/>
        <v>0</v>
      </c>
      <c r="BW13" s="397">
        <f t="shared" si="5"/>
        <v>0</v>
      </c>
      <c r="BX13" s="397">
        <f t="shared" si="5"/>
        <v>0</v>
      </c>
      <c r="BY13" s="397">
        <f t="shared" si="6"/>
        <v>0</v>
      </c>
      <c r="BZ13" s="397">
        <f t="shared" si="6"/>
        <v>0</v>
      </c>
      <c r="CA13" s="397">
        <f t="shared" si="6"/>
        <v>0</v>
      </c>
      <c r="CB13" s="397">
        <f t="shared" ca="1" si="6"/>
        <v>0</v>
      </c>
      <c r="CC13" s="397">
        <f t="shared" ca="1" si="6"/>
        <v>0</v>
      </c>
      <c r="CD13" s="397">
        <f t="shared" ca="1" si="6"/>
        <v>0</v>
      </c>
      <c r="CE13" s="282">
        <f t="shared" ca="1" si="6"/>
        <v>0</v>
      </c>
    </row>
    <row r="14" spans="2:85" ht="12" customHeight="1">
      <c r="B14" s="117">
        <f t="shared" si="2"/>
        <v>11</v>
      </c>
      <c r="C14" s="126"/>
      <c r="D14" s="137"/>
      <c r="E14" s="144"/>
      <c r="F14" s="282" t="e">
        <f t="shared" ca="1" si="3"/>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220"/>
      <c r="AR14" s="367"/>
      <c r="AS14" s="383">
        <f ca="1">IFERROR(COUNTIF(OFFSET(G14,0,MATCH("コ",G14:AQ14,0)):$AQ14,"一"),0)</f>
        <v>0</v>
      </c>
      <c r="AU14" s="392">
        <f t="shared" si="4"/>
        <v>0</v>
      </c>
      <c r="AV14" s="397">
        <f t="shared" si="5"/>
        <v>0</v>
      </c>
      <c r="AW14" s="397">
        <f t="shared" si="5"/>
        <v>0</v>
      </c>
      <c r="AX14" s="397">
        <f t="shared" si="5"/>
        <v>0</v>
      </c>
      <c r="AY14" s="397">
        <f t="shared" si="5"/>
        <v>0</v>
      </c>
      <c r="AZ14" s="397">
        <f t="shared" si="5"/>
        <v>0</v>
      </c>
      <c r="BA14" s="397">
        <f t="shared" si="5"/>
        <v>0</v>
      </c>
      <c r="BB14" s="397">
        <f t="shared" si="5"/>
        <v>0</v>
      </c>
      <c r="BC14" s="397">
        <f t="shared" si="5"/>
        <v>0</v>
      </c>
      <c r="BD14" s="397">
        <f t="shared" si="5"/>
        <v>0</v>
      </c>
      <c r="BE14" s="397">
        <f t="shared" si="5"/>
        <v>0</v>
      </c>
      <c r="BF14" s="397">
        <f t="shared" si="5"/>
        <v>0</v>
      </c>
      <c r="BG14" s="397">
        <f t="shared" si="5"/>
        <v>0</v>
      </c>
      <c r="BH14" s="397">
        <f t="shared" si="5"/>
        <v>0</v>
      </c>
      <c r="BI14" s="397">
        <f t="shared" si="5"/>
        <v>0</v>
      </c>
      <c r="BJ14" s="397">
        <f t="shared" si="5"/>
        <v>0</v>
      </c>
      <c r="BK14" s="397">
        <f t="shared" si="5"/>
        <v>0</v>
      </c>
      <c r="BL14" s="397">
        <f t="shared" si="5"/>
        <v>0</v>
      </c>
      <c r="BM14" s="397">
        <f t="shared" si="5"/>
        <v>0</v>
      </c>
      <c r="BN14" s="397">
        <f t="shared" si="5"/>
        <v>0</v>
      </c>
      <c r="BO14" s="397">
        <f t="shared" si="5"/>
        <v>0</v>
      </c>
      <c r="BP14" s="397">
        <f t="shared" si="5"/>
        <v>0</v>
      </c>
      <c r="BQ14" s="397">
        <f t="shared" si="5"/>
        <v>0</v>
      </c>
      <c r="BR14" s="397">
        <f t="shared" si="5"/>
        <v>0</v>
      </c>
      <c r="BS14" s="397">
        <f t="shared" si="5"/>
        <v>0</v>
      </c>
      <c r="BT14" s="397">
        <f t="shared" si="5"/>
        <v>0</v>
      </c>
      <c r="BU14" s="397">
        <f t="shared" si="5"/>
        <v>0</v>
      </c>
      <c r="BV14" s="397">
        <f t="shared" si="5"/>
        <v>0</v>
      </c>
      <c r="BW14" s="397">
        <f t="shared" si="5"/>
        <v>0</v>
      </c>
      <c r="BX14" s="397">
        <f t="shared" si="5"/>
        <v>0</v>
      </c>
      <c r="BY14" s="397">
        <f t="shared" si="6"/>
        <v>0</v>
      </c>
      <c r="BZ14" s="397">
        <f t="shared" si="6"/>
        <v>0</v>
      </c>
      <c r="CA14" s="397">
        <f t="shared" si="6"/>
        <v>0</v>
      </c>
      <c r="CB14" s="397">
        <f t="shared" ca="1" si="6"/>
        <v>0</v>
      </c>
      <c r="CC14" s="397">
        <f t="shared" ca="1" si="6"/>
        <v>0</v>
      </c>
      <c r="CD14" s="397">
        <f t="shared" ca="1" si="6"/>
        <v>0</v>
      </c>
      <c r="CE14" s="282">
        <f t="shared" ca="1" si="6"/>
        <v>0</v>
      </c>
    </row>
    <row r="15" spans="2:85" ht="12" customHeight="1">
      <c r="B15" s="117">
        <f t="shared" si="2"/>
        <v>12</v>
      </c>
      <c r="C15" s="126"/>
      <c r="D15" s="137"/>
      <c r="E15" s="144"/>
      <c r="F15" s="282" t="e">
        <f t="shared" ca="1" si="3"/>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220"/>
      <c r="AR15" s="367"/>
      <c r="AS15" s="383">
        <f ca="1">IFERROR(COUNTIF(OFFSET(G15,0,MATCH("コ",G15:AQ15,0)):$AQ15,"一"),0)</f>
        <v>0</v>
      </c>
      <c r="AU15" s="392">
        <f t="shared" si="4"/>
        <v>0</v>
      </c>
      <c r="AV15" s="397">
        <f t="shared" si="5"/>
        <v>0</v>
      </c>
      <c r="AW15" s="397">
        <f t="shared" si="5"/>
        <v>0</v>
      </c>
      <c r="AX15" s="397">
        <f t="shared" si="5"/>
        <v>0</v>
      </c>
      <c r="AY15" s="397">
        <f t="shared" si="5"/>
        <v>0</v>
      </c>
      <c r="AZ15" s="397">
        <f t="shared" si="5"/>
        <v>0</v>
      </c>
      <c r="BA15" s="397">
        <f t="shared" si="5"/>
        <v>0</v>
      </c>
      <c r="BB15" s="397">
        <f t="shared" si="5"/>
        <v>0</v>
      </c>
      <c r="BC15" s="397">
        <f t="shared" si="5"/>
        <v>0</v>
      </c>
      <c r="BD15" s="397">
        <f t="shared" si="5"/>
        <v>0</v>
      </c>
      <c r="BE15" s="397">
        <f t="shared" si="5"/>
        <v>0</v>
      </c>
      <c r="BF15" s="397">
        <f t="shared" si="5"/>
        <v>0</v>
      </c>
      <c r="BG15" s="397">
        <f t="shared" si="5"/>
        <v>0</v>
      </c>
      <c r="BH15" s="397">
        <f t="shared" si="5"/>
        <v>0</v>
      </c>
      <c r="BI15" s="397">
        <f t="shared" si="5"/>
        <v>0</v>
      </c>
      <c r="BJ15" s="397">
        <f t="shared" si="5"/>
        <v>0</v>
      </c>
      <c r="BK15" s="397">
        <f t="shared" si="5"/>
        <v>0</v>
      </c>
      <c r="BL15" s="397">
        <f t="shared" si="5"/>
        <v>0</v>
      </c>
      <c r="BM15" s="397">
        <f t="shared" si="5"/>
        <v>0</v>
      </c>
      <c r="BN15" s="397">
        <f t="shared" si="5"/>
        <v>0</v>
      </c>
      <c r="BO15" s="397">
        <f t="shared" si="5"/>
        <v>0</v>
      </c>
      <c r="BP15" s="397">
        <f t="shared" si="5"/>
        <v>0</v>
      </c>
      <c r="BQ15" s="397">
        <f t="shared" si="5"/>
        <v>0</v>
      </c>
      <c r="BR15" s="397">
        <f t="shared" si="5"/>
        <v>0</v>
      </c>
      <c r="BS15" s="397">
        <f t="shared" si="5"/>
        <v>0</v>
      </c>
      <c r="BT15" s="397">
        <f t="shared" si="5"/>
        <v>0</v>
      </c>
      <c r="BU15" s="397">
        <f t="shared" si="5"/>
        <v>0</v>
      </c>
      <c r="BV15" s="397">
        <f t="shared" si="5"/>
        <v>0</v>
      </c>
      <c r="BW15" s="397">
        <f t="shared" si="5"/>
        <v>0</v>
      </c>
      <c r="BX15" s="397">
        <f t="shared" si="5"/>
        <v>0</v>
      </c>
      <c r="BY15" s="397">
        <f t="shared" si="6"/>
        <v>0</v>
      </c>
      <c r="BZ15" s="397">
        <f t="shared" si="6"/>
        <v>0</v>
      </c>
      <c r="CA15" s="397">
        <f t="shared" si="6"/>
        <v>0</v>
      </c>
      <c r="CB15" s="397">
        <f t="shared" ca="1" si="6"/>
        <v>0</v>
      </c>
      <c r="CC15" s="397">
        <f t="shared" ca="1" si="6"/>
        <v>0</v>
      </c>
      <c r="CD15" s="397">
        <f t="shared" ca="1" si="6"/>
        <v>0</v>
      </c>
      <c r="CE15" s="282">
        <f t="shared" ca="1" si="6"/>
        <v>0</v>
      </c>
    </row>
    <row r="16" spans="2:85" ht="12" customHeight="1">
      <c r="B16" s="117">
        <f t="shared" si="2"/>
        <v>13</v>
      </c>
      <c r="C16" s="126"/>
      <c r="D16" s="137"/>
      <c r="E16" s="144"/>
      <c r="F16" s="282" t="e">
        <f t="shared" ca="1" si="3"/>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220"/>
      <c r="AR16" s="367"/>
      <c r="AS16" s="383">
        <f ca="1">IFERROR(COUNTIF(OFFSET(G16,0,MATCH("コ",G16:AQ16,0)):$AQ16,"一"),0)</f>
        <v>0</v>
      </c>
      <c r="AU16" s="392">
        <f t="shared" si="4"/>
        <v>0</v>
      </c>
      <c r="AV16" s="397">
        <f t="shared" si="5"/>
        <v>0</v>
      </c>
      <c r="AW16" s="397">
        <f t="shared" si="5"/>
        <v>0</v>
      </c>
      <c r="AX16" s="397">
        <f t="shared" si="5"/>
        <v>0</v>
      </c>
      <c r="AY16" s="397">
        <f t="shared" si="5"/>
        <v>0</v>
      </c>
      <c r="AZ16" s="397">
        <f t="shared" si="5"/>
        <v>0</v>
      </c>
      <c r="BA16" s="397">
        <f t="shared" si="5"/>
        <v>0</v>
      </c>
      <c r="BB16" s="397">
        <f t="shared" si="5"/>
        <v>0</v>
      </c>
      <c r="BC16" s="397">
        <f t="shared" si="5"/>
        <v>0</v>
      </c>
      <c r="BD16" s="397">
        <f t="shared" si="5"/>
        <v>0</v>
      </c>
      <c r="BE16" s="397">
        <f t="shared" si="5"/>
        <v>0</v>
      </c>
      <c r="BF16" s="397">
        <f t="shared" si="5"/>
        <v>0</v>
      </c>
      <c r="BG16" s="397">
        <f t="shared" si="5"/>
        <v>0</v>
      </c>
      <c r="BH16" s="397">
        <f t="shared" si="5"/>
        <v>0</v>
      </c>
      <c r="BI16" s="397">
        <f t="shared" si="5"/>
        <v>0</v>
      </c>
      <c r="BJ16" s="397">
        <f t="shared" si="5"/>
        <v>0</v>
      </c>
      <c r="BK16" s="397">
        <f t="shared" si="5"/>
        <v>0</v>
      </c>
      <c r="BL16" s="397">
        <f t="shared" si="5"/>
        <v>0</v>
      </c>
      <c r="BM16" s="397">
        <f t="shared" si="5"/>
        <v>0</v>
      </c>
      <c r="BN16" s="397">
        <f t="shared" si="5"/>
        <v>0</v>
      </c>
      <c r="BO16" s="397">
        <f t="shared" si="5"/>
        <v>0</v>
      </c>
      <c r="BP16" s="397">
        <f t="shared" si="5"/>
        <v>0</v>
      </c>
      <c r="BQ16" s="397">
        <f t="shared" si="5"/>
        <v>0</v>
      </c>
      <c r="BR16" s="397">
        <f t="shared" si="5"/>
        <v>0</v>
      </c>
      <c r="BS16" s="397">
        <f t="shared" si="5"/>
        <v>0</v>
      </c>
      <c r="BT16" s="397">
        <f t="shared" si="5"/>
        <v>0</v>
      </c>
      <c r="BU16" s="397">
        <f t="shared" si="5"/>
        <v>0</v>
      </c>
      <c r="BV16" s="397">
        <f t="shared" si="5"/>
        <v>0</v>
      </c>
      <c r="BW16" s="397">
        <f t="shared" si="5"/>
        <v>0</v>
      </c>
      <c r="BX16" s="397">
        <f t="shared" si="5"/>
        <v>0</v>
      </c>
      <c r="BY16" s="397">
        <f t="shared" si="6"/>
        <v>0</v>
      </c>
      <c r="BZ16" s="397">
        <f t="shared" si="6"/>
        <v>0</v>
      </c>
      <c r="CA16" s="397">
        <f t="shared" si="6"/>
        <v>0</v>
      </c>
      <c r="CB16" s="397">
        <f t="shared" ca="1" si="6"/>
        <v>0</v>
      </c>
      <c r="CC16" s="397">
        <f t="shared" ca="1" si="6"/>
        <v>0</v>
      </c>
      <c r="CD16" s="397">
        <f t="shared" ca="1" si="6"/>
        <v>0</v>
      </c>
      <c r="CE16" s="282">
        <f t="shared" ca="1" si="6"/>
        <v>0</v>
      </c>
    </row>
    <row r="17" spans="2:83" ht="12" customHeight="1">
      <c r="B17" s="117">
        <f t="shared" si="2"/>
        <v>14</v>
      </c>
      <c r="C17" s="126"/>
      <c r="D17" s="137"/>
      <c r="E17" s="144"/>
      <c r="F17" s="282" t="e">
        <f t="shared" ca="1" si="3"/>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220"/>
      <c r="AR17" s="367"/>
      <c r="AS17" s="383">
        <f ca="1">IFERROR(COUNTIF(OFFSET(G17,0,MATCH("コ",G17:AQ17,0)):$AQ17,"一"),0)</f>
        <v>0</v>
      </c>
      <c r="AU17" s="392">
        <f t="shared" si="4"/>
        <v>0</v>
      </c>
      <c r="AV17" s="397">
        <f t="shared" si="5"/>
        <v>0</v>
      </c>
      <c r="AW17" s="397">
        <f t="shared" si="5"/>
        <v>0</v>
      </c>
      <c r="AX17" s="397">
        <f t="shared" si="5"/>
        <v>0</v>
      </c>
      <c r="AY17" s="397">
        <f t="shared" si="5"/>
        <v>0</v>
      </c>
      <c r="AZ17" s="397">
        <f t="shared" si="5"/>
        <v>0</v>
      </c>
      <c r="BA17" s="397">
        <f t="shared" si="5"/>
        <v>0</v>
      </c>
      <c r="BB17" s="397">
        <f t="shared" si="5"/>
        <v>0</v>
      </c>
      <c r="BC17" s="397">
        <f t="shared" si="5"/>
        <v>0</v>
      </c>
      <c r="BD17" s="397">
        <f t="shared" si="5"/>
        <v>0</v>
      </c>
      <c r="BE17" s="397">
        <f t="shared" si="5"/>
        <v>0</v>
      </c>
      <c r="BF17" s="397">
        <f t="shared" si="5"/>
        <v>0</v>
      </c>
      <c r="BG17" s="397">
        <f t="shared" si="5"/>
        <v>0</v>
      </c>
      <c r="BH17" s="397">
        <f t="shared" si="5"/>
        <v>0</v>
      </c>
      <c r="BI17" s="397">
        <f t="shared" si="5"/>
        <v>0</v>
      </c>
      <c r="BJ17" s="397">
        <f t="shared" si="5"/>
        <v>0</v>
      </c>
      <c r="BK17" s="397">
        <f t="shared" si="5"/>
        <v>0</v>
      </c>
      <c r="BL17" s="397">
        <f t="shared" si="5"/>
        <v>0</v>
      </c>
      <c r="BM17" s="397">
        <f t="shared" si="5"/>
        <v>0</v>
      </c>
      <c r="BN17" s="397">
        <f t="shared" si="5"/>
        <v>0</v>
      </c>
      <c r="BO17" s="397">
        <f t="shared" si="5"/>
        <v>0</v>
      </c>
      <c r="BP17" s="397">
        <f t="shared" si="5"/>
        <v>0</v>
      </c>
      <c r="BQ17" s="397">
        <f t="shared" si="5"/>
        <v>0</v>
      </c>
      <c r="BR17" s="397">
        <f t="shared" si="5"/>
        <v>0</v>
      </c>
      <c r="BS17" s="397">
        <f t="shared" si="5"/>
        <v>0</v>
      </c>
      <c r="BT17" s="397">
        <f t="shared" si="5"/>
        <v>0</v>
      </c>
      <c r="BU17" s="397">
        <f t="shared" si="5"/>
        <v>0</v>
      </c>
      <c r="BV17" s="397">
        <f t="shared" si="5"/>
        <v>0</v>
      </c>
      <c r="BW17" s="397">
        <f t="shared" si="5"/>
        <v>0</v>
      </c>
      <c r="BX17" s="397">
        <f t="shared" si="5"/>
        <v>0</v>
      </c>
      <c r="BY17" s="397">
        <f t="shared" si="6"/>
        <v>0</v>
      </c>
      <c r="BZ17" s="397">
        <f t="shared" si="6"/>
        <v>0</v>
      </c>
      <c r="CA17" s="397">
        <f t="shared" si="6"/>
        <v>0</v>
      </c>
      <c r="CB17" s="397">
        <f t="shared" ca="1" si="6"/>
        <v>0</v>
      </c>
      <c r="CC17" s="397">
        <f t="shared" ca="1" si="6"/>
        <v>0</v>
      </c>
      <c r="CD17" s="397">
        <f t="shared" ca="1" si="6"/>
        <v>0</v>
      </c>
      <c r="CE17" s="282">
        <f t="shared" ca="1" si="6"/>
        <v>0</v>
      </c>
    </row>
    <row r="18" spans="2:83" ht="12" customHeight="1">
      <c r="B18" s="117">
        <f t="shared" si="2"/>
        <v>15</v>
      </c>
      <c r="C18" s="126"/>
      <c r="D18" s="137"/>
      <c r="E18" s="144"/>
      <c r="F18" s="282" t="e">
        <f t="shared" ca="1" si="3"/>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220"/>
      <c r="AR18" s="367"/>
      <c r="AS18" s="383">
        <f ca="1">IFERROR(COUNTIF(OFFSET(G18,0,MATCH("コ",G18:AQ18,0)):$AQ18,"一"),0)</f>
        <v>0</v>
      </c>
      <c r="AU18" s="392">
        <f t="shared" si="4"/>
        <v>0</v>
      </c>
      <c r="AV18" s="397">
        <f t="shared" si="5"/>
        <v>0</v>
      </c>
      <c r="AW18" s="397">
        <f t="shared" si="5"/>
        <v>0</v>
      </c>
      <c r="AX18" s="397">
        <f t="shared" si="5"/>
        <v>0</v>
      </c>
      <c r="AY18" s="397">
        <f t="shared" si="5"/>
        <v>0</v>
      </c>
      <c r="AZ18" s="397">
        <f t="shared" si="5"/>
        <v>0</v>
      </c>
      <c r="BA18" s="397">
        <f t="shared" si="5"/>
        <v>0</v>
      </c>
      <c r="BB18" s="397">
        <f t="shared" si="5"/>
        <v>0</v>
      </c>
      <c r="BC18" s="397">
        <f t="shared" si="5"/>
        <v>0</v>
      </c>
      <c r="BD18" s="397">
        <f t="shared" si="5"/>
        <v>0</v>
      </c>
      <c r="BE18" s="397">
        <f t="shared" si="5"/>
        <v>0</v>
      </c>
      <c r="BF18" s="397">
        <f t="shared" si="5"/>
        <v>0</v>
      </c>
      <c r="BG18" s="397">
        <f t="shared" si="5"/>
        <v>0</v>
      </c>
      <c r="BH18" s="397">
        <f t="shared" si="5"/>
        <v>0</v>
      </c>
      <c r="BI18" s="397">
        <f t="shared" si="5"/>
        <v>0</v>
      </c>
      <c r="BJ18" s="397">
        <f t="shared" si="5"/>
        <v>0</v>
      </c>
      <c r="BK18" s="397">
        <f t="shared" si="5"/>
        <v>0</v>
      </c>
      <c r="BL18" s="397">
        <f t="shared" si="5"/>
        <v>0</v>
      </c>
      <c r="BM18" s="397">
        <f t="shared" si="5"/>
        <v>0</v>
      </c>
      <c r="BN18" s="397">
        <f t="shared" si="5"/>
        <v>0</v>
      </c>
      <c r="BO18" s="397">
        <f t="shared" si="5"/>
        <v>0</v>
      </c>
      <c r="BP18" s="397">
        <f t="shared" si="5"/>
        <v>0</v>
      </c>
      <c r="BQ18" s="397">
        <f t="shared" si="5"/>
        <v>0</v>
      </c>
      <c r="BR18" s="397">
        <f t="shared" si="5"/>
        <v>0</v>
      </c>
      <c r="BS18" s="397">
        <f t="shared" si="5"/>
        <v>0</v>
      </c>
      <c r="BT18" s="397">
        <f t="shared" si="5"/>
        <v>0</v>
      </c>
      <c r="BU18" s="397">
        <f t="shared" si="5"/>
        <v>0</v>
      </c>
      <c r="BV18" s="397">
        <f t="shared" si="5"/>
        <v>0</v>
      </c>
      <c r="BW18" s="397">
        <f t="shared" si="5"/>
        <v>0</v>
      </c>
      <c r="BX18" s="397">
        <f t="shared" si="5"/>
        <v>0</v>
      </c>
      <c r="BY18" s="397">
        <f t="shared" si="6"/>
        <v>0</v>
      </c>
      <c r="BZ18" s="397">
        <f t="shared" si="6"/>
        <v>0</v>
      </c>
      <c r="CA18" s="397">
        <f t="shared" si="6"/>
        <v>0</v>
      </c>
      <c r="CB18" s="397">
        <f t="shared" ca="1" si="6"/>
        <v>0</v>
      </c>
      <c r="CC18" s="397">
        <f t="shared" ca="1" si="6"/>
        <v>0</v>
      </c>
      <c r="CD18" s="397">
        <f t="shared" ca="1" si="6"/>
        <v>0</v>
      </c>
      <c r="CE18" s="282">
        <f t="shared" ca="1" si="6"/>
        <v>0</v>
      </c>
    </row>
    <row r="19" spans="2:83" ht="12" customHeight="1">
      <c r="B19" s="117">
        <f t="shared" si="2"/>
        <v>16</v>
      </c>
      <c r="C19" s="126"/>
      <c r="D19" s="137"/>
      <c r="E19" s="144"/>
      <c r="F19" s="282" t="e">
        <f t="shared" ca="1" si="3"/>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220"/>
      <c r="AR19" s="367"/>
      <c r="AS19" s="383">
        <f ca="1">IFERROR(COUNTIF(OFFSET(G19,0,MATCH("コ",G19:AQ19,0)):$AQ19,"一"),0)</f>
        <v>0</v>
      </c>
      <c r="AU19" s="392">
        <f t="shared" si="4"/>
        <v>0</v>
      </c>
      <c r="AV19" s="397">
        <f t="shared" si="5"/>
        <v>0</v>
      </c>
      <c r="AW19" s="397">
        <f t="shared" si="5"/>
        <v>0</v>
      </c>
      <c r="AX19" s="397">
        <f t="shared" si="5"/>
        <v>0</v>
      </c>
      <c r="AY19" s="397">
        <f t="shared" si="5"/>
        <v>0</v>
      </c>
      <c r="AZ19" s="397">
        <f t="shared" si="5"/>
        <v>0</v>
      </c>
      <c r="BA19" s="397">
        <f t="shared" si="5"/>
        <v>0</v>
      </c>
      <c r="BB19" s="397">
        <f t="shared" si="5"/>
        <v>0</v>
      </c>
      <c r="BC19" s="397">
        <f t="shared" si="5"/>
        <v>0</v>
      </c>
      <c r="BD19" s="397">
        <f t="shared" si="5"/>
        <v>0</v>
      </c>
      <c r="BE19" s="397">
        <f t="shared" si="5"/>
        <v>0</v>
      </c>
      <c r="BF19" s="397">
        <f t="shared" si="5"/>
        <v>0</v>
      </c>
      <c r="BG19" s="397">
        <f t="shared" si="5"/>
        <v>0</v>
      </c>
      <c r="BH19" s="397">
        <f t="shared" si="5"/>
        <v>0</v>
      </c>
      <c r="BI19" s="397">
        <f t="shared" si="5"/>
        <v>0</v>
      </c>
      <c r="BJ19" s="397">
        <f t="shared" si="5"/>
        <v>0</v>
      </c>
      <c r="BK19" s="397">
        <f t="shared" si="5"/>
        <v>0</v>
      </c>
      <c r="BL19" s="397">
        <f t="shared" si="5"/>
        <v>0</v>
      </c>
      <c r="BM19" s="397">
        <f t="shared" si="5"/>
        <v>0</v>
      </c>
      <c r="BN19" s="397">
        <f t="shared" si="5"/>
        <v>0</v>
      </c>
      <c r="BO19" s="397">
        <f t="shared" si="5"/>
        <v>0</v>
      </c>
      <c r="BP19" s="397">
        <f t="shared" si="5"/>
        <v>0</v>
      </c>
      <c r="BQ19" s="397">
        <f t="shared" si="5"/>
        <v>0</v>
      </c>
      <c r="BR19" s="397">
        <f t="shared" si="5"/>
        <v>0</v>
      </c>
      <c r="BS19" s="397">
        <f t="shared" si="5"/>
        <v>0</v>
      </c>
      <c r="BT19" s="397">
        <f t="shared" si="5"/>
        <v>0</v>
      </c>
      <c r="BU19" s="397">
        <f t="shared" si="5"/>
        <v>0</v>
      </c>
      <c r="BV19" s="397">
        <f t="shared" si="5"/>
        <v>0</v>
      </c>
      <c r="BW19" s="397">
        <f t="shared" si="5"/>
        <v>0</v>
      </c>
      <c r="BX19" s="397">
        <f t="shared" si="5"/>
        <v>0</v>
      </c>
      <c r="BY19" s="397">
        <f t="shared" si="6"/>
        <v>0</v>
      </c>
      <c r="BZ19" s="397">
        <f t="shared" si="6"/>
        <v>0</v>
      </c>
      <c r="CA19" s="397">
        <f t="shared" si="6"/>
        <v>0</v>
      </c>
      <c r="CB19" s="397">
        <f t="shared" ca="1" si="6"/>
        <v>0</v>
      </c>
      <c r="CC19" s="397">
        <f t="shared" ca="1" si="6"/>
        <v>0</v>
      </c>
      <c r="CD19" s="397">
        <f t="shared" ca="1" si="6"/>
        <v>0</v>
      </c>
      <c r="CE19" s="282">
        <f t="shared" ca="1" si="6"/>
        <v>0</v>
      </c>
    </row>
    <row r="20" spans="2:83" ht="12" customHeight="1">
      <c r="B20" s="117">
        <f t="shared" si="2"/>
        <v>17</v>
      </c>
      <c r="C20" s="126"/>
      <c r="D20" s="137"/>
      <c r="E20" s="144"/>
      <c r="F20" s="282" t="e">
        <f t="shared" ca="1" si="3"/>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220"/>
      <c r="AR20" s="367"/>
      <c r="AS20" s="383">
        <f ca="1">IFERROR(COUNTIF(OFFSET(G20,0,MATCH("コ",G20:AQ20,0)):$AQ20,"一"),0)</f>
        <v>0</v>
      </c>
      <c r="AU20" s="392">
        <f t="shared" si="4"/>
        <v>0</v>
      </c>
      <c r="AV20" s="397">
        <f t="shared" si="5"/>
        <v>0</v>
      </c>
      <c r="AW20" s="397">
        <f t="shared" si="5"/>
        <v>0</v>
      </c>
      <c r="AX20" s="397">
        <f t="shared" si="5"/>
        <v>0</v>
      </c>
      <c r="AY20" s="397">
        <f t="shared" si="5"/>
        <v>0</v>
      </c>
      <c r="AZ20" s="397">
        <f t="shared" si="5"/>
        <v>0</v>
      </c>
      <c r="BA20" s="397">
        <f t="shared" si="5"/>
        <v>0</v>
      </c>
      <c r="BB20" s="397">
        <f t="shared" si="5"/>
        <v>0</v>
      </c>
      <c r="BC20" s="397">
        <f t="shared" si="5"/>
        <v>0</v>
      </c>
      <c r="BD20" s="397">
        <f t="shared" si="5"/>
        <v>0</v>
      </c>
      <c r="BE20" s="397">
        <f t="shared" si="5"/>
        <v>0</v>
      </c>
      <c r="BF20" s="397">
        <f t="shared" si="5"/>
        <v>0</v>
      </c>
      <c r="BG20" s="397">
        <f t="shared" si="5"/>
        <v>0</v>
      </c>
      <c r="BH20" s="397">
        <f t="shared" si="5"/>
        <v>0</v>
      </c>
      <c r="BI20" s="397">
        <f t="shared" si="5"/>
        <v>0</v>
      </c>
      <c r="BJ20" s="397">
        <f t="shared" si="5"/>
        <v>0</v>
      </c>
      <c r="BK20" s="397">
        <f t="shared" si="5"/>
        <v>0</v>
      </c>
      <c r="BL20" s="397">
        <f t="shared" si="5"/>
        <v>0</v>
      </c>
      <c r="BM20" s="397">
        <f t="shared" si="5"/>
        <v>0</v>
      </c>
      <c r="BN20" s="397">
        <f t="shared" si="5"/>
        <v>0</v>
      </c>
      <c r="BO20" s="397">
        <f t="shared" si="5"/>
        <v>0</v>
      </c>
      <c r="BP20" s="397">
        <f t="shared" si="5"/>
        <v>0</v>
      </c>
      <c r="BQ20" s="397">
        <f t="shared" si="5"/>
        <v>0</v>
      </c>
      <c r="BR20" s="397">
        <f t="shared" si="5"/>
        <v>0</v>
      </c>
      <c r="BS20" s="397">
        <f t="shared" si="5"/>
        <v>0</v>
      </c>
      <c r="BT20" s="397">
        <f t="shared" si="5"/>
        <v>0</v>
      </c>
      <c r="BU20" s="397">
        <f t="shared" si="5"/>
        <v>0</v>
      </c>
      <c r="BV20" s="397">
        <f t="shared" si="5"/>
        <v>0</v>
      </c>
      <c r="BW20" s="397">
        <f t="shared" si="5"/>
        <v>0</v>
      </c>
      <c r="BX20" s="397">
        <f t="shared" si="5"/>
        <v>0</v>
      </c>
      <c r="BY20" s="397">
        <f t="shared" si="6"/>
        <v>0</v>
      </c>
      <c r="BZ20" s="397">
        <f t="shared" si="6"/>
        <v>0</v>
      </c>
      <c r="CA20" s="397">
        <f t="shared" si="6"/>
        <v>0</v>
      </c>
      <c r="CB20" s="397">
        <f t="shared" ca="1" si="6"/>
        <v>0</v>
      </c>
      <c r="CC20" s="397">
        <f t="shared" ca="1" si="6"/>
        <v>0</v>
      </c>
      <c r="CD20" s="397">
        <f t="shared" ca="1" si="6"/>
        <v>0</v>
      </c>
      <c r="CE20" s="282">
        <f t="shared" ca="1" si="6"/>
        <v>0</v>
      </c>
    </row>
    <row r="21" spans="2:83" ht="12" customHeight="1">
      <c r="B21" s="117">
        <f t="shared" si="2"/>
        <v>18</v>
      </c>
      <c r="C21" s="126"/>
      <c r="D21" s="137"/>
      <c r="E21" s="144"/>
      <c r="F21" s="282" t="e">
        <f t="shared" ca="1" si="3"/>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220"/>
      <c r="AR21" s="367"/>
      <c r="AS21" s="383">
        <f ca="1">IFERROR(COUNTIF(OFFSET(G21,0,MATCH("コ",G21:AQ21,0)):$AQ21,"一"),0)</f>
        <v>0</v>
      </c>
      <c r="AU21" s="392">
        <f t="shared" si="4"/>
        <v>0</v>
      </c>
      <c r="AV21" s="397">
        <f t="shared" si="5"/>
        <v>0</v>
      </c>
      <c r="AW21" s="397">
        <f t="shared" si="5"/>
        <v>0</v>
      </c>
      <c r="AX21" s="397">
        <f t="shared" si="5"/>
        <v>0</v>
      </c>
      <c r="AY21" s="397">
        <f t="shared" si="5"/>
        <v>0</v>
      </c>
      <c r="AZ21" s="397">
        <f t="shared" si="5"/>
        <v>0</v>
      </c>
      <c r="BA21" s="397">
        <f t="shared" si="5"/>
        <v>0</v>
      </c>
      <c r="BB21" s="397">
        <f t="shared" si="5"/>
        <v>0</v>
      </c>
      <c r="BC21" s="397">
        <f t="shared" si="5"/>
        <v>0</v>
      </c>
      <c r="BD21" s="397">
        <f t="shared" si="5"/>
        <v>0</v>
      </c>
      <c r="BE21" s="397">
        <f t="shared" si="5"/>
        <v>0</v>
      </c>
      <c r="BF21" s="397">
        <f t="shared" si="5"/>
        <v>0</v>
      </c>
      <c r="BG21" s="397">
        <f t="shared" si="5"/>
        <v>0</v>
      </c>
      <c r="BH21" s="397">
        <f t="shared" si="5"/>
        <v>0</v>
      </c>
      <c r="BI21" s="397">
        <f t="shared" si="5"/>
        <v>0</v>
      </c>
      <c r="BJ21" s="397">
        <f t="shared" si="5"/>
        <v>0</v>
      </c>
      <c r="BK21" s="397">
        <f t="shared" si="5"/>
        <v>0</v>
      </c>
      <c r="BL21" s="397">
        <f t="shared" si="5"/>
        <v>0</v>
      </c>
      <c r="BM21" s="397">
        <f t="shared" si="5"/>
        <v>0</v>
      </c>
      <c r="BN21" s="397">
        <f t="shared" si="5"/>
        <v>0</v>
      </c>
      <c r="BO21" s="397">
        <f t="shared" si="5"/>
        <v>0</v>
      </c>
      <c r="BP21" s="397">
        <f t="shared" si="5"/>
        <v>0</v>
      </c>
      <c r="BQ21" s="397">
        <f t="shared" si="5"/>
        <v>0</v>
      </c>
      <c r="BR21" s="397">
        <f t="shared" si="5"/>
        <v>0</v>
      </c>
      <c r="BS21" s="397">
        <f t="shared" si="5"/>
        <v>0</v>
      </c>
      <c r="BT21" s="397">
        <f t="shared" si="5"/>
        <v>0</v>
      </c>
      <c r="BU21" s="397">
        <f t="shared" si="5"/>
        <v>0</v>
      </c>
      <c r="BV21" s="397">
        <f t="shared" si="5"/>
        <v>0</v>
      </c>
      <c r="BW21" s="397">
        <f t="shared" si="5"/>
        <v>0</v>
      </c>
      <c r="BX21" s="397">
        <f t="shared" si="5"/>
        <v>0</v>
      </c>
      <c r="BY21" s="397">
        <f t="shared" si="6"/>
        <v>0</v>
      </c>
      <c r="BZ21" s="397">
        <f t="shared" si="6"/>
        <v>0</v>
      </c>
      <c r="CA21" s="397">
        <f t="shared" si="6"/>
        <v>0</v>
      </c>
      <c r="CB21" s="397">
        <f t="shared" ca="1" si="6"/>
        <v>0</v>
      </c>
      <c r="CC21" s="397">
        <f t="shared" ca="1" si="6"/>
        <v>0</v>
      </c>
      <c r="CD21" s="397">
        <f t="shared" ca="1" si="6"/>
        <v>0</v>
      </c>
      <c r="CE21" s="282">
        <f t="shared" ca="1" si="6"/>
        <v>0</v>
      </c>
    </row>
    <row r="22" spans="2:83" ht="12" customHeight="1">
      <c r="B22" s="117">
        <f t="shared" si="2"/>
        <v>19</v>
      </c>
      <c r="C22" s="126"/>
      <c r="D22" s="137"/>
      <c r="E22" s="144"/>
      <c r="F22" s="282" t="e">
        <f t="shared" ca="1" si="3"/>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220"/>
      <c r="AR22" s="367"/>
      <c r="AS22" s="383">
        <f ca="1">IFERROR(COUNTIF(OFFSET(G22,0,MATCH("コ",G22:AQ22,0)):$AQ22,"一"),0)</f>
        <v>0</v>
      </c>
      <c r="AU22" s="392">
        <f t="shared" si="4"/>
        <v>0</v>
      </c>
      <c r="AV22" s="397">
        <f t="shared" si="5"/>
        <v>0</v>
      </c>
      <c r="AW22" s="397">
        <f t="shared" si="5"/>
        <v>0</v>
      </c>
      <c r="AX22" s="397">
        <f t="shared" si="5"/>
        <v>0</v>
      </c>
      <c r="AY22" s="397">
        <f t="shared" si="5"/>
        <v>0</v>
      </c>
      <c r="AZ22" s="397">
        <f t="shared" si="5"/>
        <v>0</v>
      </c>
      <c r="BA22" s="397">
        <f t="shared" si="5"/>
        <v>0</v>
      </c>
      <c r="BB22" s="397">
        <f t="shared" si="5"/>
        <v>0</v>
      </c>
      <c r="BC22" s="397">
        <f t="shared" si="5"/>
        <v>0</v>
      </c>
      <c r="BD22" s="397">
        <f t="shared" si="5"/>
        <v>0</v>
      </c>
      <c r="BE22" s="397">
        <f t="shared" si="5"/>
        <v>0</v>
      </c>
      <c r="BF22" s="397">
        <f t="shared" si="5"/>
        <v>0</v>
      </c>
      <c r="BG22" s="397">
        <f t="shared" si="5"/>
        <v>0</v>
      </c>
      <c r="BH22" s="397">
        <f t="shared" si="5"/>
        <v>0</v>
      </c>
      <c r="BI22" s="397">
        <f t="shared" si="5"/>
        <v>0</v>
      </c>
      <c r="BJ22" s="397">
        <f t="shared" si="5"/>
        <v>0</v>
      </c>
      <c r="BK22" s="397">
        <f t="shared" si="5"/>
        <v>0</v>
      </c>
      <c r="BL22" s="397">
        <f t="shared" si="5"/>
        <v>0</v>
      </c>
      <c r="BM22" s="397">
        <f t="shared" si="5"/>
        <v>0</v>
      </c>
      <c r="BN22" s="397">
        <f t="shared" si="5"/>
        <v>0</v>
      </c>
      <c r="BO22" s="397">
        <f t="shared" si="5"/>
        <v>0</v>
      </c>
      <c r="BP22" s="397">
        <f t="shared" si="5"/>
        <v>0</v>
      </c>
      <c r="BQ22" s="397">
        <f t="shared" si="5"/>
        <v>0</v>
      </c>
      <c r="BR22" s="397">
        <f t="shared" si="5"/>
        <v>0</v>
      </c>
      <c r="BS22" s="397">
        <f t="shared" si="5"/>
        <v>0</v>
      </c>
      <c r="BT22" s="397">
        <f t="shared" si="5"/>
        <v>0</v>
      </c>
      <c r="BU22" s="397">
        <f t="shared" si="5"/>
        <v>0</v>
      </c>
      <c r="BV22" s="397">
        <f t="shared" si="5"/>
        <v>0</v>
      </c>
      <c r="BW22" s="397">
        <f t="shared" si="5"/>
        <v>0</v>
      </c>
      <c r="BX22" s="397">
        <f t="shared" si="5"/>
        <v>0</v>
      </c>
      <c r="BY22" s="397">
        <f t="shared" si="6"/>
        <v>0</v>
      </c>
      <c r="BZ22" s="397">
        <f t="shared" si="6"/>
        <v>0</v>
      </c>
      <c r="CA22" s="397">
        <f t="shared" si="6"/>
        <v>0</v>
      </c>
      <c r="CB22" s="397">
        <f t="shared" ca="1" si="6"/>
        <v>0</v>
      </c>
      <c r="CC22" s="397">
        <f t="shared" ca="1" si="6"/>
        <v>0</v>
      </c>
      <c r="CD22" s="397">
        <f t="shared" ca="1" si="6"/>
        <v>0</v>
      </c>
      <c r="CE22" s="282">
        <f t="shared" ca="1" si="6"/>
        <v>0</v>
      </c>
    </row>
    <row r="23" spans="2:83" ht="12" customHeight="1">
      <c r="B23" s="117">
        <f t="shared" si="2"/>
        <v>20</v>
      </c>
      <c r="C23" s="126"/>
      <c r="D23" s="137"/>
      <c r="E23" s="144"/>
      <c r="F23" s="282" t="e">
        <f t="shared" ca="1" si="3"/>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220"/>
      <c r="AR23" s="367"/>
      <c r="AS23" s="383">
        <f ca="1">IFERROR(COUNTIF(OFFSET(G23,0,MATCH("コ",G23:AQ23,0)):$AQ23,"一"),0)</f>
        <v>0</v>
      </c>
      <c r="AU23" s="392">
        <f t="shared" si="4"/>
        <v>0</v>
      </c>
      <c r="AV23" s="397">
        <f t="shared" si="5"/>
        <v>0</v>
      </c>
      <c r="AW23" s="397">
        <f t="shared" si="5"/>
        <v>0</v>
      </c>
      <c r="AX23" s="397">
        <f t="shared" si="5"/>
        <v>0</v>
      </c>
      <c r="AY23" s="397">
        <f t="shared" si="5"/>
        <v>0</v>
      </c>
      <c r="AZ23" s="397">
        <f t="shared" si="5"/>
        <v>0</v>
      </c>
      <c r="BA23" s="397">
        <f t="shared" si="5"/>
        <v>0</v>
      </c>
      <c r="BB23" s="397">
        <f t="shared" si="5"/>
        <v>0</v>
      </c>
      <c r="BC23" s="397">
        <f t="shared" si="5"/>
        <v>0</v>
      </c>
      <c r="BD23" s="397">
        <f t="shared" si="5"/>
        <v>0</v>
      </c>
      <c r="BE23" s="397">
        <f t="shared" si="5"/>
        <v>0</v>
      </c>
      <c r="BF23" s="397">
        <f t="shared" si="5"/>
        <v>0</v>
      </c>
      <c r="BG23" s="397">
        <f t="shared" si="5"/>
        <v>0</v>
      </c>
      <c r="BH23" s="397">
        <f t="shared" si="5"/>
        <v>0</v>
      </c>
      <c r="BI23" s="397">
        <f t="shared" si="5"/>
        <v>0</v>
      </c>
      <c r="BJ23" s="397">
        <f t="shared" si="5"/>
        <v>0</v>
      </c>
      <c r="BK23" s="397">
        <f t="shared" si="5"/>
        <v>0</v>
      </c>
      <c r="BL23" s="397">
        <f t="shared" si="5"/>
        <v>0</v>
      </c>
      <c r="BM23" s="397">
        <f t="shared" si="5"/>
        <v>0</v>
      </c>
      <c r="BN23" s="397">
        <f t="shared" si="5"/>
        <v>0</v>
      </c>
      <c r="BO23" s="397">
        <f t="shared" si="5"/>
        <v>0</v>
      </c>
      <c r="BP23" s="397">
        <f t="shared" si="5"/>
        <v>0</v>
      </c>
      <c r="BQ23" s="397">
        <f t="shared" si="5"/>
        <v>0</v>
      </c>
      <c r="BR23" s="397">
        <f t="shared" si="5"/>
        <v>0</v>
      </c>
      <c r="BS23" s="397">
        <f t="shared" si="5"/>
        <v>0</v>
      </c>
      <c r="BT23" s="397">
        <f t="shared" si="5"/>
        <v>0</v>
      </c>
      <c r="BU23" s="397">
        <f t="shared" si="5"/>
        <v>0</v>
      </c>
      <c r="BV23" s="397">
        <f t="shared" si="5"/>
        <v>0</v>
      </c>
      <c r="BW23" s="397">
        <f t="shared" si="5"/>
        <v>0</v>
      </c>
      <c r="BX23" s="397">
        <f t="shared" si="5"/>
        <v>0</v>
      </c>
      <c r="BY23" s="397">
        <f t="shared" si="6"/>
        <v>0</v>
      </c>
      <c r="BZ23" s="397">
        <f t="shared" si="6"/>
        <v>0</v>
      </c>
      <c r="CA23" s="397">
        <f t="shared" si="6"/>
        <v>0</v>
      </c>
      <c r="CB23" s="397">
        <f t="shared" ca="1" si="6"/>
        <v>0</v>
      </c>
      <c r="CC23" s="397">
        <f t="shared" ca="1" si="6"/>
        <v>0</v>
      </c>
      <c r="CD23" s="397">
        <f t="shared" ca="1" si="6"/>
        <v>0</v>
      </c>
      <c r="CE23" s="282">
        <f t="shared" ca="1" si="6"/>
        <v>0</v>
      </c>
    </row>
    <row r="24" spans="2:83" ht="12" customHeight="1">
      <c r="B24" s="117">
        <f t="shared" si="2"/>
        <v>21</v>
      </c>
      <c r="C24" s="126"/>
      <c r="D24" s="137"/>
      <c r="E24" s="144"/>
      <c r="F24" s="282" t="e">
        <f t="shared" ca="1" si="3"/>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220"/>
      <c r="AR24" s="367"/>
      <c r="AS24" s="383">
        <f ca="1">IFERROR(COUNTIF(OFFSET(G24,0,MATCH("コ",G24:AQ24,0)):$AQ24,"一"),0)</f>
        <v>0</v>
      </c>
      <c r="AU24" s="392">
        <f t="shared" si="4"/>
        <v>0</v>
      </c>
      <c r="AV24" s="397">
        <f t="shared" si="5"/>
        <v>0</v>
      </c>
      <c r="AW24" s="397">
        <f t="shared" si="5"/>
        <v>0</v>
      </c>
      <c r="AX24" s="397">
        <f t="shared" si="5"/>
        <v>0</v>
      </c>
      <c r="AY24" s="397">
        <f t="shared" si="5"/>
        <v>0</v>
      </c>
      <c r="AZ24" s="397">
        <f t="shared" si="5"/>
        <v>0</v>
      </c>
      <c r="BA24" s="397">
        <f t="shared" si="5"/>
        <v>0</v>
      </c>
      <c r="BB24" s="397">
        <f t="shared" si="5"/>
        <v>0</v>
      </c>
      <c r="BC24" s="397">
        <f t="shared" si="5"/>
        <v>0</v>
      </c>
      <c r="BD24" s="397">
        <f t="shared" si="5"/>
        <v>0</v>
      </c>
      <c r="BE24" s="397">
        <f t="shared" si="5"/>
        <v>0</v>
      </c>
      <c r="BF24" s="397">
        <f t="shared" si="5"/>
        <v>0</v>
      </c>
      <c r="BG24" s="397">
        <f t="shared" si="5"/>
        <v>0</v>
      </c>
      <c r="BH24" s="397">
        <f t="shared" si="5"/>
        <v>0</v>
      </c>
      <c r="BI24" s="397">
        <f t="shared" si="5"/>
        <v>0</v>
      </c>
      <c r="BJ24" s="397">
        <f t="shared" si="5"/>
        <v>0</v>
      </c>
      <c r="BK24" s="397">
        <f t="shared" si="5"/>
        <v>0</v>
      </c>
      <c r="BL24" s="397">
        <f t="shared" si="5"/>
        <v>0</v>
      </c>
      <c r="BM24" s="397">
        <f t="shared" si="5"/>
        <v>0</v>
      </c>
      <c r="BN24" s="397">
        <f t="shared" si="5"/>
        <v>0</v>
      </c>
      <c r="BO24" s="397">
        <f t="shared" si="5"/>
        <v>0</v>
      </c>
      <c r="BP24" s="397">
        <f t="shared" si="5"/>
        <v>0</v>
      </c>
      <c r="BQ24" s="397">
        <f t="shared" si="5"/>
        <v>0</v>
      </c>
      <c r="BR24" s="397">
        <f t="shared" si="5"/>
        <v>0</v>
      </c>
      <c r="BS24" s="397">
        <f t="shared" si="5"/>
        <v>0</v>
      </c>
      <c r="BT24" s="397">
        <f t="shared" si="5"/>
        <v>0</v>
      </c>
      <c r="BU24" s="397">
        <f t="shared" si="5"/>
        <v>0</v>
      </c>
      <c r="BV24" s="397">
        <f t="shared" si="5"/>
        <v>0</v>
      </c>
      <c r="BW24" s="397">
        <f t="shared" si="5"/>
        <v>0</v>
      </c>
      <c r="BX24" s="397">
        <f t="shared" si="5"/>
        <v>0</v>
      </c>
      <c r="BY24" s="397">
        <f t="shared" si="6"/>
        <v>0</v>
      </c>
      <c r="BZ24" s="397">
        <f t="shared" si="6"/>
        <v>0</v>
      </c>
      <c r="CA24" s="397">
        <f t="shared" si="6"/>
        <v>0</v>
      </c>
      <c r="CB24" s="397">
        <f t="shared" ca="1" si="6"/>
        <v>0</v>
      </c>
      <c r="CC24" s="397">
        <f t="shared" ca="1" si="6"/>
        <v>0</v>
      </c>
      <c r="CD24" s="397">
        <f t="shared" ca="1" si="6"/>
        <v>0</v>
      </c>
      <c r="CE24" s="282">
        <f t="shared" ca="1" si="6"/>
        <v>0</v>
      </c>
    </row>
    <row r="25" spans="2:83" ht="12" customHeight="1">
      <c r="B25" s="117">
        <f t="shared" si="2"/>
        <v>22</v>
      </c>
      <c r="C25" s="126"/>
      <c r="D25" s="137"/>
      <c r="E25" s="144"/>
      <c r="F25" s="282" t="e">
        <f t="shared" ca="1" si="3"/>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220"/>
      <c r="AR25" s="367"/>
      <c r="AS25" s="383">
        <f ca="1">IFERROR(COUNTIF(OFFSET(G25,0,MATCH("コ",G25:AQ25,0)):$AQ25,"一"),0)</f>
        <v>0</v>
      </c>
      <c r="AU25" s="392">
        <f t="shared" si="4"/>
        <v>0</v>
      </c>
      <c r="AV25" s="397">
        <f t="shared" si="5"/>
        <v>0</v>
      </c>
      <c r="AW25" s="397">
        <f t="shared" si="5"/>
        <v>0</v>
      </c>
      <c r="AX25" s="397">
        <f t="shared" si="5"/>
        <v>0</v>
      </c>
      <c r="AY25" s="397">
        <f t="shared" si="5"/>
        <v>0</v>
      </c>
      <c r="AZ25" s="397">
        <f t="shared" si="5"/>
        <v>0</v>
      </c>
      <c r="BA25" s="397">
        <f t="shared" si="5"/>
        <v>0</v>
      </c>
      <c r="BB25" s="397">
        <f t="shared" si="5"/>
        <v>0</v>
      </c>
      <c r="BC25" s="397">
        <f t="shared" si="5"/>
        <v>0</v>
      </c>
      <c r="BD25" s="397">
        <f t="shared" si="5"/>
        <v>0</v>
      </c>
      <c r="BE25" s="397">
        <f t="shared" si="5"/>
        <v>0</v>
      </c>
      <c r="BF25" s="397">
        <f t="shared" si="5"/>
        <v>0</v>
      </c>
      <c r="BG25" s="397">
        <f t="shared" si="5"/>
        <v>0</v>
      </c>
      <c r="BH25" s="397">
        <f t="shared" si="5"/>
        <v>0</v>
      </c>
      <c r="BI25" s="397">
        <f t="shared" si="5"/>
        <v>0</v>
      </c>
      <c r="BJ25" s="397">
        <f t="shared" si="5"/>
        <v>0</v>
      </c>
      <c r="BK25" s="397">
        <f t="shared" si="5"/>
        <v>0</v>
      </c>
      <c r="BL25" s="397">
        <f t="shared" si="5"/>
        <v>0</v>
      </c>
      <c r="BM25" s="397">
        <f t="shared" si="5"/>
        <v>0</v>
      </c>
      <c r="BN25" s="397">
        <f t="shared" si="5"/>
        <v>0</v>
      </c>
      <c r="BO25" s="397">
        <f t="shared" si="5"/>
        <v>0</v>
      </c>
      <c r="BP25" s="397">
        <f t="shared" si="5"/>
        <v>0</v>
      </c>
      <c r="BQ25" s="397">
        <f t="shared" si="5"/>
        <v>0</v>
      </c>
      <c r="BR25" s="397">
        <f t="shared" si="5"/>
        <v>0</v>
      </c>
      <c r="BS25" s="397">
        <f t="shared" si="5"/>
        <v>0</v>
      </c>
      <c r="BT25" s="397">
        <f t="shared" si="5"/>
        <v>0</v>
      </c>
      <c r="BU25" s="397">
        <f t="shared" si="5"/>
        <v>0</v>
      </c>
      <c r="BV25" s="397">
        <f t="shared" si="5"/>
        <v>0</v>
      </c>
      <c r="BW25" s="397">
        <f t="shared" si="5"/>
        <v>0</v>
      </c>
      <c r="BX25" s="397">
        <f t="shared" si="5"/>
        <v>0</v>
      </c>
      <c r="BY25" s="397">
        <f t="shared" si="6"/>
        <v>0</v>
      </c>
      <c r="BZ25" s="397">
        <f t="shared" si="6"/>
        <v>0</v>
      </c>
      <c r="CA25" s="397">
        <f t="shared" si="6"/>
        <v>0</v>
      </c>
      <c r="CB25" s="397">
        <f t="shared" ca="1" si="6"/>
        <v>0</v>
      </c>
      <c r="CC25" s="397">
        <f t="shared" ca="1" si="6"/>
        <v>0</v>
      </c>
      <c r="CD25" s="397">
        <f t="shared" ca="1" si="6"/>
        <v>0</v>
      </c>
      <c r="CE25" s="282">
        <f t="shared" ca="1" si="6"/>
        <v>0</v>
      </c>
    </row>
    <row r="26" spans="2:83" ht="12" customHeight="1">
      <c r="B26" s="117">
        <f t="shared" si="2"/>
        <v>23</v>
      </c>
      <c r="C26" s="126"/>
      <c r="D26" s="137"/>
      <c r="E26" s="144"/>
      <c r="F26" s="282" t="e">
        <f t="shared" ca="1" si="3"/>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220"/>
      <c r="AR26" s="367"/>
      <c r="AS26" s="383">
        <f ca="1">IFERROR(COUNTIF(OFFSET(G26,0,MATCH("コ",G26:AQ26,0)):$AQ26,"一"),0)</f>
        <v>0</v>
      </c>
      <c r="AU26" s="392">
        <f t="shared" si="4"/>
        <v>0</v>
      </c>
      <c r="AV26" s="397">
        <f t="shared" si="5"/>
        <v>0</v>
      </c>
      <c r="AW26" s="397">
        <f t="shared" si="5"/>
        <v>0</v>
      </c>
      <c r="AX26" s="397">
        <f t="shared" si="5"/>
        <v>0</v>
      </c>
      <c r="AY26" s="397">
        <f t="shared" si="5"/>
        <v>0</v>
      </c>
      <c r="AZ26" s="397">
        <f t="shared" si="5"/>
        <v>0</v>
      </c>
      <c r="BA26" s="397">
        <f t="shared" si="5"/>
        <v>0</v>
      </c>
      <c r="BB26" s="397">
        <f t="shared" si="5"/>
        <v>0</v>
      </c>
      <c r="BC26" s="397">
        <f t="shared" si="5"/>
        <v>0</v>
      </c>
      <c r="BD26" s="397">
        <f t="shared" si="5"/>
        <v>0</v>
      </c>
      <c r="BE26" s="397">
        <f t="shared" si="5"/>
        <v>0</v>
      </c>
      <c r="BF26" s="397">
        <f t="shared" si="5"/>
        <v>0</v>
      </c>
      <c r="BG26" s="397">
        <f t="shared" si="5"/>
        <v>0</v>
      </c>
      <c r="BH26" s="397">
        <f t="shared" si="5"/>
        <v>0</v>
      </c>
      <c r="BI26" s="397">
        <f t="shared" si="5"/>
        <v>0</v>
      </c>
      <c r="BJ26" s="397">
        <f t="shared" si="5"/>
        <v>0</v>
      </c>
      <c r="BK26" s="397">
        <f t="shared" si="5"/>
        <v>0</v>
      </c>
      <c r="BL26" s="397">
        <f t="shared" si="5"/>
        <v>0</v>
      </c>
      <c r="BM26" s="397">
        <f t="shared" si="5"/>
        <v>0</v>
      </c>
      <c r="BN26" s="397">
        <f t="shared" si="5"/>
        <v>0</v>
      </c>
      <c r="BO26" s="397">
        <f t="shared" si="5"/>
        <v>0</v>
      </c>
      <c r="BP26" s="397">
        <f t="shared" si="5"/>
        <v>0</v>
      </c>
      <c r="BQ26" s="397">
        <f t="shared" si="5"/>
        <v>0</v>
      </c>
      <c r="BR26" s="397">
        <f t="shared" si="5"/>
        <v>0</v>
      </c>
      <c r="BS26" s="397">
        <f t="shared" si="5"/>
        <v>0</v>
      </c>
      <c r="BT26" s="397">
        <f t="shared" si="5"/>
        <v>0</v>
      </c>
      <c r="BU26" s="397">
        <f t="shared" si="5"/>
        <v>0</v>
      </c>
      <c r="BV26" s="397">
        <f t="shared" si="5"/>
        <v>0</v>
      </c>
      <c r="BW26" s="397">
        <f t="shared" si="5"/>
        <v>0</v>
      </c>
      <c r="BX26" s="397">
        <f t="shared" si="5"/>
        <v>0</v>
      </c>
      <c r="BY26" s="397">
        <f t="shared" si="6"/>
        <v>0</v>
      </c>
      <c r="BZ26" s="397">
        <f t="shared" si="6"/>
        <v>0</v>
      </c>
      <c r="CA26" s="397">
        <f t="shared" si="6"/>
        <v>0</v>
      </c>
      <c r="CB26" s="397">
        <f t="shared" ca="1" si="6"/>
        <v>0</v>
      </c>
      <c r="CC26" s="397">
        <f t="shared" ca="1" si="6"/>
        <v>0</v>
      </c>
      <c r="CD26" s="397">
        <f t="shared" ca="1" si="6"/>
        <v>0</v>
      </c>
      <c r="CE26" s="282">
        <f t="shared" ca="1" si="6"/>
        <v>0</v>
      </c>
    </row>
    <row r="27" spans="2:83" ht="12" customHeight="1">
      <c r="B27" s="117">
        <f t="shared" si="2"/>
        <v>24</v>
      </c>
      <c r="C27" s="126"/>
      <c r="D27" s="137"/>
      <c r="E27" s="144"/>
      <c r="F27" s="282" t="e">
        <f t="shared" ca="1" si="3"/>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220"/>
      <c r="AR27" s="367"/>
      <c r="AS27" s="383">
        <f ca="1">IFERROR(COUNTIF(OFFSET(G27,0,MATCH("コ",G27:AQ27,0)):$AQ27,"一"),0)</f>
        <v>0</v>
      </c>
      <c r="AU27" s="392">
        <f t="shared" si="4"/>
        <v>0</v>
      </c>
      <c r="AV27" s="397">
        <f t="shared" si="5"/>
        <v>0</v>
      </c>
      <c r="AW27" s="397">
        <f t="shared" si="5"/>
        <v>0</v>
      </c>
      <c r="AX27" s="397">
        <f t="shared" si="5"/>
        <v>0</v>
      </c>
      <c r="AY27" s="397">
        <f t="shared" si="5"/>
        <v>0</v>
      </c>
      <c r="AZ27" s="397">
        <f t="shared" si="5"/>
        <v>0</v>
      </c>
      <c r="BA27" s="397">
        <f t="shared" si="5"/>
        <v>0</v>
      </c>
      <c r="BB27" s="397">
        <f t="shared" si="5"/>
        <v>0</v>
      </c>
      <c r="BC27" s="397">
        <f t="shared" si="5"/>
        <v>0</v>
      </c>
      <c r="BD27" s="397">
        <f t="shared" si="5"/>
        <v>0</v>
      </c>
      <c r="BE27" s="397">
        <f t="shared" si="5"/>
        <v>0</v>
      </c>
      <c r="BF27" s="397">
        <f t="shared" si="5"/>
        <v>0</v>
      </c>
      <c r="BG27" s="397">
        <f t="shared" si="5"/>
        <v>0</v>
      </c>
      <c r="BH27" s="397">
        <f t="shared" si="5"/>
        <v>0</v>
      </c>
      <c r="BI27" s="397">
        <f t="shared" si="5"/>
        <v>0</v>
      </c>
      <c r="BJ27" s="397">
        <f t="shared" si="5"/>
        <v>0</v>
      </c>
      <c r="BK27" s="397">
        <f t="shared" si="5"/>
        <v>0</v>
      </c>
      <c r="BL27" s="397">
        <f t="shared" si="5"/>
        <v>0</v>
      </c>
      <c r="BM27" s="397">
        <f t="shared" si="5"/>
        <v>0</v>
      </c>
      <c r="BN27" s="397">
        <f t="shared" si="5"/>
        <v>0</v>
      </c>
      <c r="BO27" s="397">
        <f t="shared" si="5"/>
        <v>0</v>
      </c>
      <c r="BP27" s="397">
        <f t="shared" si="5"/>
        <v>0</v>
      </c>
      <c r="BQ27" s="397">
        <f t="shared" si="5"/>
        <v>0</v>
      </c>
      <c r="BR27" s="397">
        <f t="shared" si="5"/>
        <v>0</v>
      </c>
      <c r="BS27" s="397">
        <f t="shared" si="5"/>
        <v>0</v>
      </c>
      <c r="BT27" s="397">
        <f t="shared" si="5"/>
        <v>0</v>
      </c>
      <c r="BU27" s="397">
        <f t="shared" si="5"/>
        <v>0</v>
      </c>
      <c r="BV27" s="397">
        <f t="shared" si="5"/>
        <v>0</v>
      </c>
      <c r="BW27" s="397">
        <f t="shared" si="5"/>
        <v>0</v>
      </c>
      <c r="BX27" s="397">
        <f t="shared" si="5"/>
        <v>0</v>
      </c>
      <c r="BY27" s="397">
        <f t="shared" si="6"/>
        <v>0</v>
      </c>
      <c r="BZ27" s="397">
        <f t="shared" si="6"/>
        <v>0</v>
      </c>
      <c r="CA27" s="397">
        <f t="shared" si="6"/>
        <v>0</v>
      </c>
      <c r="CB27" s="397">
        <f t="shared" ca="1" si="6"/>
        <v>0</v>
      </c>
      <c r="CC27" s="397">
        <f t="shared" ca="1" si="6"/>
        <v>0</v>
      </c>
      <c r="CD27" s="397">
        <f t="shared" ca="1" si="6"/>
        <v>0</v>
      </c>
      <c r="CE27" s="282">
        <f t="shared" ca="1" si="6"/>
        <v>0</v>
      </c>
    </row>
    <row r="28" spans="2:83" ht="12" customHeight="1">
      <c r="B28" s="117">
        <f t="shared" si="2"/>
        <v>25</v>
      </c>
      <c r="C28" s="126"/>
      <c r="D28" s="137"/>
      <c r="E28" s="144"/>
      <c r="F28" s="282" t="e">
        <f t="shared" ca="1" si="3"/>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220"/>
      <c r="AR28" s="367"/>
      <c r="AS28" s="383">
        <f ca="1">IFERROR(COUNTIF(OFFSET(G28,0,MATCH("コ",G28:AQ28,0)):$AQ28,"一"),0)</f>
        <v>0</v>
      </c>
      <c r="AU28" s="392">
        <f t="shared" si="4"/>
        <v>0</v>
      </c>
      <c r="AV28" s="397">
        <f t="shared" si="5"/>
        <v>0</v>
      </c>
      <c r="AW28" s="397">
        <f t="shared" si="5"/>
        <v>0</v>
      </c>
      <c r="AX28" s="397">
        <f t="shared" si="5"/>
        <v>0</v>
      </c>
      <c r="AY28" s="397">
        <f t="shared" si="5"/>
        <v>0</v>
      </c>
      <c r="AZ28" s="397">
        <f t="shared" si="5"/>
        <v>0</v>
      </c>
      <c r="BA28" s="397">
        <f t="shared" si="5"/>
        <v>0</v>
      </c>
      <c r="BB28" s="397">
        <f t="shared" si="5"/>
        <v>0</v>
      </c>
      <c r="BC28" s="397">
        <f t="shared" si="5"/>
        <v>0</v>
      </c>
      <c r="BD28" s="397">
        <f t="shared" si="5"/>
        <v>0</v>
      </c>
      <c r="BE28" s="397">
        <f t="shared" si="5"/>
        <v>0</v>
      </c>
      <c r="BF28" s="397">
        <f t="shared" si="5"/>
        <v>0</v>
      </c>
      <c r="BG28" s="397">
        <f t="shared" si="5"/>
        <v>0</v>
      </c>
      <c r="BH28" s="397">
        <f t="shared" si="5"/>
        <v>0</v>
      </c>
      <c r="BI28" s="397">
        <f t="shared" si="5"/>
        <v>0</v>
      </c>
      <c r="BJ28" s="397">
        <f t="shared" si="5"/>
        <v>0</v>
      </c>
      <c r="BK28" s="397">
        <f t="shared" si="5"/>
        <v>0</v>
      </c>
      <c r="BL28" s="397">
        <f t="shared" si="5"/>
        <v>0</v>
      </c>
      <c r="BM28" s="397">
        <f t="shared" si="5"/>
        <v>0</v>
      </c>
      <c r="BN28" s="397">
        <f t="shared" si="5"/>
        <v>0</v>
      </c>
      <c r="BO28" s="397">
        <f t="shared" si="5"/>
        <v>0</v>
      </c>
      <c r="BP28" s="397">
        <f t="shared" si="5"/>
        <v>0</v>
      </c>
      <c r="BQ28" s="397">
        <f t="shared" si="5"/>
        <v>0</v>
      </c>
      <c r="BR28" s="397">
        <f t="shared" si="5"/>
        <v>0</v>
      </c>
      <c r="BS28" s="397">
        <f t="shared" si="5"/>
        <v>0</v>
      </c>
      <c r="BT28" s="397">
        <f t="shared" si="5"/>
        <v>0</v>
      </c>
      <c r="BU28" s="397">
        <f t="shared" si="5"/>
        <v>0</v>
      </c>
      <c r="BV28" s="397">
        <f t="shared" si="5"/>
        <v>0</v>
      </c>
      <c r="BW28" s="397">
        <f t="shared" si="5"/>
        <v>0</v>
      </c>
      <c r="BX28" s="397">
        <f t="shared" si="5"/>
        <v>0</v>
      </c>
      <c r="BY28" s="397">
        <f t="shared" si="6"/>
        <v>0</v>
      </c>
      <c r="BZ28" s="397">
        <f t="shared" si="6"/>
        <v>0</v>
      </c>
      <c r="CA28" s="397">
        <f t="shared" si="6"/>
        <v>0</v>
      </c>
      <c r="CB28" s="397">
        <f t="shared" ca="1" si="6"/>
        <v>0</v>
      </c>
      <c r="CC28" s="397">
        <f t="shared" ca="1" si="6"/>
        <v>0</v>
      </c>
      <c r="CD28" s="397">
        <f t="shared" ca="1" si="6"/>
        <v>0</v>
      </c>
      <c r="CE28" s="282">
        <f t="shared" ca="1" si="6"/>
        <v>0</v>
      </c>
    </row>
    <row r="29" spans="2:83" ht="12" customHeight="1">
      <c r="B29" s="117">
        <f t="shared" si="2"/>
        <v>26</v>
      </c>
      <c r="C29" s="126"/>
      <c r="D29" s="137"/>
      <c r="E29" s="144"/>
      <c r="F29" s="282" t="e">
        <f t="shared" ca="1" si="3"/>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220"/>
      <c r="AR29" s="367"/>
      <c r="AS29" s="383">
        <f ca="1">IFERROR(COUNTIF(OFFSET(G29,0,MATCH("コ",G29:AQ29,0)):$AQ29,"一"),0)</f>
        <v>0</v>
      </c>
      <c r="AU29" s="392">
        <f t="shared" si="4"/>
        <v>0</v>
      </c>
      <c r="AV29" s="397">
        <f t="shared" si="5"/>
        <v>0</v>
      </c>
      <c r="AW29" s="397">
        <f t="shared" si="5"/>
        <v>0</v>
      </c>
      <c r="AX29" s="397">
        <f t="shared" si="5"/>
        <v>0</v>
      </c>
      <c r="AY29" s="397">
        <f t="shared" si="5"/>
        <v>0</v>
      </c>
      <c r="AZ29" s="397">
        <f t="shared" si="5"/>
        <v>0</v>
      </c>
      <c r="BA29" s="397">
        <f t="shared" si="5"/>
        <v>0</v>
      </c>
      <c r="BB29" s="397">
        <f t="shared" si="5"/>
        <v>0</v>
      </c>
      <c r="BC29" s="397">
        <f t="shared" si="5"/>
        <v>0</v>
      </c>
      <c r="BD29" s="397">
        <f t="shared" si="5"/>
        <v>0</v>
      </c>
      <c r="BE29" s="397">
        <f t="shared" si="5"/>
        <v>0</v>
      </c>
      <c r="BF29" s="397">
        <f t="shared" si="5"/>
        <v>0</v>
      </c>
      <c r="BG29" s="397">
        <f t="shared" si="5"/>
        <v>0</v>
      </c>
      <c r="BH29" s="397">
        <f t="shared" si="5"/>
        <v>0</v>
      </c>
      <c r="BI29" s="397">
        <f t="shared" si="5"/>
        <v>0</v>
      </c>
      <c r="BJ29" s="397">
        <f t="shared" si="5"/>
        <v>0</v>
      </c>
      <c r="BK29" s="397">
        <f t="shared" si="5"/>
        <v>0</v>
      </c>
      <c r="BL29" s="397">
        <f t="shared" si="5"/>
        <v>0</v>
      </c>
      <c r="BM29" s="397">
        <f t="shared" si="5"/>
        <v>0</v>
      </c>
      <c r="BN29" s="397">
        <f t="shared" si="5"/>
        <v>0</v>
      </c>
      <c r="BO29" s="397">
        <f t="shared" si="5"/>
        <v>0</v>
      </c>
      <c r="BP29" s="397">
        <f t="shared" si="5"/>
        <v>0</v>
      </c>
      <c r="BQ29" s="397">
        <f t="shared" si="5"/>
        <v>0</v>
      </c>
      <c r="BR29" s="397">
        <f t="shared" si="5"/>
        <v>0</v>
      </c>
      <c r="BS29" s="397">
        <f t="shared" si="5"/>
        <v>0</v>
      </c>
      <c r="BT29" s="397">
        <f t="shared" si="5"/>
        <v>0</v>
      </c>
      <c r="BU29" s="397">
        <f t="shared" si="5"/>
        <v>0</v>
      </c>
      <c r="BV29" s="397">
        <f t="shared" si="5"/>
        <v>0</v>
      </c>
      <c r="BW29" s="397">
        <f t="shared" si="5"/>
        <v>0</v>
      </c>
      <c r="BX29" s="397">
        <f t="shared" si="5"/>
        <v>0</v>
      </c>
      <c r="BY29" s="397">
        <f t="shared" si="6"/>
        <v>0</v>
      </c>
      <c r="BZ29" s="397">
        <f t="shared" si="6"/>
        <v>0</v>
      </c>
      <c r="CA29" s="397">
        <f t="shared" si="6"/>
        <v>0</v>
      </c>
      <c r="CB29" s="397">
        <f t="shared" ca="1" si="6"/>
        <v>0</v>
      </c>
      <c r="CC29" s="397">
        <f t="shared" ca="1" si="6"/>
        <v>0</v>
      </c>
      <c r="CD29" s="397">
        <f t="shared" ca="1" si="6"/>
        <v>0</v>
      </c>
      <c r="CE29" s="282">
        <f t="shared" ca="1" si="6"/>
        <v>0</v>
      </c>
    </row>
    <row r="30" spans="2:83" ht="12" customHeight="1">
      <c r="B30" s="117">
        <f t="shared" si="2"/>
        <v>27</v>
      </c>
      <c r="C30" s="126"/>
      <c r="D30" s="137"/>
      <c r="E30" s="144"/>
      <c r="F30" s="282" t="e">
        <f t="shared" ca="1" si="3"/>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220"/>
      <c r="AR30" s="367"/>
      <c r="AS30" s="383">
        <f ca="1">IFERROR(COUNTIF(OFFSET(G30,0,MATCH("コ",G30:AQ30,0)):$AQ30,"一"),0)</f>
        <v>0</v>
      </c>
      <c r="AU30" s="392">
        <f t="shared" si="4"/>
        <v>0</v>
      </c>
      <c r="AV30" s="397">
        <f t="shared" si="5"/>
        <v>0</v>
      </c>
      <c r="AW30" s="397">
        <f t="shared" si="5"/>
        <v>0</v>
      </c>
      <c r="AX30" s="397">
        <f t="shared" si="5"/>
        <v>0</v>
      </c>
      <c r="AY30" s="397">
        <f t="shared" si="5"/>
        <v>0</v>
      </c>
      <c r="AZ30" s="397">
        <f t="shared" si="5"/>
        <v>0</v>
      </c>
      <c r="BA30" s="397">
        <f t="shared" si="5"/>
        <v>0</v>
      </c>
      <c r="BB30" s="397">
        <f t="shared" si="5"/>
        <v>0</v>
      </c>
      <c r="BC30" s="397">
        <f t="shared" si="5"/>
        <v>0</v>
      </c>
      <c r="BD30" s="397">
        <f t="shared" si="5"/>
        <v>0</v>
      </c>
      <c r="BE30" s="397">
        <f t="shared" si="5"/>
        <v>0</v>
      </c>
      <c r="BF30" s="397">
        <f t="shared" si="5"/>
        <v>0</v>
      </c>
      <c r="BG30" s="397">
        <f t="shared" si="5"/>
        <v>0</v>
      </c>
      <c r="BH30" s="397">
        <f t="shared" si="5"/>
        <v>0</v>
      </c>
      <c r="BI30" s="397">
        <f t="shared" si="5"/>
        <v>0</v>
      </c>
      <c r="BJ30" s="397">
        <f t="shared" si="5"/>
        <v>0</v>
      </c>
      <c r="BK30" s="397">
        <f t="shared" si="5"/>
        <v>0</v>
      </c>
      <c r="BL30" s="397">
        <f t="shared" si="5"/>
        <v>0</v>
      </c>
      <c r="BM30" s="397">
        <f t="shared" si="5"/>
        <v>0</v>
      </c>
      <c r="BN30" s="397">
        <f t="shared" si="5"/>
        <v>0</v>
      </c>
      <c r="BO30" s="397">
        <f t="shared" si="5"/>
        <v>0</v>
      </c>
      <c r="BP30" s="397">
        <f t="shared" si="5"/>
        <v>0</v>
      </c>
      <c r="BQ30" s="397">
        <f t="shared" si="5"/>
        <v>0</v>
      </c>
      <c r="BR30" s="397">
        <f t="shared" si="5"/>
        <v>0</v>
      </c>
      <c r="BS30" s="397">
        <f t="shared" si="5"/>
        <v>0</v>
      </c>
      <c r="BT30" s="397">
        <f t="shared" si="5"/>
        <v>0</v>
      </c>
      <c r="BU30" s="397">
        <f t="shared" si="5"/>
        <v>0</v>
      </c>
      <c r="BV30" s="397">
        <f t="shared" si="5"/>
        <v>0</v>
      </c>
      <c r="BW30" s="397">
        <f t="shared" si="5"/>
        <v>0</v>
      </c>
      <c r="BX30" s="397">
        <f t="shared" si="5"/>
        <v>0</v>
      </c>
      <c r="BY30" s="397">
        <f t="shared" si="6"/>
        <v>0</v>
      </c>
      <c r="BZ30" s="397">
        <f t="shared" si="6"/>
        <v>0</v>
      </c>
      <c r="CA30" s="397">
        <f t="shared" si="6"/>
        <v>0</v>
      </c>
      <c r="CB30" s="397">
        <f t="shared" ca="1" si="6"/>
        <v>0</v>
      </c>
      <c r="CC30" s="397">
        <f t="shared" ca="1" si="6"/>
        <v>0</v>
      </c>
      <c r="CD30" s="397">
        <f t="shared" ca="1" si="6"/>
        <v>0</v>
      </c>
      <c r="CE30" s="282">
        <f t="shared" ca="1" si="6"/>
        <v>0</v>
      </c>
    </row>
    <row r="31" spans="2:83" ht="12" customHeight="1">
      <c r="B31" s="117">
        <f t="shared" si="2"/>
        <v>28</v>
      </c>
      <c r="C31" s="126"/>
      <c r="D31" s="137"/>
      <c r="E31" s="144"/>
      <c r="F31" s="282" t="e">
        <f t="shared" ca="1" si="3"/>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220"/>
      <c r="AR31" s="367"/>
      <c r="AS31" s="383">
        <f ca="1">IFERROR(COUNTIF(OFFSET(G31,0,MATCH("コ",G31:AQ31,0)):$AQ31,"一"),0)</f>
        <v>0</v>
      </c>
      <c r="AU31" s="392">
        <f t="shared" si="4"/>
        <v>0</v>
      </c>
      <c r="AV31" s="397">
        <f t="shared" si="5"/>
        <v>0</v>
      </c>
      <c r="AW31" s="397">
        <f t="shared" si="5"/>
        <v>0</v>
      </c>
      <c r="AX31" s="397">
        <f t="shared" si="5"/>
        <v>0</v>
      </c>
      <c r="AY31" s="397">
        <f t="shared" si="5"/>
        <v>0</v>
      </c>
      <c r="AZ31" s="397">
        <f t="shared" si="5"/>
        <v>0</v>
      </c>
      <c r="BA31" s="397">
        <f t="shared" si="5"/>
        <v>0</v>
      </c>
      <c r="BB31" s="397">
        <f t="shared" si="5"/>
        <v>0</v>
      </c>
      <c r="BC31" s="397">
        <f t="shared" si="5"/>
        <v>0</v>
      </c>
      <c r="BD31" s="397">
        <f t="shared" si="5"/>
        <v>0</v>
      </c>
      <c r="BE31" s="397">
        <f t="shared" si="5"/>
        <v>0</v>
      </c>
      <c r="BF31" s="397">
        <f t="shared" si="5"/>
        <v>0</v>
      </c>
      <c r="BG31" s="397">
        <f t="shared" si="5"/>
        <v>0</v>
      </c>
      <c r="BH31" s="397">
        <f t="shared" si="5"/>
        <v>0</v>
      </c>
      <c r="BI31" s="397">
        <f t="shared" si="5"/>
        <v>0</v>
      </c>
      <c r="BJ31" s="397">
        <f t="shared" si="5"/>
        <v>0</v>
      </c>
      <c r="BK31" s="397">
        <f t="shared" si="5"/>
        <v>0</v>
      </c>
      <c r="BL31" s="397">
        <f t="shared" si="5"/>
        <v>0</v>
      </c>
      <c r="BM31" s="397">
        <f t="shared" si="5"/>
        <v>0</v>
      </c>
      <c r="BN31" s="397">
        <f t="shared" si="5"/>
        <v>0</v>
      </c>
      <c r="BO31" s="397">
        <f t="shared" si="5"/>
        <v>0</v>
      </c>
      <c r="BP31" s="397">
        <f t="shared" si="5"/>
        <v>0</v>
      </c>
      <c r="BQ31" s="397">
        <f t="shared" si="5"/>
        <v>0</v>
      </c>
      <c r="BR31" s="397">
        <f t="shared" si="5"/>
        <v>0</v>
      </c>
      <c r="BS31" s="397">
        <f t="shared" si="5"/>
        <v>0</v>
      </c>
      <c r="BT31" s="397">
        <f t="shared" si="5"/>
        <v>0</v>
      </c>
      <c r="BU31" s="397">
        <f t="shared" si="5"/>
        <v>0</v>
      </c>
      <c r="BV31" s="397">
        <f t="shared" si="5"/>
        <v>0</v>
      </c>
      <c r="BW31" s="397">
        <f t="shared" si="5"/>
        <v>0</v>
      </c>
      <c r="BX31" s="397">
        <f t="shared" si="5"/>
        <v>0</v>
      </c>
      <c r="BY31" s="397">
        <f t="shared" si="6"/>
        <v>0</v>
      </c>
      <c r="BZ31" s="397">
        <f t="shared" si="6"/>
        <v>0</v>
      </c>
      <c r="CA31" s="397">
        <f t="shared" si="6"/>
        <v>0</v>
      </c>
      <c r="CB31" s="397">
        <f t="shared" ca="1" si="6"/>
        <v>0</v>
      </c>
      <c r="CC31" s="397">
        <f t="shared" ca="1" si="6"/>
        <v>0</v>
      </c>
      <c r="CD31" s="397">
        <f t="shared" ca="1" si="6"/>
        <v>0</v>
      </c>
      <c r="CE31" s="282">
        <f t="shared" ca="1" si="6"/>
        <v>0</v>
      </c>
    </row>
    <row r="32" spans="2:83" ht="12" customHeight="1">
      <c r="B32" s="117">
        <f t="shared" si="2"/>
        <v>29</v>
      </c>
      <c r="C32" s="126"/>
      <c r="D32" s="137"/>
      <c r="E32" s="144"/>
      <c r="F32" s="282" t="e">
        <f t="shared" ca="1" si="3"/>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220"/>
      <c r="AR32" s="367"/>
      <c r="AS32" s="383">
        <f ca="1">IFERROR(COUNTIF(OFFSET(G32,0,MATCH("コ",G32:AQ32,0)):$AQ32,"一"),0)</f>
        <v>0</v>
      </c>
      <c r="AU32" s="392">
        <f t="shared" si="4"/>
        <v>0</v>
      </c>
      <c r="AV32" s="397">
        <f t="shared" si="5"/>
        <v>0</v>
      </c>
      <c r="AW32" s="397">
        <f t="shared" si="5"/>
        <v>0</v>
      </c>
      <c r="AX32" s="397">
        <f t="shared" si="5"/>
        <v>0</v>
      </c>
      <c r="AY32" s="397">
        <f t="shared" si="5"/>
        <v>0</v>
      </c>
      <c r="AZ32" s="397">
        <f t="shared" si="5"/>
        <v>0</v>
      </c>
      <c r="BA32" s="397">
        <f t="shared" si="5"/>
        <v>0</v>
      </c>
      <c r="BB32" s="397">
        <f t="shared" si="5"/>
        <v>0</v>
      </c>
      <c r="BC32" s="397">
        <f t="shared" si="5"/>
        <v>0</v>
      </c>
      <c r="BD32" s="397">
        <f t="shared" si="5"/>
        <v>0</v>
      </c>
      <c r="BE32" s="397">
        <f t="shared" si="5"/>
        <v>0</v>
      </c>
      <c r="BF32" s="397">
        <f t="shared" si="5"/>
        <v>0</v>
      </c>
      <c r="BG32" s="397">
        <f t="shared" si="5"/>
        <v>0</v>
      </c>
      <c r="BH32" s="397">
        <f t="shared" si="5"/>
        <v>0</v>
      </c>
      <c r="BI32" s="397">
        <f t="shared" si="5"/>
        <v>0</v>
      </c>
      <c r="BJ32" s="397">
        <f t="shared" si="5"/>
        <v>0</v>
      </c>
      <c r="BK32" s="397">
        <f t="shared" si="5"/>
        <v>0</v>
      </c>
      <c r="BL32" s="397">
        <f t="shared" si="5"/>
        <v>0</v>
      </c>
      <c r="BM32" s="397">
        <f t="shared" si="5"/>
        <v>0</v>
      </c>
      <c r="BN32" s="397">
        <f t="shared" si="5"/>
        <v>0</v>
      </c>
      <c r="BO32" s="397">
        <f t="shared" si="5"/>
        <v>0</v>
      </c>
      <c r="BP32" s="397">
        <f t="shared" si="5"/>
        <v>0</v>
      </c>
      <c r="BQ32" s="397">
        <f t="shared" si="5"/>
        <v>0</v>
      </c>
      <c r="BR32" s="397">
        <f t="shared" si="5"/>
        <v>0</v>
      </c>
      <c r="BS32" s="397">
        <f t="shared" si="5"/>
        <v>0</v>
      </c>
      <c r="BT32" s="397">
        <f t="shared" si="5"/>
        <v>0</v>
      </c>
      <c r="BU32" s="397">
        <f t="shared" si="5"/>
        <v>0</v>
      </c>
      <c r="BV32" s="397">
        <f t="shared" si="5"/>
        <v>0</v>
      </c>
      <c r="BW32" s="397">
        <f t="shared" si="5"/>
        <v>0</v>
      </c>
      <c r="BX32" s="397">
        <f t="shared" si="5"/>
        <v>0</v>
      </c>
      <c r="BY32" s="397">
        <f t="shared" si="6"/>
        <v>0</v>
      </c>
      <c r="BZ32" s="397">
        <f t="shared" si="6"/>
        <v>0</v>
      </c>
      <c r="CA32" s="397">
        <f t="shared" si="6"/>
        <v>0</v>
      </c>
      <c r="CB32" s="397">
        <f t="shared" ca="1" si="6"/>
        <v>0</v>
      </c>
      <c r="CC32" s="397">
        <f t="shared" ca="1" si="6"/>
        <v>0</v>
      </c>
      <c r="CD32" s="397">
        <f t="shared" ca="1" si="6"/>
        <v>0</v>
      </c>
      <c r="CE32" s="282">
        <f t="shared" ca="1" si="6"/>
        <v>0</v>
      </c>
    </row>
    <row r="33" spans="2:85" ht="12" customHeight="1">
      <c r="B33" s="117">
        <f t="shared" si="2"/>
        <v>30</v>
      </c>
      <c r="C33" s="126"/>
      <c r="D33" s="137"/>
      <c r="E33" s="144"/>
      <c r="F33" s="282" t="e">
        <f t="shared" ca="1" si="3"/>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220"/>
      <c r="AR33" s="367"/>
      <c r="AS33" s="383">
        <f ca="1">IFERROR(COUNTIF(OFFSET(G33,0,MATCH("コ",G33:AQ33,0)):$AQ33,"一"),0)</f>
        <v>0</v>
      </c>
      <c r="AU33" s="392">
        <f t="shared" si="4"/>
        <v>0</v>
      </c>
      <c r="AV33" s="397">
        <f t="shared" si="5"/>
        <v>0</v>
      </c>
      <c r="AW33" s="397">
        <f t="shared" si="5"/>
        <v>0</v>
      </c>
      <c r="AX33" s="397">
        <f t="shared" si="5"/>
        <v>0</v>
      </c>
      <c r="AY33" s="397">
        <f t="shared" si="5"/>
        <v>0</v>
      </c>
      <c r="AZ33" s="397">
        <f t="shared" si="5"/>
        <v>0</v>
      </c>
      <c r="BA33" s="397">
        <f t="shared" si="5"/>
        <v>0</v>
      </c>
      <c r="BB33" s="397">
        <f t="shared" si="5"/>
        <v>0</v>
      </c>
      <c r="BC33" s="397">
        <f t="shared" si="5"/>
        <v>0</v>
      </c>
      <c r="BD33" s="397">
        <f t="shared" si="5"/>
        <v>0</v>
      </c>
      <c r="BE33" s="397">
        <f t="shared" si="5"/>
        <v>0</v>
      </c>
      <c r="BF33" s="397">
        <f t="shared" si="5"/>
        <v>0</v>
      </c>
      <c r="BG33" s="397">
        <f t="shared" si="5"/>
        <v>0</v>
      </c>
      <c r="BH33" s="397">
        <f t="shared" si="5"/>
        <v>0</v>
      </c>
      <c r="BI33" s="397">
        <f t="shared" si="5"/>
        <v>0</v>
      </c>
      <c r="BJ33" s="397">
        <f t="shared" si="5"/>
        <v>0</v>
      </c>
      <c r="BK33" s="397">
        <f t="shared" si="5"/>
        <v>0</v>
      </c>
      <c r="BL33" s="397">
        <f t="shared" si="5"/>
        <v>0</v>
      </c>
      <c r="BM33" s="397">
        <f t="shared" si="5"/>
        <v>0</v>
      </c>
      <c r="BN33" s="397">
        <f t="shared" si="5"/>
        <v>0</v>
      </c>
      <c r="BO33" s="397">
        <f t="shared" si="5"/>
        <v>0</v>
      </c>
      <c r="BP33" s="397">
        <f t="shared" si="5"/>
        <v>0</v>
      </c>
      <c r="BQ33" s="397">
        <f t="shared" si="5"/>
        <v>0</v>
      </c>
      <c r="BR33" s="397">
        <f t="shared" si="5"/>
        <v>0</v>
      </c>
      <c r="BS33" s="397">
        <f t="shared" si="5"/>
        <v>0</v>
      </c>
      <c r="BT33" s="397">
        <f t="shared" si="5"/>
        <v>0</v>
      </c>
      <c r="BU33" s="397">
        <f t="shared" si="5"/>
        <v>0</v>
      </c>
      <c r="BV33" s="397">
        <f t="shared" si="5"/>
        <v>0</v>
      </c>
      <c r="BW33" s="397">
        <f t="shared" si="5"/>
        <v>0</v>
      </c>
      <c r="BX33" s="397">
        <f t="shared" si="5"/>
        <v>0</v>
      </c>
      <c r="BY33" s="397">
        <f t="shared" si="6"/>
        <v>0</v>
      </c>
      <c r="BZ33" s="397">
        <f t="shared" si="6"/>
        <v>0</v>
      </c>
      <c r="CA33" s="397">
        <f t="shared" si="6"/>
        <v>0</v>
      </c>
      <c r="CB33" s="397">
        <f t="shared" ca="1" si="6"/>
        <v>0</v>
      </c>
      <c r="CC33" s="397">
        <f t="shared" ca="1" si="6"/>
        <v>0</v>
      </c>
      <c r="CD33" s="397">
        <f t="shared" ca="1" si="6"/>
        <v>0</v>
      </c>
      <c r="CE33" s="282">
        <f t="shared" ca="1" si="6"/>
        <v>0</v>
      </c>
      <c r="CG33" s="25"/>
    </row>
    <row r="34" spans="2:85" ht="12" customHeight="1">
      <c r="B34" s="117">
        <f t="shared" si="2"/>
        <v>31</v>
      </c>
      <c r="C34" s="126"/>
      <c r="D34" s="137"/>
      <c r="E34" s="144"/>
      <c r="F34" s="282" t="e">
        <f t="shared" ca="1" si="3"/>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220"/>
      <c r="AR34" s="367"/>
      <c r="AS34" s="383">
        <f ca="1">IFERROR(COUNTIF(OFFSET(G34,0,MATCH("コ",G34:AQ34,0)):$AQ34,"一"),0)</f>
        <v>0</v>
      </c>
      <c r="AU34" s="392">
        <f t="shared" si="4"/>
        <v>0</v>
      </c>
      <c r="AV34" s="397">
        <f t="shared" si="5"/>
        <v>0</v>
      </c>
      <c r="AW34" s="397">
        <f t="shared" si="5"/>
        <v>0</v>
      </c>
      <c r="AX34" s="397">
        <f t="shared" si="5"/>
        <v>0</v>
      </c>
      <c r="AY34" s="397">
        <f t="shared" si="5"/>
        <v>0</v>
      </c>
      <c r="AZ34" s="397">
        <f t="shared" si="5"/>
        <v>0</v>
      </c>
      <c r="BA34" s="397">
        <f t="shared" si="5"/>
        <v>0</v>
      </c>
      <c r="BB34" s="397">
        <f t="shared" si="5"/>
        <v>0</v>
      </c>
      <c r="BC34" s="397">
        <f t="shared" si="5"/>
        <v>0</v>
      </c>
      <c r="BD34" s="397">
        <f t="shared" si="5"/>
        <v>0</v>
      </c>
      <c r="BE34" s="397">
        <f t="shared" si="5"/>
        <v>0</v>
      </c>
      <c r="BF34" s="397">
        <f t="shared" si="5"/>
        <v>0</v>
      </c>
      <c r="BG34" s="397">
        <f t="shared" si="5"/>
        <v>0</v>
      </c>
      <c r="BH34" s="397">
        <f t="shared" si="5"/>
        <v>0</v>
      </c>
      <c r="BI34" s="397">
        <f t="shared" si="5"/>
        <v>0</v>
      </c>
      <c r="BJ34" s="397">
        <f t="shared" si="5"/>
        <v>0</v>
      </c>
      <c r="BK34" s="397">
        <f t="shared" si="5"/>
        <v>0</v>
      </c>
      <c r="BL34" s="397">
        <f t="shared" si="5"/>
        <v>0</v>
      </c>
      <c r="BM34" s="397">
        <f t="shared" si="5"/>
        <v>0</v>
      </c>
      <c r="BN34" s="397">
        <f t="shared" si="5"/>
        <v>0</v>
      </c>
      <c r="BO34" s="397">
        <f t="shared" si="5"/>
        <v>0</v>
      </c>
      <c r="BP34" s="397">
        <f t="shared" si="5"/>
        <v>0</v>
      </c>
      <c r="BQ34" s="397">
        <f t="shared" si="5"/>
        <v>0</v>
      </c>
      <c r="BR34" s="397">
        <f t="shared" si="5"/>
        <v>0</v>
      </c>
      <c r="BS34" s="397">
        <f t="shared" si="5"/>
        <v>0</v>
      </c>
      <c r="BT34" s="397">
        <f t="shared" si="5"/>
        <v>0</v>
      </c>
      <c r="BU34" s="397">
        <f t="shared" si="5"/>
        <v>0</v>
      </c>
      <c r="BV34" s="397">
        <f t="shared" si="5"/>
        <v>0</v>
      </c>
      <c r="BW34" s="397">
        <f t="shared" si="5"/>
        <v>0</v>
      </c>
      <c r="BX34" s="397">
        <f t="shared" si="5"/>
        <v>0</v>
      </c>
      <c r="BY34" s="397">
        <f t="shared" si="6"/>
        <v>0</v>
      </c>
      <c r="BZ34" s="397">
        <f t="shared" si="6"/>
        <v>0</v>
      </c>
      <c r="CA34" s="397">
        <f t="shared" si="6"/>
        <v>0</v>
      </c>
      <c r="CB34" s="397">
        <f t="shared" ca="1" si="6"/>
        <v>0</v>
      </c>
      <c r="CC34" s="397">
        <f t="shared" ca="1" si="6"/>
        <v>0</v>
      </c>
      <c r="CD34" s="397">
        <f t="shared" ca="1" si="6"/>
        <v>0</v>
      </c>
      <c r="CE34" s="282">
        <f t="shared" ca="1" si="6"/>
        <v>0</v>
      </c>
      <c r="CG34" s="25"/>
    </row>
    <row r="35" spans="2:85" ht="12" customHeight="1">
      <c r="B35" s="117">
        <f t="shared" si="2"/>
        <v>32</v>
      </c>
      <c r="C35" s="126"/>
      <c r="D35" s="137"/>
      <c r="E35" s="144"/>
      <c r="F35" s="282" t="e">
        <f t="shared" ca="1" si="3"/>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220"/>
      <c r="AR35" s="367"/>
      <c r="AS35" s="383">
        <f ca="1">IFERROR(COUNTIF(OFFSET(G35,0,MATCH("コ",G35:AQ35,0)):$AQ35,"一"),0)</f>
        <v>0</v>
      </c>
      <c r="AU35" s="392">
        <f t="shared" si="4"/>
        <v>0</v>
      </c>
      <c r="AV35" s="397">
        <f t="shared" si="5"/>
        <v>0</v>
      </c>
      <c r="AW35" s="397">
        <f t="shared" si="5"/>
        <v>0</v>
      </c>
      <c r="AX35" s="397">
        <f t="shared" si="5"/>
        <v>0</v>
      </c>
      <c r="AY35" s="397">
        <f t="shared" si="5"/>
        <v>0</v>
      </c>
      <c r="AZ35" s="397">
        <f t="shared" si="5"/>
        <v>0</v>
      </c>
      <c r="BA35" s="397">
        <f t="shared" si="5"/>
        <v>0</v>
      </c>
      <c r="BB35" s="397">
        <f t="shared" si="5"/>
        <v>0</v>
      </c>
      <c r="BC35" s="397">
        <f t="shared" si="5"/>
        <v>0</v>
      </c>
      <c r="BD35" s="397">
        <f t="shared" si="5"/>
        <v>0</v>
      </c>
      <c r="BE35" s="397">
        <f t="shared" si="5"/>
        <v>0</v>
      </c>
      <c r="BF35" s="397">
        <f t="shared" si="5"/>
        <v>0</v>
      </c>
      <c r="BG35" s="397">
        <f t="shared" si="5"/>
        <v>0</v>
      </c>
      <c r="BH35" s="397">
        <f t="shared" si="5"/>
        <v>0</v>
      </c>
      <c r="BI35" s="397">
        <f t="shared" si="5"/>
        <v>0</v>
      </c>
      <c r="BJ35" s="397">
        <f t="shared" si="5"/>
        <v>0</v>
      </c>
      <c r="BK35" s="397">
        <f t="shared" si="5"/>
        <v>0</v>
      </c>
      <c r="BL35" s="397">
        <f t="shared" si="5"/>
        <v>0</v>
      </c>
      <c r="BM35" s="397">
        <f t="shared" si="5"/>
        <v>0</v>
      </c>
      <c r="BN35" s="397">
        <f t="shared" si="5"/>
        <v>0</v>
      </c>
      <c r="BO35" s="397">
        <f t="shared" si="5"/>
        <v>0</v>
      </c>
      <c r="BP35" s="397">
        <f t="shared" si="5"/>
        <v>0</v>
      </c>
      <c r="BQ35" s="397">
        <f t="shared" si="5"/>
        <v>0</v>
      </c>
      <c r="BR35" s="397">
        <f t="shared" si="5"/>
        <v>0</v>
      </c>
      <c r="BS35" s="397">
        <f t="shared" si="5"/>
        <v>0</v>
      </c>
      <c r="BT35" s="397">
        <f t="shared" si="5"/>
        <v>0</v>
      </c>
      <c r="BU35" s="397">
        <f t="shared" si="5"/>
        <v>0</v>
      </c>
      <c r="BV35" s="397">
        <f t="shared" si="5"/>
        <v>0</v>
      </c>
      <c r="BW35" s="397">
        <f t="shared" si="5"/>
        <v>0</v>
      </c>
      <c r="BX35" s="397">
        <f t="shared" si="5"/>
        <v>0</v>
      </c>
      <c r="BY35" s="397">
        <f t="shared" si="6"/>
        <v>0</v>
      </c>
      <c r="BZ35" s="397">
        <f t="shared" si="6"/>
        <v>0</v>
      </c>
      <c r="CA35" s="397">
        <f t="shared" si="6"/>
        <v>0</v>
      </c>
      <c r="CB35" s="397">
        <f t="shared" ca="1" si="6"/>
        <v>0</v>
      </c>
      <c r="CC35" s="397">
        <f t="shared" ca="1" si="6"/>
        <v>0</v>
      </c>
      <c r="CD35" s="397">
        <f t="shared" ca="1" si="6"/>
        <v>0</v>
      </c>
      <c r="CE35" s="282">
        <f t="shared" ca="1" si="6"/>
        <v>0</v>
      </c>
      <c r="CG35" s="25"/>
    </row>
    <row r="36" spans="2:85" ht="12" customHeight="1">
      <c r="B36" s="117">
        <f t="shared" si="2"/>
        <v>33</v>
      </c>
      <c r="C36" s="126"/>
      <c r="D36" s="137"/>
      <c r="E36" s="144"/>
      <c r="F36" s="282" t="e">
        <f t="shared" ca="1" si="3"/>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220"/>
      <c r="AR36" s="367"/>
      <c r="AS36" s="383">
        <f ca="1">IFERROR(COUNTIF(OFFSET(G36,0,MATCH("コ",G36:AQ36,0)):$AQ36,"一"),0)</f>
        <v>0</v>
      </c>
      <c r="AU36" s="392">
        <f t="shared" si="4"/>
        <v>0</v>
      </c>
      <c r="AV36" s="397">
        <f t="shared" si="5"/>
        <v>0</v>
      </c>
      <c r="AW36" s="397">
        <f t="shared" si="5"/>
        <v>0</v>
      </c>
      <c r="AX36" s="397">
        <f t="shared" si="5"/>
        <v>0</v>
      </c>
      <c r="AY36" s="397">
        <f t="shared" si="5"/>
        <v>0</v>
      </c>
      <c r="AZ36" s="397">
        <f t="shared" si="5"/>
        <v>0</v>
      </c>
      <c r="BA36" s="397">
        <f t="shared" si="5"/>
        <v>0</v>
      </c>
      <c r="BB36" s="397">
        <f t="shared" si="5"/>
        <v>0</v>
      </c>
      <c r="BC36" s="397">
        <f t="shared" si="5"/>
        <v>0</v>
      </c>
      <c r="BD36" s="397">
        <f t="shared" si="5"/>
        <v>0</v>
      </c>
      <c r="BE36" s="397">
        <f t="shared" si="5"/>
        <v>0</v>
      </c>
      <c r="BF36" s="397">
        <f t="shared" si="5"/>
        <v>0</v>
      </c>
      <c r="BG36" s="397">
        <f t="shared" si="5"/>
        <v>0</v>
      </c>
      <c r="BH36" s="397">
        <f t="shared" si="5"/>
        <v>0</v>
      </c>
      <c r="BI36" s="397">
        <f t="shared" si="5"/>
        <v>0</v>
      </c>
      <c r="BJ36" s="397">
        <f t="shared" si="5"/>
        <v>0</v>
      </c>
      <c r="BK36" s="397">
        <f t="shared" si="5"/>
        <v>0</v>
      </c>
      <c r="BL36" s="397">
        <f t="shared" si="5"/>
        <v>0</v>
      </c>
      <c r="BM36" s="397">
        <f t="shared" si="5"/>
        <v>0</v>
      </c>
      <c r="BN36" s="397">
        <f t="shared" si="5"/>
        <v>0</v>
      </c>
      <c r="BO36" s="397">
        <f t="shared" si="5"/>
        <v>0</v>
      </c>
      <c r="BP36" s="397">
        <f t="shared" si="5"/>
        <v>0</v>
      </c>
      <c r="BQ36" s="397">
        <f t="shared" si="5"/>
        <v>0</v>
      </c>
      <c r="BR36" s="397">
        <f t="shared" si="5"/>
        <v>0</v>
      </c>
      <c r="BS36" s="397">
        <f t="shared" si="5"/>
        <v>0</v>
      </c>
      <c r="BT36" s="397">
        <f t="shared" si="5"/>
        <v>0</v>
      </c>
      <c r="BU36" s="397">
        <f t="shared" si="5"/>
        <v>0</v>
      </c>
      <c r="BV36" s="397">
        <f t="shared" si="5"/>
        <v>0</v>
      </c>
      <c r="BW36" s="397">
        <f t="shared" si="5"/>
        <v>0</v>
      </c>
      <c r="BX36" s="397">
        <f t="shared" si="5"/>
        <v>0</v>
      </c>
      <c r="BY36" s="397">
        <f t="shared" si="6"/>
        <v>0</v>
      </c>
      <c r="BZ36" s="397">
        <f t="shared" si="6"/>
        <v>0</v>
      </c>
      <c r="CA36" s="397">
        <f t="shared" si="6"/>
        <v>0</v>
      </c>
      <c r="CB36" s="397">
        <f t="shared" ca="1" si="6"/>
        <v>0</v>
      </c>
      <c r="CC36" s="397">
        <f t="shared" ca="1" si="6"/>
        <v>0</v>
      </c>
      <c r="CD36" s="397">
        <f t="shared" ca="1" si="6"/>
        <v>0</v>
      </c>
      <c r="CE36" s="282">
        <f t="shared" ca="1" si="6"/>
        <v>0</v>
      </c>
      <c r="CG36" s="25"/>
    </row>
    <row r="37" spans="2:85" ht="12" customHeight="1">
      <c r="B37" s="117">
        <f t="shared" si="2"/>
        <v>34</v>
      </c>
      <c r="C37" s="126"/>
      <c r="D37" s="137"/>
      <c r="E37" s="144"/>
      <c r="F37" s="282" t="e">
        <f t="shared" ca="1" si="3"/>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220"/>
      <c r="AR37" s="367"/>
      <c r="AS37" s="383">
        <f ca="1">IFERROR(COUNTIF(OFFSET(G37,0,MATCH("コ",G37:AQ37,0)):$AQ37,"一"),0)</f>
        <v>0</v>
      </c>
      <c r="AU37" s="392">
        <f t="shared" si="4"/>
        <v>0</v>
      </c>
      <c r="AV37" s="397">
        <f t="shared" si="5"/>
        <v>0</v>
      </c>
      <c r="AW37" s="397">
        <f t="shared" si="5"/>
        <v>0</v>
      </c>
      <c r="AX37" s="397">
        <f t="shared" si="5"/>
        <v>0</v>
      </c>
      <c r="AY37" s="397">
        <f t="shared" si="5"/>
        <v>0</v>
      </c>
      <c r="AZ37" s="397">
        <f t="shared" si="5"/>
        <v>0</v>
      </c>
      <c r="BA37" s="397">
        <f t="shared" si="5"/>
        <v>0</v>
      </c>
      <c r="BB37" s="397">
        <f t="shared" si="5"/>
        <v>0</v>
      </c>
      <c r="BC37" s="397">
        <f t="shared" si="5"/>
        <v>0</v>
      </c>
      <c r="BD37" s="397">
        <f t="shared" si="5"/>
        <v>0</v>
      </c>
      <c r="BE37" s="397">
        <f t="shared" si="5"/>
        <v>0</v>
      </c>
      <c r="BF37" s="397">
        <f t="shared" si="5"/>
        <v>0</v>
      </c>
      <c r="BG37" s="397">
        <f t="shared" si="5"/>
        <v>0</v>
      </c>
      <c r="BH37" s="397">
        <f t="shared" si="5"/>
        <v>0</v>
      </c>
      <c r="BI37" s="397">
        <f t="shared" si="5"/>
        <v>0</v>
      </c>
      <c r="BJ37" s="397">
        <f t="shared" si="5"/>
        <v>0</v>
      </c>
      <c r="BK37" s="397">
        <f t="shared" si="5"/>
        <v>0</v>
      </c>
      <c r="BL37" s="397">
        <f t="shared" si="5"/>
        <v>0</v>
      </c>
      <c r="BM37" s="397">
        <f t="shared" si="5"/>
        <v>0</v>
      </c>
      <c r="BN37" s="397">
        <f t="shared" si="5"/>
        <v>0</v>
      </c>
      <c r="BO37" s="397">
        <f t="shared" si="5"/>
        <v>0</v>
      </c>
      <c r="BP37" s="397">
        <f t="shared" si="5"/>
        <v>0</v>
      </c>
      <c r="BQ37" s="397">
        <f t="shared" si="5"/>
        <v>0</v>
      </c>
      <c r="BR37" s="397">
        <f t="shared" si="5"/>
        <v>0</v>
      </c>
      <c r="BS37" s="397">
        <f t="shared" si="5"/>
        <v>0</v>
      </c>
      <c r="BT37" s="397">
        <f t="shared" si="5"/>
        <v>0</v>
      </c>
      <c r="BU37" s="397">
        <f t="shared" si="5"/>
        <v>0</v>
      </c>
      <c r="BV37" s="397">
        <f t="shared" si="5"/>
        <v>0</v>
      </c>
      <c r="BW37" s="397">
        <f t="shared" si="5"/>
        <v>0</v>
      </c>
      <c r="BX37" s="397">
        <f t="shared" si="5"/>
        <v>0</v>
      </c>
      <c r="BY37" s="397">
        <f t="shared" si="6"/>
        <v>0</v>
      </c>
      <c r="BZ37" s="397">
        <f t="shared" si="6"/>
        <v>0</v>
      </c>
      <c r="CA37" s="397">
        <f t="shared" si="6"/>
        <v>0</v>
      </c>
      <c r="CB37" s="397">
        <f t="shared" ca="1" si="6"/>
        <v>0</v>
      </c>
      <c r="CC37" s="397">
        <f t="shared" ca="1" si="6"/>
        <v>0</v>
      </c>
      <c r="CD37" s="397">
        <f t="shared" ca="1" si="6"/>
        <v>0</v>
      </c>
      <c r="CE37" s="282">
        <f t="shared" ca="1" si="6"/>
        <v>0</v>
      </c>
      <c r="CG37" s="25"/>
    </row>
    <row r="38" spans="2:85" ht="12" customHeight="1">
      <c r="B38" s="117">
        <f t="shared" si="2"/>
        <v>35</v>
      </c>
      <c r="C38" s="126"/>
      <c r="D38" s="137"/>
      <c r="E38" s="144"/>
      <c r="F38" s="282" t="e">
        <f t="shared" ca="1" si="3"/>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220"/>
      <c r="AR38" s="367"/>
      <c r="AS38" s="383">
        <f ca="1">IFERROR(COUNTIF(OFFSET(G38,0,MATCH("コ",G38:AQ38,0)):$AQ38,"一"),0)</f>
        <v>0</v>
      </c>
      <c r="AU38" s="392">
        <f t="shared" si="4"/>
        <v>0</v>
      </c>
      <c r="AV38" s="397">
        <f t="shared" si="5"/>
        <v>0</v>
      </c>
      <c r="AW38" s="397">
        <f t="shared" si="5"/>
        <v>0</v>
      </c>
      <c r="AX38" s="397">
        <f t="shared" si="5"/>
        <v>0</v>
      </c>
      <c r="AY38" s="397">
        <f t="shared" si="5"/>
        <v>0</v>
      </c>
      <c r="AZ38" s="397">
        <f t="shared" si="5"/>
        <v>0</v>
      </c>
      <c r="BA38" s="397">
        <f t="shared" si="5"/>
        <v>0</v>
      </c>
      <c r="BB38" s="397">
        <f t="shared" si="5"/>
        <v>0</v>
      </c>
      <c r="BC38" s="397">
        <f t="shared" si="5"/>
        <v>0</v>
      </c>
      <c r="BD38" s="397">
        <f t="shared" si="5"/>
        <v>0</v>
      </c>
      <c r="BE38" s="397">
        <f t="shared" si="5"/>
        <v>0</v>
      </c>
      <c r="BF38" s="397">
        <f t="shared" si="5"/>
        <v>0</v>
      </c>
      <c r="BG38" s="397">
        <f t="shared" si="5"/>
        <v>0</v>
      </c>
      <c r="BH38" s="397">
        <f t="shared" si="5"/>
        <v>0</v>
      </c>
      <c r="BI38" s="397">
        <f t="shared" si="5"/>
        <v>0</v>
      </c>
      <c r="BJ38" s="397">
        <f t="shared" si="5"/>
        <v>0</v>
      </c>
      <c r="BK38" s="397">
        <f t="shared" si="5"/>
        <v>0</v>
      </c>
      <c r="BL38" s="397">
        <f t="shared" si="5"/>
        <v>0</v>
      </c>
      <c r="BM38" s="397">
        <f t="shared" si="5"/>
        <v>0</v>
      </c>
      <c r="BN38" s="397">
        <f t="shared" si="5"/>
        <v>0</v>
      </c>
      <c r="BO38" s="397">
        <f t="shared" si="5"/>
        <v>0</v>
      </c>
      <c r="BP38" s="397">
        <f t="shared" si="5"/>
        <v>0</v>
      </c>
      <c r="BQ38" s="397">
        <f t="shared" si="5"/>
        <v>0</v>
      </c>
      <c r="BR38" s="397">
        <f t="shared" si="5"/>
        <v>0</v>
      </c>
      <c r="BS38" s="397">
        <f t="shared" si="5"/>
        <v>0</v>
      </c>
      <c r="BT38" s="397">
        <f t="shared" si="5"/>
        <v>0</v>
      </c>
      <c r="BU38" s="397">
        <f t="shared" si="5"/>
        <v>0</v>
      </c>
      <c r="BV38" s="397">
        <f t="shared" si="5"/>
        <v>0</v>
      </c>
      <c r="BW38" s="397">
        <f t="shared" si="5"/>
        <v>0</v>
      </c>
      <c r="BX38" s="397">
        <f t="shared" si="5"/>
        <v>0</v>
      </c>
      <c r="BY38" s="397">
        <f t="shared" si="6"/>
        <v>0</v>
      </c>
      <c r="BZ38" s="397">
        <f t="shared" si="6"/>
        <v>0</v>
      </c>
      <c r="CA38" s="397">
        <f t="shared" si="6"/>
        <v>0</v>
      </c>
      <c r="CB38" s="397">
        <f t="shared" ca="1" si="6"/>
        <v>0</v>
      </c>
      <c r="CC38" s="397">
        <f t="shared" ca="1" si="6"/>
        <v>0</v>
      </c>
      <c r="CD38" s="397">
        <f t="shared" ca="1" si="6"/>
        <v>0</v>
      </c>
      <c r="CE38" s="282">
        <f t="shared" ca="1" si="6"/>
        <v>0</v>
      </c>
      <c r="CG38" s="25"/>
    </row>
    <row r="39" spans="2:85" ht="12" customHeight="1">
      <c r="B39" s="117">
        <f t="shared" si="2"/>
        <v>36</v>
      </c>
      <c r="C39" s="126"/>
      <c r="D39" s="137"/>
      <c r="E39" s="144"/>
      <c r="F39" s="282" t="e">
        <f t="shared" ca="1" si="3"/>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220"/>
      <c r="AR39" s="367"/>
      <c r="AS39" s="383">
        <f ca="1">IFERROR(COUNTIF(OFFSET(G39,0,MATCH("コ",G39:AQ39,0)):$AQ39,"一"),0)</f>
        <v>0</v>
      </c>
      <c r="AU39" s="392">
        <f t="shared" si="4"/>
        <v>0</v>
      </c>
      <c r="AV39" s="397">
        <f t="shared" si="5"/>
        <v>0</v>
      </c>
      <c r="AW39" s="397">
        <f t="shared" si="5"/>
        <v>0</v>
      </c>
      <c r="AX39" s="397">
        <f t="shared" si="5"/>
        <v>0</v>
      </c>
      <c r="AY39" s="397">
        <f t="shared" si="5"/>
        <v>0</v>
      </c>
      <c r="AZ39" s="397">
        <f t="shared" si="5"/>
        <v>0</v>
      </c>
      <c r="BA39" s="397">
        <f t="shared" si="5"/>
        <v>0</v>
      </c>
      <c r="BB39" s="397">
        <f t="shared" si="5"/>
        <v>0</v>
      </c>
      <c r="BC39" s="397">
        <f t="shared" si="5"/>
        <v>0</v>
      </c>
      <c r="BD39" s="397">
        <f t="shared" si="5"/>
        <v>0</v>
      </c>
      <c r="BE39" s="397">
        <f t="shared" si="5"/>
        <v>0</v>
      </c>
      <c r="BF39" s="397">
        <f t="shared" si="5"/>
        <v>0</v>
      </c>
      <c r="BG39" s="397">
        <f t="shared" si="5"/>
        <v>0</v>
      </c>
      <c r="BH39" s="397">
        <f t="shared" si="5"/>
        <v>0</v>
      </c>
      <c r="BI39" s="397">
        <f t="shared" si="5"/>
        <v>0</v>
      </c>
      <c r="BJ39" s="397">
        <f t="shared" si="5"/>
        <v>0</v>
      </c>
      <c r="BK39" s="397">
        <f t="shared" si="5"/>
        <v>0</v>
      </c>
      <c r="BL39" s="397">
        <f t="shared" si="5"/>
        <v>0</v>
      </c>
      <c r="BM39" s="397">
        <f t="shared" si="5"/>
        <v>0</v>
      </c>
      <c r="BN39" s="397">
        <f t="shared" si="5"/>
        <v>0</v>
      </c>
      <c r="BO39" s="397">
        <f t="shared" si="5"/>
        <v>0</v>
      </c>
      <c r="BP39" s="397">
        <f t="shared" si="5"/>
        <v>0</v>
      </c>
      <c r="BQ39" s="397">
        <f t="shared" si="5"/>
        <v>0</v>
      </c>
      <c r="BR39" s="397">
        <f t="shared" si="5"/>
        <v>0</v>
      </c>
      <c r="BS39" s="397">
        <f t="shared" si="5"/>
        <v>0</v>
      </c>
      <c r="BT39" s="397">
        <f t="shared" si="5"/>
        <v>0</v>
      </c>
      <c r="BU39" s="397">
        <f t="shared" si="5"/>
        <v>0</v>
      </c>
      <c r="BV39" s="397">
        <f t="shared" si="5"/>
        <v>0</v>
      </c>
      <c r="BW39" s="397">
        <f t="shared" si="5"/>
        <v>0</v>
      </c>
      <c r="BX39" s="397">
        <f t="shared" si="5"/>
        <v>0</v>
      </c>
      <c r="BY39" s="397">
        <f t="shared" si="6"/>
        <v>0</v>
      </c>
      <c r="BZ39" s="397">
        <f t="shared" si="6"/>
        <v>0</v>
      </c>
      <c r="CA39" s="397">
        <f t="shared" si="6"/>
        <v>0</v>
      </c>
      <c r="CB39" s="397">
        <f t="shared" ca="1" si="6"/>
        <v>0</v>
      </c>
      <c r="CC39" s="397">
        <f t="shared" ca="1" si="6"/>
        <v>0</v>
      </c>
      <c r="CD39" s="397">
        <f t="shared" ca="1" si="6"/>
        <v>0</v>
      </c>
      <c r="CE39" s="282">
        <f t="shared" ca="1" si="6"/>
        <v>0</v>
      </c>
      <c r="CG39" s="25"/>
    </row>
    <row r="40" spans="2:85" ht="12" customHeight="1">
      <c r="B40" s="117">
        <f t="shared" si="2"/>
        <v>37</v>
      </c>
      <c r="C40" s="126"/>
      <c r="D40" s="137"/>
      <c r="E40" s="144"/>
      <c r="F40" s="282" t="e">
        <f t="shared" ca="1" si="3"/>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220"/>
      <c r="AR40" s="367"/>
      <c r="AS40" s="383">
        <f ca="1">IFERROR(COUNTIF(OFFSET(G40,0,MATCH("コ",G40:AQ40,0)):$AQ40,"一"),0)</f>
        <v>0</v>
      </c>
      <c r="AU40" s="392">
        <f t="shared" si="4"/>
        <v>0</v>
      </c>
      <c r="AV40" s="397">
        <f t="shared" si="5"/>
        <v>0</v>
      </c>
      <c r="AW40" s="397">
        <f t="shared" si="5"/>
        <v>0</v>
      </c>
      <c r="AX40" s="397">
        <f t="shared" si="5"/>
        <v>0</v>
      </c>
      <c r="AY40" s="397">
        <f t="shared" si="5"/>
        <v>0</v>
      </c>
      <c r="AZ40" s="397">
        <f t="shared" si="5"/>
        <v>0</v>
      </c>
      <c r="BA40" s="397">
        <f t="shared" si="5"/>
        <v>0</v>
      </c>
      <c r="BB40" s="397">
        <f t="shared" si="5"/>
        <v>0</v>
      </c>
      <c r="BC40" s="397">
        <f t="shared" si="5"/>
        <v>0</v>
      </c>
      <c r="BD40" s="397">
        <f t="shared" si="5"/>
        <v>0</v>
      </c>
      <c r="BE40" s="397">
        <f t="shared" si="5"/>
        <v>0</v>
      </c>
      <c r="BF40" s="397">
        <f t="shared" si="5"/>
        <v>0</v>
      </c>
      <c r="BG40" s="397">
        <f t="shared" si="5"/>
        <v>0</v>
      </c>
      <c r="BH40" s="397">
        <f t="shared" si="5"/>
        <v>0</v>
      </c>
      <c r="BI40" s="397">
        <f t="shared" si="5"/>
        <v>0</v>
      </c>
      <c r="BJ40" s="397">
        <f t="shared" si="5"/>
        <v>0</v>
      </c>
      <c r="BK40" s="397">
        <f t="shared" si="5"/>
        <v>0</v>
      </c>
      <c r="BL40" s="397">
        <f t="shared" si="5"/>
        <v>0</v>
      </c>
      <c r="BM40" s="397">
        <f t="shared" si="5"/>
        <v>0</v>
      </c>
      <c r="BN40" s="397">
        <f t="shared" si="5"/>
        <v>0</v>
      </c>
      <c r="BO40" s="397">
        <f t="shared" si="5"/>
        <v>0</v>
      </c>
      <c r="BP40" s="397">
        <f t="shared" si="5"/>
        <v>0</v>
      </c>
      <c r="BQ40" s="397">
        <f t="shared" si="5"/>
        <v>0</v>
      </c>
      <c r="BR40" s="397">
        <f t="shared" si="5"/>
        <v>0</v>
      </c>
      <c r="BS40" s="397">
        <f t="shared" si="5"/>
        <v>0</v>
      </c>
      <c r="BT40" s="397">
        <f t="shared" si="5"/>
        <v>0</v>
      </c>
      <c r="BU40" s="397">
        <f t="shared" si="5"/>
        <v>0</v>
      </c>
      <c r="BV40" s="397">
        <f t="shared" si="5"/>
        <v>0</v>
      </c>
      <c r="BW40" s="397">
        <f t="shared" si="5"/>
        <v>0</v>
      </c>
      <c r="BX40" s="397">
        <f t="shared" si="5"/>
        <v>0</v>
      </c>
      <c r="BY40" s="397">
        <f t="shared" si="6"/>
        <v>0</v>
      </c>
      <c r="BZ40" s="397">
        <f t="shared" si="6"/>
        <v>0</v>
      </c>
      <c r="CA40" s="397">
        <f t="shared" si="6"/>
        <v>0</v>
      </c>
      <c r="CB40" s="397">
        <f t="shared" ca="1" si="6"/>
        <v>0</v>
      </c>
      <c r="CC40" s="397">
        <f t="shared" ca="1" si="6"/>
        <v>0</v>
      </c>
      <c r="CD40" s="397">
        <f t="shared" ca="1" si="6"/>
        <v>0</v>
      </c>
      <c r="CE40" s="282">
        <f t="shared" ca="1" si="6"/>
        <v>0</v>
      </c>
      <c r="CG40" s="25"/>
    </row>
    <row r="41" spans="2:85" ht="12" customHeight="1">
      <c r="B41" s="117">
        <f t="shared" si="2"/>
        <v>38</v>
      </c>
      <c r="C41" s="126"/>
      <c r="D41" s="137"/>
      <c r="E41" s="144"/>
      <c r="F41" s="282" t="e">
        <f t="shared" ca="1" si="3"/>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220"/>
      <c r="AR41" s="367"/>
      <c r="AS41" s="383">
        <f ca="1">IFERROR(COUNTIF(OFFSET(G41,0,MATCH("コ",G41:AQ41,0)):$AQ41,"一"),0)</f>
        <v>0</v>
      </c>
      <c r="AU41" s="392">
        <f t="shared" si="4"/>
        <v>0</v>
      </c>
      <c r="AV41" s="397">
        <f t="shared" si="5"/>
        <v>0</v>
      </c>
      <c r="AW41" s="397">
        <f t="shared" si="5"/>
        <v>0</v>
      </c>
      <c r="AX41" s="397">
        <f t="shared" si="5"/>
        <v>0</v>
      </c>
      <c r="AY41" s="397">
        <f t="shared" si="5"/>
        <v>0</v>
      </c>
      <c r="AZ41" s="397">
        <f t="shared" si="5"/>
        <v>0</v>
      </c>
      <c r="BA41" s="397">
        <f t="shared" si="5"/>
        <v>0</v>
      </c>
      <c r="BB41" s="397">
        <f t="shared" si="5"/>
        <v>0</v>
      </c>
      <c r="BC41" s="397">
        <f t="shared" si="5"/>
        <v>0</v>
      </c>
      <c r="BD41" s="397">
        <f t="shared" si="5"/>
        <v>0</v>
      </c>
      <c r="BE41" s="397">
        <f t="shared" si="5"/>
        <v>0</v>
      </c>
      <c r="BF41" s="397">
        <f t="shared" si="5"/>
        <v>0</v>
      </c>
      <c r="BG41" s="397">
        <f t="shared" si="5"/>
        <v>0</v>
      </c>
      <c r="BH41" s="397">
        <f t="shared" si="5"/>
        <v>0</v>
      </c>
      <c r="BI41" s="397">
        <f t="shared" si="5"/>
        <v>0</v>
      </c>
      <c r="BJ41" s="397">
        <f t="shared" si="5"/>
        <v>0</v>
      </c>
      <c r="BK41" s="397">
        <f t="shared" si="5"/>
        <v>0</v>
      </c>
      <c r="BL41" s="397">
        <f t="shared" si="5"/>
        <v>0</v>
      </c>
      <c r="BM41" s="397">
        <f t="shared" si="5"/>
        <v>0</v>
      </c>
      <c r="BN41" s="397">
        <f t="shared" si="5"/>
        <v>0</v>
      </c>
      <c r="BO41" s="397">
        <f t="shared" si="5"/>
        <v>0</v>
      </c>
      <c r="BP41" s="397">
        <f t="shared" si="5"/>
        <v>0</v>
      </c>
      <c r="BQ41" s="397">
        <f t="shared" si="5"/>
        <v>0</v>
      </c>
      <c r="BR41" s="397">
        <f t="shared" si="5"/>
        <v>0</v>
      </c>
      <c r="BS41" s="397">
        <f t="shared" si="5"/>
        <v>0</v>
      </c>
      <c r="BT41" s="397">
        <f t="shared" si="5"/>
        <v>0</v>
      </c>
      <c r="BU41" s="397">
        <f t="shared" si="5"/>
        <v>0</v>
      </c>
      <c r="BV41" s="397">
        <f t="shared" si="5"/>
        <v>0</v>
      </c>
      <c r="BW41" s="397">
        <f t="shared" si="5"/>
        <v>0</v>
      </c>
      <c r="BX41" s="397">
        <f t="shared" si="5"/>
        <v>0</v>
      </c>
      <c r="BY41" s="397">
        <f t="shared" si="6"/>
        <v>0</v>
      </c>
      <c r="BZ41" s="397">
        <f t="shared" si="6"/>
        <v>0</v>
      </c>
      <c r="CA41" s="397">
        <f t="shared" si="6"/>
        <v>0</v>
      </c>
      <c r="CB41" s="397">
        <f t="shared" ca="1" si="6"/>
        <v>0</v>
      </c>
      <c r="CC41" s="397">
        <f t="shared" ca="1" si="6"/>
        <v>0</v>
      </c>
      <c r="CD41" s="397">
        <f t="shared" ca="1" si="6"/>
        <v>0</v>
      </c>
      <c r="CE41" s="282">
        <f t="shared" ca="1" si="6"/>
        <v>0</v>
      </c>
      <c r="CG41" s="25"/>
    </row>
    <row r="42" spans="2:85" ht="12" customHeight="1">
      <c r="B42" s="117">
        <f t="shared" si="2"/>
        <v>39</v>
      </c>
      <c r="C42" s="126"/>
      <c r="D42" s="137"/>
      <c r="E42" s="144"/>
      <c r="F42" s="282" t="e">
        <f t="shared" ca="1" si="3"/>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220"/>
      <c r="AR42" s="367"/>
      <c r="AS42" s="383">
        <f ca="1">IFERROR(COUNTIF(OFFSET(G42,0,MATCH("コ",G42:AQ42,0)):$AQ42,"一"),0)</f>
        <v>0</v>
      </c>
      <c r="AU42" s="392">
        <f t="shared" si="4"/>
        <v>0</v>
      </c>
      <c r="AV42" s="397">
        <f t="shared" si="5"/>
        <v>0</v>
      </c>
      <c r="AW42" s="397">
        <f t="shared" si="5"/>
        <v>0</v>
      </c>
      <c r="AX42" s="397">
        <f t="shared" si="5"/>
        <v>0</v>
      </c>
      <c r="AY42" s="397">
        <f t="shared" si="5"/>
        <v>0</v>
      </c>
      <c r="AZ42" s="397">
        <f t="shared" si="5"/>
        <v>0</v>
      </c>
      <c r="BA42" s="397">
        <f t="shared" si="5"/>
        <v>0</v>
      </c>
      <c r="BB42" s="397">
        <f t="shared" si="5"/>
        <v>0</v>
      </c>
      <c r="BC42" s="397">
        <f t="shared" si="5"/>
        <v>0</v>
      </c>
      <c r="BD42" s="397">
        <f t="shared" si="5"/>
        <v>0</v>
      </c>
      <c r="BE42" s="397">
        <f t="shared" si="5"/>
        <v>0</v>
      </c>
      <c r="BF42" s="397">
        <f t="shared" si="5"/>
        <v>0</v>
      </c>
      <c r="BG42" s="397">
        <f t="shared" si="5"/>
        <v>0</v>
      </c>
      <c r="BH42" s="397">
        <f t="shared" si="5"/>
        <v>0</v>
      </c>
      <c r="BI42" s="397">
        <f t="shared" si="5"/>
        <v>0</v>
      </c>
      <c r="BJ42" s="397">
        <f t="shared" si="5"/>
        <v>0</v>
      </c>
      <c r="BK42" s="397">
        <f t="shared" si="5"/>
        <v>0</v>
      </c>
      <c r="BL42" s="397">
        <f t="shared" si="5"/>
        <v>0</v>
      </c>
      <c r="BM42" s="397">
        <f t="shared" si="5"/>
        <v>0</v>
      </c>
      <c r="BN42" s="397">
        <f t="shared" si="5"/>
        <v>0</v>
      </c>
      <c r="BO42" s="397">
        <f t="shared" si="5"/>
        <v>0</v>
      </c>
      <c r="BP42" s="397">
        <f t="shared" si="5"/>
        <v>0</v>
      </c>
      <c r="BQ42" s="397">
        <f t="shared" si="5"/>
        <v>0</v>
      </c>
      <c r="BR42" s="397">
        <f t="shared" si="5"/>
        <v>0</v>
      </c>
      <c r="BS42" s="397">
        <f t="shared" si="5"/>
        <v>0</v>
      </c>
      <c r="BT42" s="397">
        <f t="shared" si="5"/>
        <v>0</v>
      </c>
      <c r="BU42" s="397">
        <f t="shared" si="5"/>
        <v>0</v>
      </c>
      <c r="BV42" s="397">
        <f t="shared" si="5"/>
        <v>0</v>
      </c>
      <c r="BW42" s="397">
        <f t="shared" si="5"/>
        <v>0</v>
      </c>
      <c r="BX42" s="397">
        <f t="shared" si="5"/>
        <v>0</v>
      </c>
      <c r="BY42" s="397">
        <f t="shared" si="6"/>
        <v>0</v>
      </c>
      <c r="BZ42" s="397">
        <f t="shared" si="6"/>
        <v>0</v>
      </c>
      <c r="CA42" s="397">
        <f t="shared" si="6"/>
        <v>0</v>
      </c>
      <c r="CB42" s="397">
        <f t="shared" ca="1" si="6"/>
        <v>0</v>
      </c>
      <c r="CC42" s="397">
        <f t="shared" ca="1" si="6"/>
        <v>0</v>
      </c>
      <c r="CD42" s="397">
        <f t="shared" ca="1" si="6"/>
        <v>0</v>
      </c>
      <c r="CE42" s="282">
        <f t="shared" ca="1" si="6"/>
        <v>0</v>
      </c>
      <c r="CG42" s="25"/>
    </row>
    <row r="43" spans="2:85" ht="12" customHeight="1">
      <c r="B43" s="117">
        <f t="shared" si="2"/>
        <v>40</v>
      </c>
      <c r="C43" s="126"/>
      <c r="D43" s="137"/>
      <c r="E43" s="144"/>
      <c r="F43" s="282" t="e">
        <f t="shared" ca="1" si="3"/>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220"/>
      <c r="AR43" s="367"/>
      <c r="AS43" s="383">
        <f ca="1">IFERROR(COUNTIF(OFFSET(G43,0,MATCH("コ",G43:AQ43,0)):$AQ43,"一"),0)</f>
        <v>0</v>
      </c>
      <c r="AU43" s="392">
        <f t="shared" si="4"/>
        <v>0</v>
      </c>
      <c r="AV43" s="397">
        <f t="shared" si="5"/>
        <v>0</v>
      </c>
      <c r="AW43" s="397">
        <f t="shared" si="5"/>
        <v>0</v>
      </c>
      <c r="AX43" s="397">
        <f t="shared" si="5"/>
        <v>0</v>
      </c>
      <c r="AY43" s="397">
        <f t="shared" si="5"/>
        <v>0</v>
      </c>
      <c r="AZ43" s="397">
        <f t="shared" si="5"/>
        <v>0</v>
      </c>
      <c r="BA43" s="397">
        <f t="shared" si="5"/>
        <v>0</v>
      </c>
      <c r="BB43" s="397">
        <f t="shared" si="5"/>
        <v>0</v>
      </c>
      <c r="BC43" s="397">
        <f t="shared" si="5"/>
        <v>0</v>
      </c>
      <c r="BD43" s="397">
        <f t="shared" si="5"/>
        <v>0</v>
      </c>
      <c r="BE43" s="397">
        <f t="shared" si="5"/>
        <v>0</v>
      </c>
      <c r="BF43" s="397">
        <f t="shared" si="5"/>
        <v>0</v>
      </c>
      <c r="BG43" s="397">
        <f t="shared" si="5"/>
        <v>0</v>
      </c>
      <c r="BH43" s="397">
        <f t="shared" si="5"/>
        <v>0</v>
      </c>
      <c r="BI43" s="397">
        <f t="shared" si="5"/>
        <v>0</v>
      </c>
      <c r="BJ43" s="397">
        <f t="shared" si="5"/>
        <v>0</v>
      </c>
      <c r="BK43" s="397">
        <f t="shared" si="5"/>
        <v>0</v>
      </c>
      <c r="BL43" s="397">
        <f t="shared" si="5"/>
        <v>0</v>
      </c>
      <c r="BM43" s="397">
        <f t="shared" si="5"/>
        <v>0</v>
      </c>
      <c r="BN43" s="397">
        <f t="shared" si="5"/>
        <v>0</v>
      </c>
      <c r="BO43" s="397">
        <f t="shared" si="5"/>
        <v>0</v>
      </c>
      <c r="BP43" s="397">
        <f t="shared" si="5"/>
        <v>0</v>
      </c>
      <c r="BQ43" s="397">
        <f t="shared" si="5"/>
        <v>0</v>
      </c>
      <c r="BR43" s="397">
        <f t="shared" si="5"/>
        <v>0</v>
      </c>
      <c r="BS43" s="397">
        <f t="shared" si="5"/>
        <v>0</v>
      </c>
      <c r="BT43" s="397">
        <f t="shared" si="5"/>
        <v>0</v>
      </c>
      <c r="BU43" s="397">
        <f t="shared" si="5"/>
        <v>0</v>
      </c>
      <c r="BV43" s="397">
        <f t="shared" si="5"/>
        <v>0</v>
      </c>
      <c r="BW43" s="397">
        <f t="shared" si="5"/>
        <v>0</v>
      </c>
      <c r="BX43" s="397">
        <f t="shared" si="5"/>
        <v>0</v>
      </c>
      <c r="BY43" s="397">
        <f t="shared" si="6"/>
        <v>0</v>
      </c>
      <c r="BZ43" s="397">
        <f t="shared" si="6"/>
        <v>0</v>
      </c>
      <c r="CA43" s="397">
        <f t="shared" si="6"/>
        <v>0</v>
      </c>
      <c r="CB43" s="397">
        <f t="shared" ca="1" si="6"/>
        <v>0</v>
      </c>
      <c r="CC43" s="397">
        <f t="shared" ca="1" si="6"/>
        <v>0</v>
      </c>
      <c r="CD43" s="397">
        <f t="shared" ca="1" si="6"/>
        <v>0</v>
      </c>
      <c r="CE43" s="282">
        <f t="shared" ca="1" si="6"/>
        <v>0</v>
      </c>
    </row>
    <row r="44" spans="2:85" ht="12" customHeight="1">
      <c r="B44" s="117">
        <f t="shared" si="2"/>
        <v>41</v>
      </c>
      <c r="C44" s="126"/>
      <c r="D44" s="137"/>
      <c r="E44" s="144"/>
      <c r="F44" s="282" t="e">
        <f t="shared" ca="1" si="3"/>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220"/>
      <c r="AR44" s="367"/>
      <c r="AS44" s="383">
        <f ca="1">IFERROR(COUNTIF(OFFSET(G44,0,MATCH("コ",G44:AQ44,0)):$AQ44,"一"),0)</f>
        <v>0</v>
      </c>
      <c r="AU44" s="392">
        <f t="shared" si="4"/>
        <v>0</v>
      </c>
      <c r="AV44" s="397">
        <f t="shared" si="5"/>
        <v>0</v>
      </c>
      <c r="AW44" s="397">
        <f t="shared" si="5"/>
        <v>0</v>
      </c>
      <c r="AX44" s="397">
        <f t="shared" si="5"/>
        <v>0</v>
      </c>
      <c r="AY44" s="397">
        <f t="shared" si="5"/>
        <v>0</v>
      </c>
      <c r="AZ44" s="397">
        <f t="shared" si="5"/>
        <v>0</v>
      </c>
      <c r="BA44" s="397">
        <f t="shared" si="5"/>
        <v>0</v>
      </c>
      <c r="BB44" s="397">
        <f t="shared" si="5"/>
        <v>0</v>
      </c>
      <c r="BC44" s="397">
        <f t="shared" si="5"/>
        <v>0</v>
      </c>
      <c r="BD44" s="397">
        <f t="shared" si="5"/>
        <v>0</v>
      </c>
      <c r="BE44" s="397">
        <f t="shared" si="5"/>
        <v>0</v>
      </c>
      <c r="BF44" s="397">
        <f t="shared" si="5"/>
        <v>0</v>
      </c>
      <c r="BG44" s="397">
        <f t="shared" si="5"/>
        <v>0</v>
      </c>
      <c r="BH44" s="397">
        <f t="shared" si="5"/>
        <v>0</v>
      </c>
      <c r="BI44" s="397">
        <f t="shared" si="5"/>
        <v>0</v>
      </c>
      <c r="BJ44" s="397">
        <f t="shared" si="5"/>
        <v>0</v>
      </c>
      <c r="BK44" s="397">
        <f t="shared" si="5"/>
        <v>0</v>
      </c>
      <c r="BL44" s="397">
        <f t="shared" si="5"/>
        <v>0</v>
      </c>
      <c r="BM44" s="397">
        <f t="shared" si="5"/>
        <v>0</v>
      </c>
      <c r="BN44" s="397">
        <f t="shared" si="5"/>
        <v>0</v>
      </c>
      <c r="BO44" s="397">
        <f t="shared" si="5"/>
        <v>0</v>
      </c>
      <c r="BP44" s="397">
        <f t="shared" si="5"/>
        <v>0</v>
      </c>
      <c r="BQ44" s="397">
        <f t="shared" si="5"/>
        <v>0</v>
      </c>
      <c r="BR44" s="397">
        <f t="shared" si="5"/>
        <v>0</v>
      </c>
      <c r="BS44" s="397">
        <f t="shared" si="5"/>
        <v>0</v>
      </c>
      <c r="BT44" s="397">
        <f t="shared" si="5"/>
        <v>0</v>
      </c>
      <c r="BU44" s="397">
        <f t="shared" si="5"/>
        <v>0</v>
      </c>
      <c r="BV44" s="397">
        <f t="shared" si="5"/>
        <v>0</v>
      </c>
      <c r="BW44" s="397">
        <f t="shared" si="5"/>
        <v>0</v>
      </c>
      <c r="BX44" s="397">
        <f t="shared" si="5"/>
        <v>0</v>
      </c>
      <c r="BY44" s="397">
        <f t="shared" si="6"/>
        <v>0</v>
      </c>
      <c r="BZ44" s="397">
        <f t="shared" si="6"/>
        <v>0</v>
      </c>
      <c r="CA44" s="397">
        <f t="shared" si="6"/>
        <v>0</v>
      </c>
      <c r="CB44" s="397">
        <f t="shared" ca="1" si="6"/>
        <v>0</v>
      </c>
      <c r="CC44" s="397">
        <f t="shared" ca="1" si="6"/>
        <v>0</v>
      </c>
      <c r="CD44" s="397">
        <f t="shared" ca="1" si="6"/>
        <v>0</v>
      </c>
      <c r="CE44" s="282">
        <f t="shared" ca="1" si="6"/>
        <v>0</v>
      </c>
      <c r="CG44" s="25"/>
    </row>
    <row r="45" spans="2:85" ht="12" customHeight="1">
      <c r="B45" s="117">
        <f t="shared" si="2"/>
        <v>42</v>
      </c>
      <c r="C45" s="126"/>
      <c r="D45" s="137"/>
      <c r="E45" s="144"/>
      <c r="F45" s="282" t="e">
        <f t="shared" ca="1" si="3"/>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220"/>
      <c r="AR45" s="367"/>
      <c r="AS45" s="383">
        <f ca="1">IFERROR(COUNTIF(OFFSET(G45,0,MATCH("コ",G45:AQ45,0)):$AQ45,"一"),0)</f>
        <v>0</v>
      </c>
      <c r="AU45" s="392">
        <f t="shared" si="4"/>
        <v>0</v>
      </c>
      <c r="AV45" s="397">
        <f t="shared" si="5"/>
        <v>0</v>
      </c>
      <c r="AW45" s="397">
        <f t="shared" si="5"/>
        <v>0</v>
      </c>
      <c r="AX45" s="397">
        <f t="shared" si="5"/>
        <v>0</v>
      </c>
      <c r="AY45" s="397">
        <f t="shared" si="5"/>
        <v>0</v>
      </c>
      <c r="AZ45" s="397">
        <f t="shared" si="5"/>
        <v>0</v>
      </c>
      <c r="BA45" s="397">
        <f t="shared" si="5"/>
        <v>0</v>
      </c>
      <c r="BB45" s="397">
        <f t="shared" si="5"/>
        <v>0</v>
      </c>
      <c r="BC45" s="397">
        <f t="shared" si="5"/>
        <v>0</v>
      </c>
      <c r="BD45" s="397">
        <f t="shared" si="5"/>
        <v>0</v>
      </c>
      <c r="BE45" s="397">
        <f t="shared" si="5"/>
        <v>0</v>
      </c>
      <c r="BF45" s="397">
        <f t="shared" si="5"/>
        <v>0</v>
      </c>
      <c r="BG45" s="397">
        <f t="shared" si="5"/>
        <v>0</v>
      </c>
      <c r="BH45" s="397">
        <f t="shared" si="5"/>
        <v>0</v>
      </c>
      <c r="BI45" s="397">
        <f t="shared" si="5"/>
        <v>0</v>
      </c>
      <c r="BJ45" s="397">
        <f t="shared" si="5"/>
        <v>0</v>
      </c>
      <c r="BK45" s="397">
        <f t="shared" si="5"/>
        <v>0</v>
      </c>
      <c r="BL45" s="397">
        <f t="shared" si="5"/>
        <v>0</v>
      </c>
      <c r="BM45" s="397">
        <f t="shared" si="5"/>
        <v>0</v>
      </c>
      <c r="BN45" s="397">
        <f t="shared" si="5"/>
        <v>0</v>
      </c>
      <c r="BO45" s="397">
        <f t="shared" si="5"/>
        <v>0</v>
      </c>
      <c r="BP45" s="397">
        <f t="shared" si="5"/>
        <v>0</v>
      </c>
      <c r="BQ45" s="397">
        <f t="shared" si="5"/>
        <v>0</v>
      </c>
      <c r="BR45" s="397">
        <f t="shared" si="5"/>
        <v>0</v>
      </c>
      <c r="BS45" s="397">
        <f t="shared" si="5"/>
        <v>0</v>
      </c>
      <c r="BT45" s="397">
        <f t="shared" si="5"/>
        <v>0</v>
      </c>
      <c r="BU45" s="397">
        <f t="shared" si="5"/>
        <v>0</v>
      </c>
      <c r="BV45" s="397">
        <f t="shared" si="5"/>
        <v>0</v>
      </c>
      <c r="BW45" s="397">
        <f t="shared" si="5"/>
        <v>0</v>
      </c>
      <c r="BX45" s="397">
        <f t="shared" si="5"/>
        <v>0</v>
      </c>
      <c r="BY45" s="397">
        <f t="shared" si="6"/>
        <v>0</v>
      </c>
      <c r="BZ45" s="397">
        <f t="shared" si="6"/>
        <v>0</v>
      </c>
      <c r="CA45" s="397">
        <f t="shared" si="6"/>
        <v>0</v>
      </c>
      <c r="CB45" s="397">
        <f t="shared" ca="1" si="6"/>
        <v>0</v>
      </c>
      <c r="CC45" s="397">
        <f t="shared" ca="1" si="6"/>
        <v>0</v>
      </c>
      <c r="CD45" s="397">
        <f t="shared" ca="1" si="6"/>
        <v>0</v>
      </c>
      <c r="CE45" s="282">
        <f t="shared" ca="1" si="6"/>
        <v>0</v>
      </c>
      <c r="CG45" s="25"/>
    </row>
    <row r="46" spans="2:85" ht="12" customHeight="1">
      <c r="B46" s="117">
        <f t="shared" si="2"/>
        <v>43</v>
      </c>
      <c r="C46" s="126"/>
      <c r="D46" s="137"/>
      <c r="E46" s="144"/>
      <c r="F46" s="282" t="e">
        <f t="shared" ca="1" si="3"/>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220"/>
      <c r="AR46" s="367"/>
      <c r="AS46" s="383">
        <f ca="1">IFERROR(COUNTIF(OFFSET(G46,0,MATCH("コ",G46:AQ46,0)):$AQ46,"一"),0)</f>
        <v>0</v>
      </c>
      <c r="AU46" s="392">
        <f t="shared" si="4"/>
        <v>0</v>
      </c>
      <c r="AV46" s="397">
        <f t="shared" si="5"/>
        <v>0</v>
      </c>
      <c r="AW46" s="397">
        <f t="shared" si="5"/>
        <v>0</v>
      </c>
      <c r="AX46" s="397">
        <f t="shared" si="5"/>
        <v>0</v>
      </c>
      <c r="AY46" s="397">
        <f t="shared" si="5"/>
        <v>0</v>
      </c>
      <c r="AZ46" s="397">
        <f t="shared" si="5"/>
        <v>0</v>
      </c>
      <c r="BA46" s="397">
        <f t="shared" si="5"/>
        <v>0</v>
      </c>
      <c r="BB46" s="397">
        <f t="shared" si="5"/>
        <v>0</v>
      </c>
      <c r="BC46" s="397">
        <f t="shared" si="5"/>
        <v>0</v>
      </c>
      <c r="BD46" s="397">
        <f t="shared" si="5"/>
        <v>0</v>
      </c>
      <c r="BE46" s="397">
        <f t="shared" si="5"/>
        <v>0</v>
      </c>
      <c r="BF46" s="397">
        <f t="shared" si="5"/>
        <v>0</v>
      </c>
      <c r="BG46" s="397">
        <f t="shared" si="5"/>
        <v>0</v>
      </c>
      <c r="BH46" s="397">
        <f t="shared" si="5"/>
        <v>0</v>
      </c>
      <c r="BI46" s="397">
        <f t="shared" si="5"/>
        <v>0</v>
      </c>
      <c r="BJ46" s="397">
        <f t="shared" si="5"/>
        <v>0</v>
      </c>
      <c r="BK46" s="397">
        <f t="shared" si="5"/>
        <v>0</v>
      </c>
      <c r="BL46" s="397">
        <f t="shared" si="5"/>
        <v>0</v>
      </c>
      <c r="BM46" s="397">
        <f t="shared" si="5"/>
        <v>0</v>
      </c>
      <c r="BN46" s="397">
        <f t="shared" si="5"/>
        <v>0</v>
      </c>
      <c r="BO46" s="397">
        <f t="shared" si="5"/>
        <v>0</v>
      </c>
      <c r="BP46" s="397">
        <f t="shared" si="5"/>
        <v>0</v>
      </c>
      <c r="BQ46" s="397">
        <f t="shared" si="5"/>
        <v>0</v>
      </c>
      <c r="BR46" s="397">
        <f t="shared" si="5"/>
        <v>0</v>
      </c>
      <c r="BS46" s="397">
        <f t="shared" si="5"/>
        <v>0</v>
      </c>
      <c r="BT46" s="397">
        <f t="shared" si="5"/>
        <v>0</v>
      </c>
      <c r="BU46" s="397">
        <f t="shared" si="5"/>
        <v>0</v>
      </c>
      <c r="BV46" s="397">
        <f t="shared" si="5"/>
        <v>0</v>
      </c>
      <c r="BW46" s="397">
        <f t="shared" si="5"/>
        <v>0</v>
      </c>
      <c r="BX46" s="397">
        <f t="shared" si="5"/>
        <v>0</v>
      </c>
      <c r="BY46" s="397">
        <f t="shared" si="6"/>
        <v>0</v>
      </c>
      <c r="BZ46" s="397">
        <f t="shared" si="6"/>
        <v>0</v>
      </c>
      <c r="CA46" s="397">
        <f t="shared" si="6"/>
        <v>0</v>
      </c>
      <c r="CB46" s="397">
        <f t="shared" ca="1" si="6"/>
        <v>0</v>
      </c>
      <c r="CC46" s="397">
        <f t="shared" ca="1" si="6"/>
        <v>0</v>
      </c>
      <c r="CD46" s="397">
        <f t="shared" ca="1" si="6"/>
        <v>0</v>
      </c>
      <c r="CE46" s="282">
        <f t="shared" ca="1" si="6"/>
        <v>0</v>
      </c>
    </row>
    <row r="47" spans="2:85" ht="12" customHeight="1">
      <c r="B47" s="117">
        <f t="shared" si="2"/>
        <v>44</v>
      </c>
      <c r="C47" s="126"/>
      <c r="D47" s="137"/>
      <c r="E47" s="144"/>
      <c r="F47" s="282" t="e">
        <f t="shared" ca="1" si="3"/>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220"/>
      <c r="AR47" s="367"/>
      <c r="AS47" s="383">
        <f ca="1">IFERROR(COUNTIF(OFFSET(G47,0,MATCH("コ",G47:AQ47,0)):$AQ47,"一"),0)</f>
        <v>0</v>
      </c>
      <c r="AU47" s="392">
        <f t="shared" si="4"/>
        <v>0</v>
      </c>
      <c r="AV47" s="397">
        <f t="shared" si="5"/>
        <v>0</v>
      </c>
      <c r="AW47" s="397">
        <f t="shared" si="5"/>
        <v>0</v>
      </c>
      <c r="AX47" s="397">
        <f t="shared" si="5"/>
        <v>0</v>
      </c>
      <c r="AY47" s="397">
        <f t="shared" si="5"/>
        <v>0</v>
      </c>
      <c r="AZ47" s="397">
        <f t="shared" si="5"/>
        <v>0</v>
      </c>
      <c r="BA47" s="397">
        <f t="shared" si="5"/>
        <v>0</v>
      </c>
      <c r="BB47" s="397">
        <f t="shared" si="5"/>
        <v>0</v>
      </c>
      <c r="BC47" s="397">
        <f t="shared" si="5"/>
        <v>0</v>
      </c>
      <c r="BD47" s="397">
        <f t="shared" si="5"/>
        <v>0</v>
      </c>
      <c r="BE47" s="397">
        <f t="shared" si="5"/>
        <v>0</v>
      </c>
      <c r="BF47" s="397">
        <f t="shared" si="5"/>
        <v>0</v>
      </c>
      <c r="BG47" s="397">
        <f t="shared" si="5"/>
        <v>0</v>
      </c>
      <c r="BH47" s="397">
        <f t="shared" si="5"/>
        <v>0</v>
      </c>
      <c r="BI47" s="397">
        <f t="shared" si="5"/>
        <v>0</v>
      </c>
      <c r="BJ47" s="397">
        <f t="shared" si="5"/>
        <v>0</v>
      </c>
      <c r="BK47" s="397">
        <f t="shared" si="5"/>
        <v>0</v>
      </c>
      <c r="BL47" s="397">
        <f t="shared" si="5"/>
        <v>0</v>
      </c>
      <c r="BM47" s="397">
        <f t="shared" si="5"/>
        <v>0</v>
      </c>
      <c r="BN47" s="397">
        <f t="shared" si="5"/>
        <v>0</v>
      </c>
      <c r="BO47" s="397">
        <f t="shared" si="5"/>
        <v>0</v>
      </c>
      <c r="BP47" s="397">
        <f t="shared" si="5"/>
        <v>0</v>
      </c>
      <c r="BQ47" s="397">
        <f t="shared" si="5"/>
        <v>0</v>
      </c>
      <c r="BR47" s="397">
        <f t="shared" si="5"/>
        <v>0</v>
      </c>
      <c r="BS47" s="397">
        <f t="shared" si="5"/>
        <v>0</v>
      </c>
      <c r="BT47" s="397">
        <f t="shared" si="5"/>
        <v>0</v>
      </c>
      <c r="BU47" s="397">
        <f t="shared" si="5"/>
        <v>0</v>
      </c>
      <c r="BV47" s="397">
        <f t="shared" si="5"/>
        <v>0</v>
      </c>
      <c r="BW47" s="397">
        <f t="shared" si="5"/>
        <v>0</v>
      </c>
      <c r="BX47" s="397">
        <f t="shared" si="5"/>
        <v>0</v>
      </c>
      <c r="BY47" s="397">
        <f t="shared" si="6"/>
        <v>0</v>
      </c>
      <c r="BZ47" s="397">
        <f t="shared" si="6"/>
        <v>0</v>
      </c>
      <c r="CA47" s="397">
        <f t="shared" si="6"/>
        <v>0</v>
      </c>
      <c r="CB47" s="397">
        <f t="shared" ca="1" si="6"/>
        <v>0</v>
      </c>
      <c r="CC47" s="397">
        <f t="shared" ca="1" si="6"/>
        <v>0</v>
      </c>
      <c r="CD47" s="397">
        <f t="shared" ca="1" si="6"/>
        <v>0</v>
      </c>
      <c r="CE47" s="282">
        <f t="shared" ca="1" si="6"/>
        <v>0</v>
      </c>
    </row>
    <row r="48" spans="2:85" ht="12" customHeight="1">
      <c r="B48" s="117">
        <f t="shared" si="2"/>
        <v>45</v>
      </c>
      <c r="C48" s="126"/>
      <c r="D48" s="137"/>
      <c r="E48" s="144"/>
      <c r="F48" s="282" t="e">
        <f t="shared" ca="1" si="3"/>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220"/>
      <c r="AR48" s="367"/>
      <c r="AS48" s="383">
        <f ca="1">IFERROR(COUNTIF(OFFSET(G48,0,MATCH("コ",G48:AQ48,0)):$AQ48,"一"),0)</f>
        <v>0</v>
      </c>
      <c r="AU48" s="392">
        <f t="shared" si="4"/>
        <v>0</v>
      </c>
      <c r="AV48" s="397">
        <f t="shared" si="5"/>
        <v>0</v>
      </c>
      <c r="AW48" s="397">
        <f t="shared" si="5"/>
        <v>0</v>
      </c>
      <c r="AX48" s="397">
        <f t="shared" si="5"/>
        <v>0</v>
      </c>
      <c r="AY48" s="397">
        <f t="shared" si="5"/>
        <v>0</v>
      </c>
      <c r="AZ48" s="397">
        <f t="shared" si="5"/>
        <v>0</v>
      </c>
      <c r="BA48" s="397">
        <f t="shared" si="5"/>
        <v>0</v>
      </c>
      <c r="BB48" s="397">
        <f t="shared" si="5"/>
        <v>0</v>
      </c>
      <c r="BC48" s="397">
        <f t="shared" si="5"/>
        <v>0</v>
      </c>
      <c r="BD48" s="397">
        <f t="shared" si="5"/>
        <v>0</v>
      </c>
      <c r="BE48" s="397">
        <f t="shared" si="5"/>
        <v>0</v>
      </c>
      <c r="BF48" s="397">
        <f t="shared" si="5"/>
        <v>0</v>
      </c>
      <c r="BG48" s="397">
        <f t="shared" si="5"/>
        <v>0</v>
      </c>
      <c r="BH48" s="397">
        <f t="shared" si="5"/>
        <v>0</v>
      </c>
      <c r="BI48" s="397">
        <f t="shared" si="5"/>
        <v>0</v>
      </c>
      <c r="BJ48" s="397">
        <f t="shared" si="5"/>
        <v>0</v>
      </c>
      <c r="BK48" s="397">
        <f t="shared" si="5"/>
        <v>0</v>
      </c>
      <c r="BL48" s="397">
        <f t="shared" si="5"/>
        <v>0</v>
      </c>
      <c r="BM48" s="397">
        <f t="shared" si="5"/>
        <v>0</v>
      </c>
      <c r="BN48" s="397">
        <f t="shared" si="5"/>
        <v>0</v>
      </c>
      <c r="BO48" s="397">
        <f t="shared" si="5"/>
        <v>0</v>
      </c>
      <c r="BP48" s="397">
        <f t="shared" si="5"/>
        <v>0</v>
      </c>
      <c r="BQ48" s="397">
        <f t="shared" si="5"/>
        <v>0</v>
      </c>
      <c r="BR48" s="397">
        <f t="shared" si="5"/>
        <v>0</v>
      </c>
      <c r="BS48" s="397">
        <f t="shared" si="5"/>
        <v>0</v>
      </c>
      <c r="BT48" s="397">
        <f t="shared" si="5"/>
        <v>0</v>
      </c>
      <c r="BU48" s="397">
        <f t="shared" si="5"/>
        <v>0</v>
      </c>
      <c r="BV48" s="397">
        <f t="shared" si="5"/>
        <v>0</v>
      </c>
      <c r="BW48" s="397">
        <f t="shared" si="5"/>
        <v>0</v>
      </c>
      <c r="BX48" s="397">
        <f t="shared" si="5"/>
        <v>0</v>
      </c>
      <c r="BY48" s="397">
        <f t="shared" si="6"/>
        <v>0</v>
      </c>
      <c r="BZ48" s="397">
        <f t="shared" si="6"/>
        <v>0</v>
      </c>
      <c r="CA48" s="397">
        <f t="shared" si="6"/>
        <v>0</v>
      </c>
      <c r="CB48" s="397">
        <f t="shared" ca="1" si="6"/>
        <v>0</v>
      </c>
      <c r="CC48" s="397">
        <f t="shared" ca="1" si="6"/>
        <v>0</v>
      </c>
      <c r="CD48" s="397">
        <f t="shared" ca="1" si="6"/>
        <v>0</v>
      </c>
      <c r="CE48" s="282">
        <f t="shared" ca="1" si="6"/>
        <v>0</v>
      </c>
    </row>
    <row r="49" spans="2:83" ht="12" customHeight="1">
      <c r="B49" s="117">
        <f t="shared" si="2"/>
        <v>46</v>
      </c>
      <c r="C49" s="126"/>
      <c r="D49" s="137"/>
      <c r="E49" s="144"/>
      <c r="F49" s="282" t="e">
        <f t="shared" ca="1" si="3"/>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220"/>
      <c r="AR49" s="367"/>
      <c r="AS49" s="383">
        <f ca="1">IFERROR(COUNTIF(OFFSET(G49,0,MATCH("コ",G49:AQ49,0)):$AQ49,"一"),0)</f>
        <v>0</v>
      </c>
      <c r="AU49" s="392">
        <f t="shared" si="4"/>
        <v>0</v>
      </c>
      <c r="AV49" s="397">
        <f t="shared" si="5"/>
        <v>0</v>
      </c>
      <c r="AW49" s="397">
        <f t="shared" si="5"/>
        <v>0</v>
      </c>
      <c r="AX49" s="397">
        <f t="shared" si="5"/>
        <v>0</v>
      </c>
      <c r="AY49" s="397">
        <f t="shared" si="5"/>
        <v>0</v>
      </c>
      <c r="AZ49" s="397">
        <f t="shared" si="5"/>
        <v>0</v>
      </c>
      <c r="BA49" s="397">
        <f t="shared" si="5"/>
        <v>0</v>
      </c>
      <c r="BB49" s="397">
        <f t="shared" si="5"/>
        <v>0</v>
      </c>
      <c r="BC49" s="397">
        <f t="shared" si="5"/>
        <v>0</v>
      </c>
      <c r="BD49" s="397">
        <f t="shared" si="5"/>
        <v>0</v>
      </c>
      <c r="BE49" s="397">
        <f t="shared" si="5"/>
        <v>0</v>
      </c>
      <c r="BF49" s="397">
        <f t="shared" si="5"/>
        <v>0</v>
      </c>
      <c r="BG49" s="397">
        <f t="shared" si="5"/>
        <v>0</v>
      </c>
      <c r="BH49" s="397">
        <f t="shared" si="5"/>
        <v>0</v>
      </c>
      <c r="BI49" s="397">
        <f t="shared" si="5"/>
        <v>0</v>
      </c>
      <c r="BJ49" s="397">
        <f t="shared" si="5"/>
        <v>0</v>
      </c>
      <c r="BK49" s="397">
        <f t="shared" si="5"/>
        <v>0</v>
      </c>
      <c r="BL49" s="397">
        <f t="shared" si="5"/>
        <v>0</v>
      </c>
      <c r="BM49" s="397">
        <f t="shared" si="5"/>
        <v>0</v>
      </c>
      <c r="BN49" s="397">
        <f t="shared" si="5"/>
        <v>0</v>
      </c>
      <c r="BO49" s="397">
        <f t="shared" si="5"/>
        <v>0</v>
      </c>
      <c r="BP49" s="397">
        <f t="shared" si="5"/>
        <v>0</v>
      </c>
      <c r="BQ49" s="397">
        <f t="shared" si="5"/>
        <v>0</v>
      </c>
      <c r="BR49" s="397">
        <f t="shared" si="5"/>
        <v>0</v>
      </c>
      <c r="BS49" s="397">
        <f t="shared" si="5"/>
        <v>0</v>
      </c>
      <c r="BT49" s="397">
        <f t="shared" si="5"/>
        <v>0</v>
      </c>
      <c r="BU49" s="397">
        <f t="shared" si="5"/>
        <v>0</v>
      </c>
      <c r="BV49" s="397">
        <f t="shared" si="5"/>
        <v>0</v>
      </c>
      <c r="BW49" s="397">
        <f t="shared" si="5"/>
        <v>0</v>
      </c>
      <c r="BX49" s="397">
        <f t="shared" si="5"/>
        <v>0</v>
      </c>
      <c r="BY49" s="397">
        <f t="shared" si="6"/>
        <v>0</v>
      </c>
      <c r="BZ49" s="397">
        <f t="shared" si="6"/>
        <v>0</v>
      </c>
      <c r="CA49" s="397">
        <f t="shared" si="6"/>
        <v>0</v>
      </c>
      <c r="CB49" s="397">
        <f t="shared" ca="1" si="6"/>
        <v>0</v>
      </c>
      <c r="CC49" s="397">
        <f t="shared" ca="1" si="6"/>
        <v>0</v>
      </c>
      <c r="CD49" s="397">
        <f t="shared" ca="1" si="6"/>
        <v>0</v>
      </c>
      <c r="CE49" s="282">
        <f t="shared" ca="1" si="6"/>
        <v>0</v>
      </c>
    </row>
    <row r="50" spans="2:83" ht="12" customHeight="1">
      <c r="B50" s="117">
        <f t="shared" si="2"/>
        <v>47</v>
      </c>
      <c r="C50" s="126"/>
      <c r="D50" s="137"/>
      <c r="E50" s="144"/>
      <c r="F50" s="282" t="e">
        <f t="shared" ca="1" si="3"/>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220"/>
      <c r="AR50" s="367"/>
      <c r="AS50" s="383">
        <f ca="1">IFERROR(COUNTIF(OFFSET(G50,0,MATCH("コ",G50:AQ50,0)):$AQ50,"一"),0)</f>
        <v>0</v>
      </c>
      <c r="AU50" s="392">
        <f t="shared" si="4"/>
        <v>0</v>
      </c>
      <c r="AV50" s="397">
        <f t="shared" si="5"/>
        <v>0</v>
      </c>
      <c r="AW50" s="397">
        <f t="shared" si="5"/>
        <v>0</v>
      </c>
      <c r="AX50" s="397">
        <f t="shared" si="5"/>
        <v>0</v>
      </c>
      <c r="AY50" s="397">
        <f t="shared" si="5"/>
        <v>0</v>
      </c>
      <c r="AZ50" s="397">
        <f t="shared" si="5"/>
        <v>0</v>
      </c>
      <c r="BA50" s="397">
        <f t="shared" si="5"/>
        <v>0</v>
      </c>
      <c r="BB50" s="397">
        <f t="shared" si="5"/>
        <v>0</v>
      </c>
      <c r="BC50" s="397">
        <f t="shared" si="5"/>
        <v>0</v>
      </c>
      <c r="BD50" s="397">
        <f t="shared" si="5"/>
        <v>0</v>
      </c>
      <c r="BE50" s="397">
        <f t="shared" si="5"/>
        <v>0</v>
      </c>
      <c r="BF50" s="397">
        <f t="shared" si="5"/>
        <v>0</v>
      </c>
      <c r="BG50" s="397">
        <f t="shared" si="5"/>
        <v>0</v>
      </c>
      <c r="BH50" s="397">
        <f t="shared" si="5"/>
        <v>0</v>
      </c>
      <c r="BI50" s="397">
        <f t="shared" si="5"/>
        <v>0</v>
      </c>
      <c r="BJ50" s="397">
        <f t="shared" si="5"/>
        <v>0</v>
      </c>
      <c r="BK50" s="397">
        <f t="shared" si="5"/>
        <v>0</v>
      </c>
      <c r="BL50" s="397">
        <f t="shared" si="5"/>
        <v>0</v>
      </c>
      <c r="BM50" s="397">
        <f t="shared" si="5"/>
        <v>0</v>
      </c>
      <c r="BN50" s="397">
        <f t="shared" si="5"/>
        <v>0</v>
      </c>
      <c r="BO50" s="397">
        <f t="shared" si="5"/>
        <v>0</v>
      </c>
      <c r="BP50" s="397">
        <f t="shared" si="5"/>
        <v>0</v>
      </c>
      <c r="BQ50" s="397">
        <f t="shared" si="5"/>
        <v>0</v>
      </c>
      <c r="BR50" s="397">
        <f t="shared" si="5"/>
        <v>0</v>
      </c>
      <c r="BS50" s="397">
        <f t="shared" si="5"/>
        <v>0</v>
      </c>
      <c r="BT50" s="397">
        <f t="shared" si="5"/>
        <v>0</v>
      </c>
      <c r="BU50" s="397">
        <f t="shared" si="5"/>
        <v>0</v>
      </c>
      <c r="BV50" s="397">
        <f t="shared" si="5"/>
        <v>0</v>
      </c>
      <c r="BW50" s="397">
        <f t="shared" si="5"/>
        <v>0</v>
      </c>
      <c r="BX50" s="397">
        <f t="shared" si="5"/>
        <v>0</v>
      </c>
      <c r="BY50" s="397">
        <f t="shared" si="6"/>
        <v>0</v>
      </c>
      <c r="BZ50" s="397">
        <f t="shared" si="6"/>
        <v>0</v>
      </c>
      <c r="CA50" s="397">
        <f t="shared" si="6"/>
        <v>0</v>
      </c>
      <c r="CB50" s="397">
        <f t="shared" ca="1" si="6"/>
        <v>0</v>
      </c>
      <c r="CC50" s="397">
        <f t="shared" ca="1" si="6"/>
        <v>0</v>
      </c>
      <c r="CD50" s="397">
        <f t="shared" ca="1" si="6"/>
        <v>0</v>
      </c>
      <c r="CE50" s="282">
        <f t="shared" ca="1" si="6"/>
        <v>0</v>
      </c>
    </row>
    <row r="51" spans="2:83" ht="12" customHeight="1">
      <c r="B51" s="117">
        <f t="shared" si="2"/>
        <v>48</v>
      </c>
      <c r="C51" s="126"/>
      <c r="D51" s="137"/>
      <c r="E51" s="144"/>
      <c r="F51" s="282" t="e">
        <f t="shared" ca="1" si="3"/>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220"/>
      <c r="AR51" s="367"/>
      <c r="AS51" s="383">
        <f ca="1">IFERROR(COUNTIF(OFFSET(G51,0,MATCH("コ",G51:AQ51,0)):$AQ51,"一"),0)</f>
        <v>0</v>
      </c>
      <c r="AU51" s="392">
        <f t="shared" si="4"/>
        <v>0</v>
      </c>
      <c r="AV51" s="397">
        <f t="shared" si="5"/>
        <v>0</v>
      </c>
      <c r="AW51" s="397">
        <f t="shared" si="5"/>
        <v>0</v>
      </c>
      <c r="AX51" s="397">
        <f t="shared" si="5"/>
        <v>0</v>
      </c>
      <c r="AY51" s="397">
        <f t="shared" si="5"/>
        <v>0</v>
      </c>
      <c r="AZ51" s="397">
        <f t="shared" si="5"/>
        <v>0</v>
      </c>
      <c r="BA51" s="397">
        <f t="shared" si="5"/>
        <v>0</v>
      </c>
      <c r="BB51" s="397">
        <f t="shared" si="5"/>
        <v>0</v>
      </c>
      <c r="BC51" s="397">
        <f t="shared" si="5"/>
        <v>0</v>
      </c>
      <c r="BD51" s="397">
        <f t="shared" si="5"/>
        <v>0</v>
      </c>
      <c r="BE51" s="397">
        <f t="shared" si="5"/>
        <v>0</v>
      </c>
      <c r="BF51" s="397">
        <f t="shared" si="5"/>
        <v>0</v>
      </c>
      <c r="BG51" s="397">
        <f t="shared" si="5"/>
        <v>0</v>
      </c>
      <c r="BH51" s="397">
        <f t="shared" si="5"/>
        <v>0</v>
      </c>
      <c r="BI51" s="397">
        <f t="shared" si="5"/>
        <v>0</v>
      </c>
      <c r="BJ51" s="397">
        <f t="shared" si="5"/>
        <v>0</v>
      </c>
      <c r="BK51" s="397">
        <f t="shared" si="5"/>
        <v>0</v>
      </c>
      <c r="BL51" s="397">
        <f t="shared" si="5"/>
        <v>0</v>
      </c>
      <c r="BM51" s="397">
        <f t="shared" si="5"/>
        <v>0</v>
      </c>
      <c r="BN51" s="397">
        <f t="shared" si="5"/>
        <v>0</v>
      </c>
      <c r="BO51" s="397">
        <f t="shared" si="5"/>
        <v>0</v>
      </c>
      <c r="BP51" s="397">
        <f t="shared" si="5"/>
        <v>0</v>
      </c>
      <c r="BQ51" s="397">
        <f t="shared" si="5"/>
        <v>0</v>
      </c>
      <c r="BR51" s="397">
        <f t="shared" si="5"/>
        <v>0</v>
      </c>
      <c r="BS51" s="397">
        <f t="shared" si="5"/>
        <v>0</v>
      </c>
      <c r="BT51" s="397">
        <f t="shared" si="5"/>
        <v>0</v>
      </c>
      <c r="BU51" s="397">
        <f t="shared" si="5"/>
        <v>0</v>
      </c>
      <c r="BV51" s="397">
        <f t="shared" si="5"/>
        <v>0</v>
      </c>
      <c r="BW51" s="397">
        <f t="shared" si="5"/>
        <v>0</v>
      </c>
      <c r="BX51" s="397">
        <f t="shared" si="5"/>
        <v>0</v>
      </c>
      <c r="BY51" s="397">
        <f t="shared" si="6"/>
        <v>0</v>
      </c>
      <c r="BZ51" s="397">
        <f t="shared" si="6"/>
        <v>0</v>
      </c>
      <c r="CA51" s="397">
        <f t="shared" si="6"/>
        <v>0</v>
      </c>
      <c r="CB51" s="397">
        <f t="shared" ca="1" si="6"/>
        <v>0</v>
      </c>
      <c r="CC51" s="397">
        <f t="shared" ca="1" si="6"/>
        <v>0</v>
      </c>
      <c r="CD51" s="397">
        <f t="shared" ca="1" si="6"/>
        <v>0</v>
      </c>
      <c r="CE51" s="282">
        <f t="shared" ca="1" si="6"/>
        <v>0</v>
      </c>
    </row>
    <row r="52" spans="2:83" ht="12" customHeight="1">
      <c r="B52" s="117">
        <f t="shared" si="2"/>
        <v>49</v>
      </c>
      <c r="C52" s="126"/>
      <c r="D52" s="137"/>
      <c r="E52" s="144"/>
      <c r="F52" s="282" t="e">
        <f t="shared" ca="1" si="3"/>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220"/>
      <c r="AR52" s="367"/>
      <c r="AS52" s="383">
        <f ca="1">IFERROR(COUNTIF(OFFSET(G52,0,MATCH("コ",G52:AQ52,0)):$AQ52,"一"),0)</f>
        <v>0</v>
      </c>
      <c r="AU52" s="392">
        <f t="shared" si="4"/>
        <v>0</v>
      </c>
      <c r="AV52" s="397">
        <f t="shared" si="5"/>
        <v>0</v>
      </c>
      <c r="AW52" s="397">
        <f t="shared" si="5"/>
        <v>0</v>
      </c>
      <c r="AX52" s="397">
        <f t="shared" si="5"/>
        <v>0</v>
      </c>
      <c r="AY52" s="397">
        <f t="shared" si="5"/>
        <v>0</v>
      </c>
      <c r="AZ52" s="397">
        <f t="shared" si="5"/>
        <v>0</v>
      </c>
      <c r="BA52" s="397">
        <f t="shared" si="5"/>
        <v>0</v>
      </c>
      <c r="BB52" s="397">
        <f t="shared" si="5"/>
        <v>0</v>
      </c>
      <c r="BC52" s="397">
        <f t="shared" si="5"/>
        <v>0</v>
      </c>
      <c r="BD52" s="397">
        <f t="shared" si="5"/>
        <v>0</v>
      </c>
      <c r="BE52" s="397">
        <f t="shared" si="5"/>
        <v>0</v>
      </c>
      <c r="BF52" s="397">
        <f t="shared" si="5"/>
        <v>0</v>
      </c>
      <c r="BG52" s="397">
        <f t="shared" si="5"/>
        <v>0</v>
      </c>
      <c r="BH52" s="397">
        <f t="shared" si="5"/>
        <v>0</v>
      </c>
      <c r="BI52" s="397">
        <f t="shared" si="5"/>
        <v>0</v>
      </c>
      <c r="BJ52" s="397">
        <f t="shared" si="5"/>
        <v>0</v>
      </c>
      <c r="BK52" s="397">
        <f t="shared" si="5"/>
        <v>0</v>
      </c>
      <c r="BL52" s="397">
        <f t="shared" si="5"/>
        <v>0</v>
      </c>
      <c r="BM52" s="397">
        <f t="shared" si="5"/>
        <v>0</v>
      </c>
      <c r="BN52" s="397">
        <f t="shared" si="5"/>
        <v>0</v>
      </c>
      <c r="BO52" s="397">
        <f t="shared" si="5"/>
        <v>0</v>
      </c>
      <c r="BP52" s="397">
        <f t="shared" si="5"/>
        <v>0</v>
      </c>
      <c r="BQ52" s="397">
        <f t="shared" si="5"/>
        <v>0</v>
      </c>
      <c r="BR52" s="397">
        <f t="shared" si="5"/>
        <v>0</v>
      </c>
      <c r="BS52" s="397">
        <f t="shared" si="5"/>
        <v>0</v>
      </c>
      <c r="BT52" s="397">
        <f t="shared" si="5"/>
        <v>0</v>
      </c>
      <c r="BU52" s="397">
        <f t="shared" si="5"/>
        <v>0</v>
      </c>
      <c r="BV52" s="397">
        <f t="shared" si="5"/>
        <v>0</v>
      </c>
      <c r="BW52" s="397">
        <f t="shared" si="5"/>
        <v>0</v>
      </c>
      <c r="BX52" s="397">
        <f t="shared" si="5"/>
        <v>0</v>
      </c>
      <c r="BY52" s="397">
        <f t="shared" si="6"/>
        <v>0</v>
      </c>
      <c r="BZ52" s="397">
        <f t="shared" si="6"/>
        <v>0</v>
      </c>
      <c r="CA52" s="397">
        <f t="shared" si="6"/>
        <v>0</v>
      </c>
      <c r="CB52" s="397">
        <f t="shared" ca="1" si="6"/>
        <v>0</v>
      </c>
      <c r="CC52" s="397">
        <f t="shared" ca="1" si="6"/>
        <v>0</v>
      </c>
      <c r="CD52" s="397">
        <f t="shared" ca="1" si="6"/>
        <v>0</v>
      </c>
      <c r="CE52" s="282">
        <f t="shared" ca="1" si="6"/>
        <v>0</v>
      </c>
    </row>
    <row r="53" spans="2:83" ht="12" customHeight="1">
      <c r="B53" s="117">
        <f t="shared" si="2"/>
        <v>50</v>
      </c>
      <c r="C53" s="126"/>
      <c r="D53" s="137"/>
      <c r="E53" s="144"/>
      <c r="F53" s="282" t="e">
        <f t="shared" ca="1" si="3"/>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220"/>
      <c r="AR53" s="367"/>
      <c r="AS53" s="383">
        <f ca="1">IFERROR(COUNTIF(OFFSET(G53,0,MATCH("コ",G53:AQ53,0)):$AQ53,"一"),0)</f>
        <v>0</v>
      </c>
      <c r="AU53" s="392">
        <f t="shared" si="4"/>
        <v>0</v>
      </c>
      <c r="AV53" s="397">
        <f t="shared" si="5"/>
        <v>0</v>
      </c>
      <c r="AW53" s="397">
        <f t="shared" si="5"/>
        <v>0</v>
      </c>
      <c r="AX53" s="397">
        <f t="shared" si="5"/>
        <v>0</v>
      </c>
      <c r="AY53" s="397">
        <f t="shared" si="5"/>
        <v>0</v>
      </c>
      <c r="AZ53" s="397">
        <f t="shared" si="5"/>
        <v>0</v>
      </c>
      <c r="BA53" s="397">
        <f t="shared" si="5"/>
        <v>0</v>
      </c>
      <c r="BB53" s="397">
        <f t="shared" si="5"/>
        <v>0</v>
      </c>
      <c r="BC53" s="397">
        <f t="shared" si="5"/>
        <v>0</v>
      </c>
      <c r="BD53" s="397">
        <f t="shared" si="5"/>
        <v>0</v>
      </c>
      <c r="BE53" s="397">
        <f t="shared" si="5"/>
        <v>0</v>
      </c>
      <c r="BF53" s="397">
        <f t="shared" si="5"/>
        <v>0</v>
      </c>
      <c r="BG53" s="397">
        <f t="shared" si="5"/>
        <v>0</v>
      </c>
      <c r="BH53" s="397">
        <f t="shared" si="5"/>
        <v>0</v>
      </c>
      <c r="BI53" s="397">
        <f t="shared" si="5"/>
        <v>0</v>
      </c>
      <c r="BJ53" s="397">
        <f t="shared" si="5"/>
        <v>0</v>
      </c>
      <c r="BK53" s="397">
        <f t="shared" si="5"/>
        <v>0</v>
      </c>
      <c r="BL53" s="397">
        <f t="shared" si="5"/>
        <v>0</v>
      </c>
      <c r="BM53" s="397">
        <f t="shared" si="5"/>
        <v>0</v>
      </c>
      <c r="BN53" s="397">
        <f t="shared" si="5"/>
        <v>0</v>
      </c>
      <c r="BO53" s="397">
        <f t="shared" si="5"/>
        <v>0</v>
      </c>
      <c r="BP53" s="397">
        <f t="shared" si="5"/>
        <v>0</v>
      </c>
      <c r="BQ53" s="397">
        <f t="shared" si="5"/>
        <v>0</v>
      </c>
      <c r="BR53" s="397">
        <f t="shared" si="5"/>
        <v>0</v>
      </c>
      <c r="BS53" s="397">
        <f t="shared" si="5"/>
        <v>0</v>
      </c>
      <c r="BT53" s="397">
        <f t="shared" si="5"/>
        <v>0</v>
      </c>
      <c r="BU53" s="397">
        <f t="shared" si="5"/>
        <v>0</v>
      </c>
      <c r="BV53" s="397">
        <f t="shared" si="5"/>
        <v>0</v>
      </c>
      <c r="BW53" s="397">
        <f t="shared" si="5"/>
        <v>0</v>
      </c>
      <c r="BX53" s="397">
        <f t="shared" si="5"/>
        <v>0</v>
      </c>
      <c r="BY53" s="397">
        <f t="shared" si="6"/>
        <v>0</v>
      </c>
      <c r="BZ53" s="397">
        <f t="shared" si="6"/>
        <v>0</v>
      </c>
      <c r="CA53" s="397">
        <f t="shared" si="6"/>
        <v>0</v>
      </c>
      <c r="CB53" s="397">
        <f t="shared" ca="1" si="6"/>
        <v>0</v>
      </c>
      <c r="CC53" s="397">
        <f t="shared" ca="1" si="6"/>
        <v>0</v>
      </c>
      <c r="CD53" s="397">
        <f t="shared" ca="1" si="6"/>
        <v>0</v>
      </c>
      <c r="CE53" s="282">
        <f t="shared" ca="1" si="6"/>
        <v>0</v>
      </c>
    </row>
    <row r="54" spans="2:83" ht="12" customHeight="1">
      <c r="B54" s="117">
        <f t="shared" si="2"/>
        <v>51</v>
      </c>
      <c r="C54" s="126"/>
      <c r="D54" s="137"/>
      <c r="E54" s="144"/>
      <c r="F54" s="282" t="e">
        <f t="shared" ca="1" si="3"/>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220"/>
      <c r="AR54" s="367"/>
      <c r="AS54" s="383">
        <f ca="1">IFERROR(COUNTIF(OFFSET(G54,0,MATCH("コ",G54:AQ54,0)):$AQ54,"一"),0)</f>
        <v>0</v>
      </c>
      <c r="AU54" s="392">
        <f t="shared" si="4"/>
        <v>0</v>
      </c>
      <c r="AV54" s="397">
        <f t="shared" si="5"/>
        <v>0</v>
      </c>
      <c r="AW54" s="397">
        <f t="shared" si="5"/>
        <v>0</v>
      </c>
      <c r="AX54" s="397">
        <f t="shared" si="5"/>
        <v>0</v>
      </c>
      <c r="AY54" s="397">
        <f t="shared" si="5"/>
        <v>0</v>
      </c>
      <c r="AZ54" s="397">
        <f t="shared" si="5"/>
        <v>0</v>
      </c>
      <c r="BA54" s="397">
        <f t="shared" si="5"/>
        <v>0</v>
      </c>
      <c r="BB54" s="397">
        <f t="shared" si="5"/>
        <v>0</v>
      </c>
      <c r="BC54" s="397">
        <f t="shared" si="5"/>
        <v>0</v>
      </c>
      <c r="BD54" s="397">
        <f t="shared" si="5"/>
        <v>0</v>
      </c>
      <c r="BE54" s="397">
        <f t="shared" si="5"/>
        <v>0</v>
      </c>
      <c r="BF54" s="397">
        <f t="shared" si="5"/>
        <v>0</v>
      </c>
      <c r="BG54" s="397">
        <f t="shared" si="5"/>
        <v>0</v>
      </c>
      <c r="BH54" s="397">
        <f t="shared" si="5"/>
        <v>0</v>
      </c>
      <c r="BI54" s="397">
        <f t="shared" si="5"/>
        <v>0</v>
      </c>
      <c r="BJ54" s="397">
        <f t="shared" si="5"/>
        <v>0</v>
      </c>
      <c r="BK54" s="397">
        <f t="shared" si="5"/>
        <v>0</v>
      </c>
      <c r="BL54" s="397">
        <f t="shared" si="5"/>
        <v>0</v>
      </c>
      <c r="BM54" s="397">
        <f t="shared" si="5"/>
        <v>0</v>
      </c>
      <c r="BN54" s="397">
        <f t="shared" si="5"/>
        <v>0</v>
      </c>
      <c r="BO54" s="397">
        <f t="shared" si="5"/>
        <v>0</v>
      </c>
      <c r="BP54" s="397">
        <f t="shared" si="5"/>
        <v>0</v>
      </c>
      <c r="BQ54" s="397">
        <f t="shared" si="5"/>
        <v>0</v>
      </c>
      <c r="BR54" s="397">
        <f t="shared" si="5"/>
        <v>0</v>
      </c>
      <c r="BS54" s="397">
        <f t="shared" si="5"/>
        <v>0</v>
      </c>
      <c r="BT54" s="397">
        <f t="shared" si="5"/>
        <v>0</v>
      </c>
      <c r="BU54" s="397">
        <f t="shared" si="5"/>
        <v>0</v>
      </c>
      <c r="BV54" s="397">
        <f t="shared" si="5"/>
        <v>0</v>
      </c>
      <c r="BW54" s="397">
        <f t="shared" si="5"/>
        <v>0</v>
      </c>
      <c r="BX54" s="397">
        <f t="shared" si="5"/>
        <v>0</v>
      </c>
      <c r="BY54" s="397">
        <f t="shared" si="6"/>
        <v>0</v>
      </c>
      <c r="BZ54" s="397">
        <f t="shared" si="6"/>
        <v>0</v>
      </c>
      <c r="CA54" s="397">
        <f t="shared" si="6"/>
        <v>0</v>
      </c>
      <c r="CB54" s="397">
        <f t="shared" ca="1" si="6"/>
        <v>0</v>
      </c>
      <c r="CC54" s="397">
        <f t="shared" ca="1" si="6"/>
        <v>0</v>
      </c>
      <c r="CD54" s="397">
        <f t="shared" ca="1" si="6"/>
        <v>0</v>
      </c>
      <c r="CE54" s="282">
        <f t="shared" ca="1" si="6"/>
        <v>0</v>
      </c>
    </row>
    <row r="55" spans="2:83" ht="12" customHeight="1">
      <c r="B55" s="117">
        <f t="shared" si="2"/>
        <v>52</v>
      </c>
      <c r="C55" s="126"/>
      <c r="D55" s="137"/>
      <c r="E55" s="144"/>
      <c r="F55" s="282" t="e">
        <f t="shared" ca="1" si="3"/>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220"/>
      <c r="AR55" s="367"/>
      <c r="AS55" s="383">
        <f ca="1">IFERROR(COUNTIF(OFFSET(G55,0,MATCH("コ",G55:AQ55,0)):$AQ55,"一"),0)</f>
        <v>0</v>
      </c>
      <c r="AU55" s="392">
        <f t="shared" si="4"/>
        <v>0</v>
      </c>
      <c r="AV55" s="397">
        <f t="shared" si="5"/>
        <v>0</v>
      </c>
      <c r="AW55" s="397">
        <f t="shared" si="5"/>
        <v>0</v>
      </c>
      <c r="AX55" s="397">
        <f t="shared" si="5"/>
        <v>0</v>
      </c>
      <c r="AY55" s="397">
        <f t="shared" si="5"/>
        <v>0</v>
      </c>
      <c r="AZ55" s="397">
        <f t="shared" si="5"/>
        <v>0</v>
      </c>
      <c r="BA55" s="397">
        <f t="shared" si="5"/>
        <v>0</v>
      </c>
      <c r="BB55" s="397">
        <f t="shared" si="5"/>
        <v>0</v>
      </c>
      <c r="BC55" s="397">
        <f t="shared" si="5"/>
        <v>0</v>
      </c>
      <c r="BD55" s="397">
        <f t="shared" si="5"/>
        <v>0</v>
      </c>
      <c r="BE55" s="397">
        <f t="shared" si="5"/>
        <v>0</v>
      </c>
      <c r="BF55" s="397">
        <f t="shared" si="5"/>
        <v>0</v>
      </c>
      <c r="BG55" s="397">
        <f t="shared" si="5"/>
        <v>0</v>
      </c>
      <c r="BH55" s="397">
        <f t="shared" si="5"/>
        <v>0</v>
      </c>
      <c r="BI55" s="397">
        <f t="shared" si="5"/>
        <v>0</v>
      </c>
      <c r="BJ55" s="397">
        <f t="shared" si="5"/>
        <v>0</v>
      </c>
      <c r="BK55" s="397">
        <f t="shared" si="5"/>
        <v>0</v>
      </c>
      <c r="BL55" s="397">
        <f t="shared" si="5"/>
        <v>0</v>
      </c>
      <c r="BM55" s="397">
        <f t="shared" si="5"/>
        <v>0</v>
      </c>
      <c r="BN55" s="397">
        <f t="shared" si="5"/>
        <v>0</v>
      </c>
      <c r="BO55" s="397">
        <f t="shared" si="5"/>
        <v>0</v>
      </c>
      <c r="BP55" s="397">
        <f t="shared" si="5"/>
        <v>0</v>
      </c>
      <c r="BQ55" s="397">
        <f t="shared" si="5"/>
        <v>0</v>
      </c>
      <c r="BR55" s="397">
        <f t="shared" si="5"/>
        <v>0</v>
      </c>
      <c r="BS55" s="397">
        <f t="shared" si="5"/>
        <v>0</v>
      </c>
      <c r="BT55" s="397">
        <f t="shared" si="5"/>
        <v>0</v>
      </c>
      <c r="BU55" s="397">
        <f t="shared" si="5"/>
        <v>0</v>
      </c>
      <c r="BV55" s="397">
        <f t="shared" si="5"/>
        <v>0</v>
      </c>
      <c r="BW55" s="397">
        <f t="shared" si="5"/>
        <v>0</v>
      </c>
      <c r="BX55" s="397">
        <f t="shared" si="5"/>
        <v>0</v>
      </c>
      <c r="BY55" s="397">
        <f t="shared" si="6"/>
        <v>0</v>
      </c>
      <c r="BZ55" s="397">
        <f t="shared" si="6"/>
        <v>0</v>
      </c>
      <c r="CA55" s="397">
        <f t="shared" si="6"/>
        <v>0</v>
      </c>
      <c r="CB55" s="397">
        <f t="shared" ca="1" si="6"/>
        <v>0</v>
      </c>
      <c r="CC55" s="397">
        <f t="shared" ca="1" si="6"/>
        <v>0</v>
      </c>
      <c r="CD55" s="397">
        <f t="shared" ca="1" si="6"/>
        <v>0</v>
      </c>
      <c r="CE55" s="282">
        <f t="shared" ca="1" si="6"/>
        <v>0</v>
      </c>
    </row>
    <row r="56" spans="2:83" ht="12" customHeight="1">
      <c r="B56" s="117">
        <f t="shared" si="2"/>
        <v>53</v>
      </c>
      <c r="C56" s="126"/>
      <c r="D56" s="137"/>
      <c r="E56" s="144"/>
      <c r="F56" s="282" t="e">
        <f t="shared" ca="1" si="3"/>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220"/>
      <c r="AR56" s="367"/>
      <c r="AS56" s="383">
        <f ca="1">IFERROR(COUNTIF(OFFSET(G56,0,MATCH("コ",G56:AQ56,0)):$AQ56,"一"),0)</f>
        <v>0</v>
      </c>
      <c r="AU56" s="392">
        <f t="shared" si="4"/>
        <v>0</v>
      </c>
      <c r="AV56" s="397">
        <f t="shared" si="5"/>
        <v>0</v>
      </c>
      <c r="AW56" s="397">
        <f t="shared" si="5"/>
        <v>0</v>
      </c>
      <c r="AX56" s="397">
        <f t="shared" si="5"/>
        <v>0</v>
      </c>
      <c r="AY56" s="397">
        <f t="shared" si="5"/>
        <v>0</v>
      </c>
      <c r="AZ56" s="397">
        <f t="shared" si="5"/>
        <v>0</v>
      </c>
      <c r="BA56" s="397">
        <f t="shared" si="5"/>
        <v>0</v>
      </c>
      <c r="BB56" s="397">
        <f t="shared" si="5"/>
        <v>0</v>
      </c>
      <c r="BC56" s="397">
        <f t="shared" si="5"/>
        <v>0</v>
      </c>
      <c r="BD56" s="397">
        <f t="shared" si="5"/>
        <v>0</v>
      </c>
      <c r="BE56" s="397">
        <f t="shared" si="5"/>
        <v>0</v>
      </c>
      <c r="BF56" s="397">
        <f t="shared" si="5"/>
        <v>0</v>
      </c>
      <c r="BG56" s="397">
        <f t="shared" si="5"/>
        <v>0</v>
      </c>
      <c r="BH56" s="397">
        <f t="shared" si="5"/>
        <v>0</v>
      </c>
      <c r="BI56" s="397">
        <f t="shared" si="5"/>
        <v>0</v>
      </c>
      <c r="BJ56" s="397">
        <f t="shared" si="5"/>
        <v>0</v>
      </c>
      <c r="BK56" s="397">
        <f t="shared" si="5"/>
        <v>0</v>
      </c>
      <c r="BL56" s="397">
        <f t="shared" si="5"/>
        <v>0</v>
      </c>
      <c r="BM56" s="397">
        <f t="shared" si="5"/>
        <v>0</v>
      </c>
      <c r="BN56" s="397">
        <f t="shared" si="5"/>
        <v>0</v>
      </c>
      <c r="BO56" s="397">
        <f t="shared" si="5"/>
        <v>0</v>
      </c>
      <c r="BP56" s="397">
        <f t="shared" si="5"/>
        <v>0</v>
      </c>
      <c r="BQ56" s="397">
        <f t="shared" si="5"/>
        <v>0</v>
      </c>
      <c r="BR56" s="397">
        <f t="shared" si="5"/>
        <v>0</v>
      </c>
      <c r="BS56" s="397">
        <f t="shared" si="5"/>
        <v>0</v>
      </c>
      <c r="BT56" s="397">
        <f t="shared" si="5"/>
        <v>0</v>
      </c>
      <c r="BU56" s="397">
        <f t="shared" si="5"/>
        <v>0</v>
      </c>
      <c r="BV56" s="397">
        <f t="shared" si="5"/>
        <v>0</v>
      </c>
      <c r="BW56" s="397">
        <f t="shared" si="5"/>
        <v>0</v>
      </c>
      <c r="BX56" s="397">
        <f t="shared" si="5"/>
        <v>0</v>
      </c>
      <c r="BY56" s="397">
        <f t="shared" si="6"/>
        <v>0</v>
      </c>
      <c r="BZ56" s="397">
        <f t="shared" si="6"/>
        <v>0</v>
      </c>
      <c r="CA56" s="397">
        <f t="shared" si="6"/>
        <v>0</v>
      </c>
      <c r="CB56" s="397">
        <f t="shared" ca="1" si="6"/>
        <v>0</v>
      </c>
      <c r="CC56" s="397">
        <f t="shared" ca="1" si="6"/>
        <v>0</v>
      </c>
      <c r="CD56" s="397">
        <f t="shared" ca="1" si="6"/>
        <v>0</v>
      </c>
      <c r="CE56" s="282">
        <f t="shared" ca="1" si="6"/>
        <v>0</v>
      </c>
    </row>
    <row r="57" spans="2:83" ht="12" customHeight="1">
      <c r="B57" s="117">
        <f t="shared" si="2"/>
        <v>54</v>
      </c>
      <c r="C57" s="126"/>
      <c r="D57" s="137"/>
      <c r="E57" s="144"/>
      <c r="F57" s="282" t="e">
        <f t="shared" ca="1" si="3"/>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220"/>
      <c r="AR57" s="367"/>
      <c r="AS57" s="383">
        <f ca="1">IFERROR(COUNTIF(OFFSET(G57,0,MATCH("コ",G57:AQ57,0)):$AQ57,"一"),0)</f>
        <v>0</v>
      </c>
      <c r="AU57" s="392">
        <f t="shared" si="4"/>
        <v>0</v>
      </c>
      <c r="AV57" s="397">
        <f t="shared" si="5"/>
        <v>0</v>
      </c>
      <c r="AW57" s="397">
        <f t="shared" si="5"/>
        <v>0</v>
      </c>
      <c r="AX57" s="397">
        <f t="shared" si="5"/>
        <v>0</v>
      </c>
      <c r="AY57" s="397">
        <f t="shared" si="5"/>
        <v>0</v>
      </c>
      <c r="AZ57" s="397">
        <f t="shared" si="5"/>
        <v>0</v>
      </c>
      <c r="BA57" s="397">
        <f t="shared" si="5"/>
        <v>0</v>
      </c>
      <c r="BB57" s="397">
        <f t="shared" si="5"/>
        <v>0</v>
      </c>
      <c r="BC57" s="397">
        <f t="shared" si="5"/>
        <v>0</v>
      </c>
      <c r="BD57" s="397">
        <f t="shared" si="5"/>
        <v>0</v>
      </c>
      <c r="BE57" s="397">
        <f t="shared" si="5"/>
        <v>0</v>
      </c>
      <c r="BF57" s="397">
        <f t="shared" si="5"/>
        <v>0</v>
      </c>
      <c r="BG57" s="397">
        <f t="shared" si="5"/>
        <v>0</v>
      </c>
      <c r="BH57" s="397">
        <f t="shared" si="5"/>
        <v>0</v>
      </c>
      <c r="BI57" s="397">
        <f t="shared" si="5"/>
        <v>0</v>
      </c>
      <c r="BJ57" s="397">
        <f t="shared" si="5"/>
        <v>0</v>
      </c>
      <c r="BK57" s="397">
        <f t="shared" si="5"/>
        <v>0</v>
      </c>
      <c r="BL57" s="397">
        <f t="shared" si="5"/>
        <v>0</v>
      </c>
      <c r="BM57" s="397">
        <f t="shared" si="5"/>
        <v>0</v>
      </c>
      <c r="BN57" s="397">
        <f t="shared" si="5"/>
        <v>0</v>
      </c>
      <c r="BO57" s="397">
        <f t="shared" si="5"/>
        <v>0</v>
      </c>
      <c r="BP57" s="397">
        <f t="shared" si="5"/>
        <v>0</v>
      </c>
      <c r="BQ57" s="397">
        <f t="shared" si="5"/>
        <v>0</v>
      </c>
      <c r="BR57" s="397">
        <f t="shared" si="5"/>
        <v>0</v>
      </c>
      <c r="BS57" s="397">
        <f t="shared" si="5"/>
        <v>0</v>
      </c>
      <c r="BT57" s="397">
        <f t="shared" si="5"/>
        <v>0</v>
      </c>
      <c r="BU57" s="397">
        <f t="shared" si="5"/>
        <v>0</v>
      </c>
      <c r="BV57" s="397">
        <f t="shared" si="5"/>
        <v>0</v>
      </c>
      <c r="BW57" s="397">
        <f t="shared" si="5"/>
        <v>0</v>
      </c>
      <c r="BX57" s="397">
        <f t="shared" si="5"/>
        <v>0</v>
      </c>
      <c r="BY57" s="397">
        <f t="shared" si="6"/>
        <v>0</v>
      </c>
      <c r="BZ57" s="397">
        <f t="shared" si="6"/>
        <v>0</v>
      </c>
      <c r="CA57" s="397">
        <f t="shared" si="6"/>
        <v>0</v>
      </c>
      <c r="CB57" s="397">
        <f t="shared" ca="1" si="6"/>
        <v>0</v>
      </c>
      <c r="CC57" s="397">
        <f t="shared" ca="1" si="6"/>
        <v>0</v>
      </c>
      <c r="CD57" s="397">
        <f t="shared" ca="1" si="6"/>
        <v>0</v>
      </c>
      <c r="CE57" s="282">
        <f t="shared" ca="1" si="6"/>
        <v>0</v>
      </c>
    </row>
    <row r="58" spans="2:83" ht="12" customHeight="1">
      <c r="B58" s="117">
        <f t="shared" si="2"/>
        <v>55</v>
      </c>
      <c r="C58" s="126"/>
      <c r="D58" s="137"/>
      <c r="E58" s="144"/>
      <c r="F58" s="282" t="e">
        <f t="shared" ca="1" si="3"/>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220"/>
      <c r="AR58" s="367"/>
      <c r="AS58" s="383">
        <f ca="1">IFERROR(COUNTIF(OFFSET(G58,0,MATCH("コ",G58:AQ58,0)):$AQ58,"一"),0)</f>
        <v>0</v>
      </c>
      <c r="AU58" s="392">
        <f t="shared" si="4"/>
        <v>0</v>
      </c>
      <c r="AV58" s="397">
        <f t="shared" si="5"/>
        <v>0</v>
      </c>
      <c r="AW58" s="397">
        <f t="shared" si="5"/>
        <v>0</v>
      </c>
      <c r="AX58" s="397">
        <f t="shared" si="5"/>
        <v>0</v>
      </c>
      <c r="AY58" s="397">
        <f t="shared" si="5"/>
        <v>0</v>
      </c>
      <c r="AZ58" s="397">
        <f t="shared" si="5"/>
        <v>0</v>
      </c>
      <c r="BA58" s="397">
        <f t="shared" si="5"/>
        <v>0</v>
      </c>
      <c r="BB58" s="397">
        <f t="shared" si="5"/>
        <v>0</v>
      </c>
      <c r="BC58" s="397">
        <f t="shared" si="5"/>
        <v>0</v>
      </c>
      <c r="BD58" s="397">
        <f t="shared" si="5"/>
        <v>0</v>
      </c>
      <c r="BE58" s="397">
        <f t="shared" si="5"/>
        <v>0</v>
      </c>
      <c r="BF58" s="397">
        <f t="shared" si="5"/>
        <v>0</v>
      </c>
      <c r="BG58" s="397">
        <f t="shared" si="5"/>
        <v>0</v>
      </c>
      <c r="BH58" s="397">
        <f t="shared" si="5"/>
        <v>0</v>
      </c>
      <c r="BI58" s="397">
        <f t="shared" si="5"/>
        <v>0</v>
      </c>
      <c r="BJ58" s="397">
        <f t="shared" si="5"/>
        <v>0</v>
      </c>
      <c r="BK58" s="397">
        <f t="shared" si="5"/>
        <v>0</v>
      </c>
      <c r="BL58" s="397">
        <f t="shared" si="5"/>
        <v>0</v>
      </c>
      <c r="BM58" s="397">
        <f t="shared" si="5"/>
        <v>0</v>
      </c>
      <c r="BN58" s="397">
        <f t="shared" si="5"/>
        <v>0</v>
      </c>
      <c r="BO58" s="397">
        <f t="shared" si="5"/>
        <v>0</v>
      </c>
      <c r="BP58" s="397">
        <f t="shared" si="5"/>
        <v>0</v>
      </c>
      <c r="BQ58" s="397">
        <f t="shared" si="5"/>
        <v>0</v>
      </c>
      <c r="BR58" s="397">
        <f t="shared" si="5"/>
        <v>0</v>
      </c>
      <c r="BS58" s="397">
        <f t="shared" si="5"/>
        <v>0</v>
      </c>
      <c r="BT58" s="397">
        <f t="shared" si="5"/>
        <v>0</v>
      </c>
      <c r="BU58" s="397">
        <f t="shared" si="5"/>
        <v>0</v>
      </c>
      <c r="BV58" s="397">
        <f t="shared" si="5"/>
        <v>0</v>
      </c>
      <c r="BW58" s="397">
        <f t="shared" si="5"/>
        <v>0</v>
      </c>
      <c r="BX58" s="397">
        <f t="shared" si="5"/>
        <v>0</v>
      </c>
      <c r="BY58" s="397">
        <f t="shared" si="6"/>
        <v>0</v>
      </c>
      <c r="BZ58" s="397">
        <f t="shared" si="6"/>
        <v>0</v>
      </c>
      <c r="CA58" s="397">
        <f t="shared" si="6"/>
        <v>0</v>
      </c>
      <c r="CB58" s="397">
        <f t="shared" ca="1" si="6"/>
        <v>0</v>
      </c>
      <c r="CC58" s="397">
        <f t="shared" ca="1" si="6"/>
        <v>0</v>
      </c>
      <c r="CD58" s="397">
        <f t="shared" ca="1" si="6"/>
        <v>0</v>
      </c>
      <c r="CE58" s="282">
        <f t="shared" ca="1" si="6"/>
        <v>0</v>
      </c>
    </row>
    <row r="59" spans="2:83" ht="12" customHeight="1">
      <c r="B59" s="117">
        <f t="shared" si="2"/>
        <v>56</v>
      </c>
      <c r="C59" s="126"/>
      <c r="D59" s="137"/>
      <c r="E59" s="144"/>
      <c r="F59" s="282" t="e">
        <f t="shared" ca="1" si="3"/>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220"/>
      <c r="AR59" s="367"/>
      <c r="AS59" s="383">
        <f ca="1">IFERROR(COUNTIF(OFFSET(G59,0,MATCH("コ",G59:AQ59,0)):$AQ59,"一"),0)</f>
        <v>0</v>
      </c>
      <c r="AU59" s="392">
        <f t="shared" si="4"/>
        <v>0</v>
      </c>
      <c r="AV59" s="397">
        <f t="shared" si="5"/>
        <v>0</v>
      </c>
      <c r="AW59" s="397">
        <f t="shared" si="5"/>
        <v>0</v>
      </c>
      <c r="AX59" s="397">
        <f t="shared" si="5"/>
        <v>0</v>
      </c>
      <c r="AY59" s="397">
        <f t="shared" si="5"/>
        <v>0</v>
      </c>
      <c r="AZ59" s="397">
        <f t="shared" si="5"/>
        <v>0</v>
      </c>
      <c r="BA59" s="397">
        <f t="shared" si="5"/>
        <v>0</v>
      </c>
      <c r="BB59" s="397">
        <f t="shared" si="5"/>
        <v>0</v>
      </c>
      <c r="BC59" s="397">
        <f t="shared" si="5"/>
        <v>0</v>
      </c>
      <c r="BD59" s="397">
        <f t="shared" si="5"/>
        <v>0</v>
      </c>
      <c r="BE59" s="397">
        <f t="shared" si="5"/>
        <v>0</v>
      </c>
      <c r="BF59" s="397">
        <f t="shared" si="5"/>
        <v>0</v>
      </c>
      <c r="BG59" s="397">
        <f t="shared" si="5"/>
        <v>0</v>
      </c>
      <c r="BH59" s="397">
        <f t="shared" si="5"/>
        <v>0</v>
      </c>
      <c r="BI59" s="397">
        <f t="shared" si="5"/>
        <v>0</v>
      </c>
      <c r="BJ59" s="397">
        <f t="shared" si="5"/>
        <v>0</v>
      </c>
      <c r="BK59" s="397">
        <f t="shared" si="5"/>
        <v>0</v>
      </c>
      <c r="BL59" s="397">
        <f t="shared" si="5"/>
        <v>0</v>
      </c>
      <c r="BM59" s="397">
        <f t="shared" si="5"/>
        <v>0</v>
      </c>
      <c r="BN59" s="397">
        <f t="shared" si="5"/>
        <v>0</v>
      </c>
      <c r="BO59" s="397">
        <f t="shared" si="5"/>
        <v>0</v>
      </c>
      <c r="BP59" s="397">
        <f t="shared" si="5"/>
        <v>0</v>
      </c>
      <c r="BQ59" s="397">
        <f t="shared" si="5"/>
        <v>0</v>
      </c>
      <c r="BR59" s="397">
        <f t="shared" si="5"/>
        <v>0</v>
      </c>
      <c r="BS59" s="397">
        <f t="shared" si="5"/>
        <v>0</v>
      </c>
      <c r="BT59" s="397">
        <f t="shared" si="5"/>
        <v>0</v>
      </c>
      <c r="BU59" s="397">
        <f t="shared" si="5"/>
        <v>0</v>
      </c>
      <c r="BV59" s="397">
        <f t="shared" si="5"/>
        <v>0</v>
      </c>
      <c r="BW59" s="397">
        <f t="shared" si="5"/>
        <v>0</v>
      </c>
      <c r="BX59" s="397">
        <f t="shared" si="5"/>
        <v>0</v>
      </c>
      <c r="BY59" s="397">
        <f t="shared" si="6"/>
        <v>0</v>
      </c>
      <c r="BZ59" s="397">
        <f t="shared" si="6"/>
        <v>0</v>
      </c>
      <c r="CA59" s="397">
        <f t="shared" si="6"/>
        <v>0</v>
      </c>
      <c r="CB59" s="397">
        <f t="shared" ca="1" si="6"/>
        <v>0</v>
      </c>
      <c r="CC59" s="397">
        <f t="shared" ca="1" si="6"/>
        <v>0</v>
      </c>
      <c r="CD59" s="397">
        <f t="shared" ca="1" si="6"/>
        <v>0</v>
      </c>
      <c r="CE59" s="282">
        <f t="shared" ca="1" si="6"/>
        <v>0</v>
      </c>
    </row>
    <row r="60" spans="2:83" ht="12" customHeight="1">
      <c r="B60" s="117">
        <f t="shared" si="2"/>
        <v>57</v>
      </c>
      <c r="C60" s="126"/>
      <c r="D60" s="137"/>
      <c r="E60" s="144"/>
      <c r="F60" s="282" t="e">
        <f t="shared" ca="1" si="3"/>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220"/>
      <c r="AR60" s="367"/>
      <c r="AS60" s="383">
        <f ca="1">IFERROR(COUNTIF(OFFSET(G60,0,MATCH("コ",G60:AQ60,0)):$AQ60,"一"),0)</f>
        <v>0</v>
      </c>
      <c r="AU60" s="392">
        <f t="shared" si="4"/>
        <v>0</v>
      </c>
      <c r="AV60" s="397">
        <f t="shared" si="5"/>
        <v>0</v>
      </c>
      <c r="AW60" s="397">
        <f t="shared" si="5"/>
        <v>0</v>
      </c>
      <c r="AX60" s="397">
        <f t="shared" si="5"/>
        <v>0</v>
      </c>
      <c r="AY60" s="397">
        <f t="shared" si="5"/>
        <v>0</v>
      </c>
      <c r="AZ60" s="397">
        <f t="shared" si="5"/>
        <v>0</v>
      </c>
      <c r="BA60" s="397">
        <f t="shared" si="5"/>
        <v>0</v>
      </c>
      <c r="BB60" s="397">
        <f t="shared" si="5"/>
        <v>0</v>
      </c>
      <c r="BC60" s="397">
        <f t="shared" si="5"/>
        <v>0</v>
      </c>
      <c r="BD60" s="397">
        <f t="shared" si="5"/>
        <v>0</v>
      </c>
      <c r="BE60" s="397">
        <f t="shared" si="5"/>
        <v>0</v>
      </c>
      <c r="BF60" s="397">
        <f t="shared" si="5"/>
        <v>0</v>
      </c>
      <c r="BG60" s="397">
        <f t="shared" si="5"/>
        <v>0</v>
      </c>
      <c r="BH60" s="397">
        <f t="shared" si="5"/>
        <v>0</v>
      </c>
      <c r="BI60" s="397">
        <f t="shared" si="5"/>
        <v>0</v>
      </c>
      <c r="BJ60" s="397">
        <f t="shared" si="5"/>
        <v>0</v>
      </c>
      <c r="BK60" s="397">
        <f t="shared" si="5"/>
        <v>0</v>
      </c>
      <c r="BL60" s="397">
        <f t="shared" si="5"/>
        <v>0</v>
      </c>
      <c r="BM60" s="397">
        <f t="shared" si="5"/>
        <v>0</v>
      </c>
      <c r="BN60" s="397">
        <f t="shared" si="5"/>
        <v>0</v>
      </c>
      <c r="BO60" s="397">
        <f t="shared" si="5"/>
        <v>0</v>
      </c>
      <c r="BP60" s="397">
        <f t="shared" si="5"/>
        <v>0</v>
      </c>
      <c r="BQ60" s="397">
        <f t="shared" si="5"/>
        <v>0</v>
      </c>
      <c r="BR60" s="397">
        <f t="shared" si="5"/>
        <v>0</v>
      </c>
      <c r="BS60" s="397">
        <f t="shared" si="5"/>
        <v>0</v>
      </c>
      <c r="BT60" s="397">
        <f t="shared" si="5"/>
        <v>0</v>
      </c>
      <c r="BU60" s="397">
        <f t="shared" si="5"/>
        <v>0</v>
      </c>
      <c r="BV60" s="397">
        <f t="shared" si="5"/>
        <v>0</v>
      </c>
      <c r="BW60" s="397">
        <f t="shared" si="5"/>
        <v>0</v>
      </c>
      <c r="BX60" s="397">
        <f t="shared" si="5"/>
        <v>0</v>
      </c>
      <c r="BY60" s="397">
        <f t="shared" si="6"/>
        <v>0</v>
      </c>
      <c r="BZ60" s="397">
        <f t="shared" si="6"/>
        <v>0</v>
      </c>
      <c r="CA60" s="397">
        <f t="shared" si="6"/>
        <v>0</v>
      </c>
      <c r="CB60" s="397">
        <f t="shared" ca="1" si="6"/>
        <v>0</v>
      </c>
      <c r="CC60" s="397">
        <f t="shared" ca="1" si="6"/>
        <v>0</v>
      </c>
      <c r="CD60" s="397">
        <f t="shared" ca="1" si="6"/>
        <v>0</v>
      </c>
      <c r="CE60" s="282">
        <f t="shared" ca="1" si="6"/>
        <v>0</v>
      </c>
    </row>
    <row r="61" spans="2:83" ht="12" customHeight="1">
      <c r="B61" s="117">
        <f t="shared" si="2"/>
        <v>58</v>
      </c>
      <c r="C61" s="126"/>
      <c r="D61" s="137"/>
      <c r="E61" s="144"/>
      <c r="F61" s="282" t="e">
        <f t="shared" ca="1" si="3"/>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220"/>
      <c r="AR61" s="367"/>
      <c r="AS61" s="383">
        <f ca="1">IFERROR(COUNTIF(OFFSET(G61,0,MATCH("コ",G61:AQ61,0)):$AQ61,"一"),0)</f>
        <v>0</v>
      </c>
      <c r="AU61" s="392">
        <f t="shared" si="4"/>
        <v>0</v>
      </c>
      <c r="AV61" s="397">
        <f t="shared" si="5"/>
        <v>0</v>
      </c>
      <c r="AW61" s="397">
        <f t="shared" si="5"/>
        <v>0</v>
      </c>
      <c r="AX61" s="397">
        <f t="shared" si="5"/>
        <v>0</v>
      </c>
      <c r="AY61" s="397">
        <f t="shared" si="5"/>
        <v>0</v>
      </c>
      <c r="AZ61" s="397">
        <f t="shared" si="5"/>
        <v>0</v>
      </c>
      <c r="BA61" s="397">
        <f t="shared" si="5"/>
        <v>0</v>
      </c>
      <c r="BB61" s="397">
        <f t="shared" si="5"/>
        <v>0</v>
      </c>
      <c r="BC61" s="397">
        <f t="shared" si="5"/>
        <v>0</v>
      </c>
      <c r="BD61" s="397">
        <f t="shared" si="5"/>
        <v>0</v>
      </c>
      <c r="BE61" s="397">
        <f t="shared" si="5"/>
        <v>0</v>
      </c>
      <c r="BF61" s="397">
        <f t="shared" si="5"/>
        <v>0</v>
      </c>
      <c r="BG61" s="397">
        <f t="shared" si="5"/>
        <v>0</v>
      </c>
      <c r="BH61" s="397">
        <f t="shared" si="5"/>
        <v>0</v>
      </c>
      <c r="BI61" s="397">
        <f t="shared" si="5"/>
        <v>0</v>
      </c>
      <c r="BJ61" s="397">
        <f t="shared" si="5"/>
        <v>0</v>
      </c>
      <c r="BK61" s="397">
        <f t="shared" si="5"/>
        <v>0</v>
      </c>
      <c r="BL61" s="397">
        <f t="shared" si="5"/>
        <v>0</v>
      </c>
      <c r="BM61" s="397">
        <f t="shared" si="5"/>
        <v>0</v>
      </c>
      <c r="BN61" s="397">
        <f t="shared" si="5"/>
        <v>0</v>
      </c>
      <c r="BO61" s="397">
        <f t="shared" si="5"/>
        <v>0</v>
      </c>
      <c r="BP61" s="397">
        <f t="shared" si="5"/>
        <v>0</v>
      </c>
      <c r="BQ61" s="397">
        <f t="shared" si="5"/>
        <v>0</v>
      </c>
      <c r="BR61" s="397">
        <f t="shared" si="5"/>
        <v>0</v>
      </c>
      <c r="BS61" s="397">
        <f t="shared" si="5"/>
        <v>0</v>
      </c>
      <c r="BT61" s="397">
        <f t="shared" si="5"/>
        <v>0</v>
      </c>
      <c r="BU61" s="397">
        <f t="shared" si="5"/>
        <v>0</v>
      </c>
      <c r="BV61" s="397">
        <f t="shared" si="5"/>
        <v>0</v>
      </c>
      <c r="BW61" s="397">
        <f t="shared" si="5"/>
        <v>0</v>
      </c>
      <c r="BX61" s="397">
        <f t="shared" si="5"/>
        <v>0</v>
      </c>
      <c r="BY61" s="397">
        <f t="shared" si="6"/>
        <v>0</v>
      </c>
      <c r="BZ61" s="397">
        <f t="shared" si="6"/>
        <v>0</v>
      </c>
      <c r="CA61" s="397">
        <f t="shared" si="6"/>
        <v>0</v>
      </c>
      <c r="CB61" s="397">
        <f t="shared" ca="1" si="6"/>
        <v>0</v>
      </c>
      <c r="CC61" s="397">
        <f t="shared" ca="1" si="6"/>
        <v>0</v>
      </c>
      <c r="CD61" s="397">
        <f t="shared" ca="1" si="6"/>
        <v>0</v>
      </c>
      <c r="CE61" s="282">
        <f t="shared" ca="1" si="6"/>
        <v>0</v>
      </c>
    </row>
    <row r="62" spans="2:83" ht="12" customHeight="1">
      <c r="B62" s="117">
        <f t="shared" si="2"/>
        <v>59</v>
      </c>
      <c r="C62" s="126"/>
      <c r="D62" s="137"/>
      <c r="E62" s="144"/>
      <c r="F62" s="282" t="e">
        <f t="shared" ca="1" si="3"/>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220"/>
      <c r="AR62" s="367"/>
      <c r="AS62" s="383">
        <f ca="1">IFERROR(COUNTIF(OFFSET(G62,0,MATCH("コ",G62:AQ62,0)):$AQ62,"一"),0)</f>
        <v>0</v>
      </c>
      <c r="AU62" s="392">
        <f t="shared" si="4"/>
        <v>0</v>
      </c>
      <c r="AV62" s="397">
        <f t="shared" si="5"/>
        <v>0</v>
      </c>
      <c r="AW62" s="397">
        <f t="shared" si="5"/>
        <v>0</v>
      </c>
      <c r="AX62" s="397">
        <f t="shared" si="5"/>
        <v>0</v>
      </c>
      <c r="AY62" s="397">
        <f t="shared" si="5"/>
        <v>0</v>
      </c>
      <c r="AZ62" s="397">
        <f t="shared" si="5"/>
        <v>0</v>
      </c>
      <c r="BA62" s="397">
        <f t="shared" si="5"/>
        <v>0</v>
      </c>
      <c r="BB62" s="397">
        <f t="shared" si="5"/>
        <v>0</v>
      </c>
      <c r="BC62" s="397">
        <f t="shared" si="5"/>
        <v>0</v>
      </c>
      <c r="BD62" s="397">
        <f t="shared" si="5"/>
        <v>0</v>
      </c>
      <c r="BE62" s="397">
        <f t="shared" si="5"/>
        <v>0</v>
      </c>
      <c r="BF62" s="397">
        <f t="shared" si="5"/>
        <v>0</v>
      </c>
      <c r="BG62" s="397">
        <f t="shared" si="5"/>
        <v>0</v>
      </c>
      <c r="BH62" s="397">
        <f t="shared" si="5"/>
        <v>0</v>
      </c>
      <c r="BI62" s="397">
        <f t="shared" si="5"/>
        <v>0</v>
      </c>
      <c r="BJ62" s="397">
        <f t="shared" si="5"/>
        <v>0</v>
      </c>
      <c r="BK62" s="397">
        <f t="shared" si="5"/>
        <v>0</v>
      </c>
      <c r="BL62" s="397">
        <f t="shared" si="5"/>
        <v>0</v>
      </c>
      <c r="BM62" s="397">
        <f t="shared" si="5"/>
        <v>0</v>
      </c>
      <c r="BN62" s="397">
        <f t="shared" si="5"/>
        <v>0</v>
      </c>
      <c r="BO62" s="397">
        <f t="shared" si="5"/>
        <v>0</v>
      </c>
      <c r="BP62" s="397">
        <f t="shared" si="5"/>
        <v>0</v>
      </c>
      <c r="BQ62" s="397">
        <f t="shared" si="5"/>
        <v>0</v>
      </c>
      <c r="BR62" s="397">
        <f t="shared" si="5"/>
        <v>0</v>
      </c>
      <c r="BS62" s="397">
        <f t="shared" si="5"/>
        <v>0</v>
      </c>
      <c r="BT62" s="397">
        <f t="shared" si="5"/>
        <v>0</v>
      </c>
      <c r="BU62" s="397">
        <f t="shared" si="5"/>
        <v>0</v>
      </c>
      <c r="BV62" s="397">
        <f t="shared" si="5"/>
        <v>0</v>
      </c>
      <c r="BW62" s="397">
        <f t="shared" si="5"/>
        <v>0</v>
      </c>
      <c r="BX62" s="397">
        <f t="shared" si="5"/>
        <v>0</v>
      </c>
      <c r="BY62" s="397">
        <f t="shared" si="6"/>
        <v>0</v>
      </c>
      <c r="BZ62" s="397">
        <f t="shared" si="6"/>
        <v>0</v>
      </c>
      <c r="CA62" s="397">
        <f t="shared" si="6"/>
        <v>0</v>
      </c>
      <c r="CB62" s="397">
        <f t="shared" ca="1" si="6"/>
        <v>0</v>
      </c>
      <c r="CC62" s="397">
        <f t="shared" ca="1" si="6"/>
        <v>0</v>
      </c>
      <c r="CD62" s="397">
        <f t="shared" ca="1" si="6"/>
        <v>0</v>
      </c>
      <c r="CE62" s="282">
        <f t="shared" ca="1" si="6"/>
        <v>0</v>
      </c>
    </row>
    <row r="63" spans="2:83" ht="12" customHeight="1">
      <c r="B63" s="118">
        <f t="shared" si="2"/>
        <v>60</v>
      </c>
      <c r="C63" s="127"/>
      <c r="D63" s="214"/>
      <c r="E63" s="138"/>
      <c r="F63" s="283" t="e">
        <f t="shared" ca="1" si="3"/>
        <v>#VALUE!</v>
      </c>
      <c r="G63" s="127"/>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221"/>
      <c r="AR63" s="368"/>
      <c r="AS63" s="384">
        <f ca="1">IFERROR(COUNTIF(OFFSET(G63,0,MATCH("コ",G63:AQ63,0)):$AQ63,"一"),0)</f>
        <v>0</v>
      </c>
      <c r="AU63" s="393">
        <f t="shared" si="4"/>
        <v>0</v>
      </c>
      <c r="AV63" s="398">
        <f t="shared" si="5"/>
        <v>0</v>
      </c>
      <c r="AW63" s="398">
        <f t="shared" si="5"/>
        <v>0</v>
      </c>
      <c r="AX63" s="398">
        <f t="shared" si="5"/>
        <v>0</v>
      </c>
      <c r="AY63" s="398">
        <f t="shared" si="5"/>
        <v>0</v>
      </c>
      <c r="AZ63" s="398">
        <f t="shared" si="5"/>
        <v>0</v>
      </c>
      <c r="BA63" s="398">
        <f t="shared" si="5"/>
        <v>0</v>
      </c>
      <c r="BB63" s="398">
        <f t="shared" si="5"/>
        <v>0</v>
      </c>
      <c r="BC63" s="398">
        <f t="shared" si="5"/>
        <v>0</v>
      </c>
      <c r="BD63" s="398">
        <f t="shared" si="5"/>
        <v>0</v>
      </c>
      <c r="BE63" s="398">
        <f t="shared" si="5"/>
        <v>0</v>
      </c>
      <c r="BF63" s="398">
        <f t="shared" si="5"/>
        <v>0</v>
      </c>
      <c r="BG63" s="398">
        <f t="shared" si="5"/>
        <v>0</v>
      </c>
      <c r="BH63" s="398">
        <f t="shared" si="5"/>
        <v>0</v>
      </c>
      <c r="BI63" s="398">
        <f t="shared" si="5"/>
        <v>0</v>
      </c>
      <c r="BJ63" s="398">
        <f t="shared" si="5"/>
        <v>0</v>
      </c>
      <c r="BK63" s="398">
        <f t="shared" si="5"/>
        <v>0</v>
      </c>
      <c r="BL63" s="398">
        <f t="shared" si="5"/>
        <v>0</v>
      </c>
      <c r="BM63" s="398">
        <f t="shared" si="5"/>
        <v>0</v>
      </c>
      <c r="BN63" s="398">
        <f t="shared" si="5"/>
        <v>0</v>
      </c>
      <c r="BO63" s="398">
        <f t="shared" si="5"/>
        <v>0</v>
      </c>
      <c r="BP63" s="398">
        <f t="shared" si="5"/>
        <v>0</v>
      </c>
      <c r="BQ63" s="398">
        <f t="shared" si="5"/>
        <v>0</v>
      </c>
      <c r="BR63" s="398">
        <f t="shared" si="5"/>
        <v>0</v>
      </c>
      <c r="BS63" s="398">
        <f t="shared" si="5"/>
        <v>0</v>
      </c>
      <c r="BT63" s="398">
        <f t="shared" si="5"/>
        <v>0</v>
      </c>
      <c r="BU63" s="398">
        <f t="shared" si="5"/>
        <v>0</v>
      </c>
      <c r="BV63" s="398">
        <f t="shared" si="5"/>
        <v>0</v>
      </c>
      <c r="BW63" s="398">
        <f t="shared" si="5"/>
        <v>0</v>
      </c>
      <c r="BX63" s="398">
        <f t="shared" si="5"/>
        <v>0</v>
      </c>
      <c r="BY63" s="398">
        <f t="shared" si="6"/>
        <v>0</v>
      </c>
      <c r="BZ63" s="398">
        <f t="shared" si="6"/>
        <v>0</v>
      </c>
      <c r="CA63" s="398">
        <f t="shared" si="6"/>
        <v>0</v>
      </c>
      <c r="CB63" s="398">
        <f t="shared" ca="1" si="6"/>
        <v>0</v>
      </c>
      <c r="CC63" s="398">
        <f t="shared" ca="1" si="6"/>
        <v>0</v>
      </c>
      <c r="CD63" s="398">
        <f t="shared" ca="1" si="6"/>
        <v>0</v>
      </c>
      <c r="CE63" s="283">
        <f t="shared" ca="1" si="6"/>
        <v>0</v>
      </c>
    </row>
    <row r="64" spans="2:83" ht="15.75" customHeight="1">
      <c r="B64" s="228" t="s">
        <v>8</v>
      </c>
      <c r="C64" s="250" t="s">
        <v>54</v>
      </c>
      <c r="D64" s="31"/>
      <c r="E64" s="31"/>
      <c r="F64" s="284"/>
      <c r="G64" s="301">
        <f t="shared" ref="G64:AQ64" si="7">COUNTIF(G$4:G$63,"*"&amp;"コ"&amp;"*")</f>
        <v>0</v>
      </c>
      <c r="H64" s="321">
        <f t="shared" si="7"/>
        <v>0</v>
      </c>
      <c r="I64" s="321">
        <f t="shared" si="7"/>
        <v>0</v>
      </c>
      <c r="J64" s="321">
        <f t="shared" si="7"/>
        <v>0</v>
      </c>
      <c r="K64" s="321">
        <f t="shared" si="7"/>
        <v>0</v>
      </c>
      <c r="L64" s="321">
        <f t="shared" si="7"/>
        <v>0</v>
      </c>
      <c r="M64" s="321">
        <f t="shared" si="7"/>
        <v>0</v>
      </c>
      <c r="N64" s="321">
        <f t="shared" si="7"/>
        <v>0</v>
      </c>
      <c r="O64" s="321">
        <f t="shared" si="7"/>
        <v>0</v>
      </c>
      <c r="P64" s="321">
        <f t="shared" si="7"/>
        <v>0</v>
      </c>
      <c r="Q64" s="321">
        <f t="shared" si="7"/>
        <v>0</v>
      </c>
      <c r="R64" s="321">
        <f t="shared" si="7"/>
        <v>0</v>
      </c>
      <c r="S64" s="321">
        <f t="shared" si="7"/>
        <v>0</v>
      </c>
      <c r="T64" s="321">
        <f t="shared" si="7"/>
        <v>0</v>
      </c>
      <c r="U64" s="321">
        <f t="shared" si="7"/>
        <v>0</v>
      </c>
      <c r="V64" s="321">
        <f t="shared" si="7"/>
        <v>0</v>
      </c>
      <c r="W64" s="321">
        <f t="shared" si="7"/>
        <v>0</v>
      </c>
      <c r="X64" s="321">
        <f t="shared" si="7"/>
        <v>0</v>
      </c>
      <c r="Y64" s="321">
        <f t="shared" si="7"/>
        <v>0</v>
      </c>
      <c r="Z64" s="321">
        <f t="shared" si="7"/>
        <v>0</v>
      </c>
      <c r="AA64" s="321">
        <f t="shared" si="7"/>
        <v>0</v>
      </c>
      <c r="AB64" s="321">
        <f t="shared" si="7"/>
        <v>0</v>
      </c>
      <c r="AC64" s="321">
        <f t="shared" si="7"/>
        <v>0</v>
      </c>
      <c r="AD64" s="321">
        <f t="shared" si="7"/>
        <v>0</v>
      </c>
      <c r="AE64" s="321">
        <f t="shared" si="7"/>
        <v>0</v>
      </c>
      <c r="AF64" s="321">
        <f t="shared" si="7"/>
        <v>0</v>
      </c>
      <c r="AG64" s="321">
        <f t="shared" si="7"/>
        <v>0</v>
      </c>
      <c r="AH64" s="321">
        <f t="shared" si="7"/>
        <v>0</v>
      </c>
      <c r="AI64" s="321">
        <f t="shared" si="7"/>
        <v>0</v>
      </c>
      <c r="AJ64" s="321">
        <f t="shared" si="7"/>
        <v>0</v>
      </c>
      <c r="AK64" s="321">
        <f t="shared" si="7"/>
        <v>0</v>
      </c>
      <c r="AL64" s="321">
        <f t="shared" si="7"/>
        <v>0</v>
      </c>
      <c r="AM64" s="321">
        <f t="shared" si="7"/>
        <v>0</v>
      </c>
      <c r="AN64" s="321">
        <f t="shared" si="7"/>
        <v>0</v>
      </c>
      <c r="AO64" s="321">
        <f t="shared" si="7"/>
        <v>0</v>
      </c>
      <c r="AP64" s="321">
        <f t="shared" si="7"/>
        <v>0</v>
      </c>
      <c r="AQ64" s="351">
        <f t="shared" si="7"/>
        <v>0</v>
      </c>
      <c r="AR64" s="369">
        <f t="shared" ref="AR64:AR85" si="8">SUM(G64:AQ64)</f>
        <v>0</v>
      </c>
      <c r="AS64" s="385"/>
      <c r="AU64" s="394">
        <f t="shared" ref="AU64:CE64" si="9">SUM(AU4:AU63)</f>
        <v>0</v>
      </c>
      <c r="AV64" s="399">
        <f t="shared" si="9"/>
        <v>0</v>
      </c>
      <c r="AW64" s="399">
        <f t="shared" si="9"/>
        <v>0</v>
      </c>
      <c r="AX64" s="399">
        <f t="shared" si="9"/>
        <v>0</v>
      </c>
      <c r="AY64" s="399">
        <f t="shared" si="9"/>
        <v>0</v>
      </c>
      <c r="AZ64" s="399">
        <f t="shared" si="9"/>
        <v>0</v>
      </c>
      <c r="BA64" s="399">
        <f t="shared" si="9"/>
        <v>0</v>
      </c>
      <c r="BB64" s="399">
        <f t="shared" si="9"/>
        <v>0</v>
      </c>
      <c r="BC64" s="399">
        <f t="shared" si="9"/>
        <v>0</v>
      </c>
      <c r="BD64" s="399">
        <f t="shared" si="9"/>
        <v>0</v>
      </c>
      <c r="BE64" s="399">
        <f t="shared" si="9"/>
        <v>0</v>
      </c>
      <c r="BF64" s="399">
        <f t="shared" si="9"/>
        <v>0</v>
      </c>
      <c r="BG64" s="399">
        <f t="shared" si="9"/>
        <v>0</v>
      </c>
      <c r="BH64" s="399">
        <f t="shared" si="9"/>
        <v>0</v>
      </c>
      <c r="BI64" s="399">
        <f t="shared" si="9"/>
        <v>0</v>
      </c>
      <c r="BJ64" s="399">
        <f t="shared" si="9"/>
        <v>0</v>
      </c>
      <c r="BK64" s="399">
        <f t="shared" si="9"/>
        <v>0</v>
      </c>
      <c r="BL64" s="399">
        <f t="shared" si="9"/>
        <v>0</v>
      </c>
      <c r="BM64" s="399">
        <f t="shared" si="9"/>
        <v>0</v>
      </c>
      <c r="BN64" s="399">
        <f t="shared" si="9"/>
        <v>0</v>
      </c>
      <c r="BO64" s="399">
        <f t="shared" si="9"/>
        <v>0</v>
      </c>
      <c r="BP64" s="399">
        <f t="shared" si="9"/>
        <v>0</v>
      </c>
      <c r="BQ64" s="399">
        <f t="shared" si="9"/>
        <v>0</v>
      </c>
      <c r="BR64" s="399">
        <f t="shared" si="9"/>
        <v>0</v>
      </c>
      <c r="BS64" s="399">
        <f t="shared" si="9"/>
        <v>0</v>
      </c>
      <c r="BT64" s="399">
        <f t="shared" si="9"/>
        <v>0</v>
      </c>
      <c r="BU64" s="399">
        <f t="shared" si="9"/>
        <v>0</v>
      </c>
      <c r="BV64" s="399">
        <f t="shared" si="9"/>
        <v>0</v>
      </c>
      <c r="BW64" s="399">
        <f t="shared" si="9"/>
        <v>0</v>
      </c>
      <c r="BX64" s="399">
        <f t="shared" si="9"/>
        <v>0</v>
      </c>
      <c r="BY64" s="399">
        <f t="shared" si="9"/>
        <v>0</v>
      </c>
      <c r="BZ64" s="399">
        <f t="shared" si="9"/>
        <v>0</v>
      </c>
      <c r="CA64" s="399">
        <f t="shared" si="9"/>
        <v>0</v>
      </c>
      <c r="CB64" s="399">
        <f t="shared" ca="1" si="9"/>
        <v>0</v>
      </c>
      <c r="CC64" s="399">
        <f t="shared" ca="1" si="9"/>
        <v>0</v>
      </c>
      <c r="CD64" s="399">
        <f t="shared" ca="1" si="9"/>
        <v>0</v>
      </c>
      <c r="CE64" s="404">
        <f t="shared" ca="1" si="9"/>
        <v>0</v>
      </c>
    </row>
    <row r="65" spans="2:83" ht="15.75" customHeight="1">
      <c r="B65" s="228"/>
      <c r="C65" s="251" t="s">
        <v>2</v>
      </c>
      <c r="D65" s="270"/>
      <c r="E65" s="270"/>
      <c r="F65" s="285"/>
      <c r="G65" s="156">
        <f t="shared" ref="G65:AQ65" si="10">COUNTIF(G$4:G$63,"*"&amp;"一"&amp;"*")</f>
        <v>0</v>
      </c>
      <c r="H65" s="162">
        <f t="shared" si="10"/>
        <v>0</v>
      </c>
      <c r="I65" s="162">
        <f t="shared" si="10"/>
        <v>0</v>
      </c>
      <c r="J65" s="162">
        <f t="shared" si="10"/>
        <v>0</v>
      </c>
      <c r="K65" s="162">
        <f t="shared" si="10"/>
        <v>0</v>
      </c>
      <c r="L65" s="162">
        <f t="shared" si="10"/>
        <v>0</v>
      </c>
      <c r="M65" s="162">
        <f t="shared" si="10"/>
        <v>0</v>
      </c>
      <c r="N65" s="162">
        <f t="shared" si="10"/>
        <v>0</v>
      </c>
      <c r="O65" s="162">
        <f t="shared" si="10"/>
        <v>0</v>
      </c>
      <c r="P65" s="162">
        <f t="shared" si="10"/>
        <v>0</v>
      </c>
      <c r="Q65" s="162">
        <f t="shared" si="10"/>
        <v>0</v>
      </c>
      <c r="R65" s="162">
        <f t="shared" si="10"/>
        <v>0</v>
      </c>
      <c r="S65" s="162">
        <f t="shared" si="10"/>
        <v>0</v>
      </c>
      <c r="T65" s="162">
        <f t="shared" si="10"/>
        <v>0</v>
      </c>
      <c r="U65" s="162">
        <f t="shared" si="10"/>
        <v>0</v>
      </c>
      <c r="V65" s="162">
        <f t="shared" si="10"/>
        <v>0</v>
      </c>
      <c r="W65" s="162">
        <f t="shared" si="10"/>
        <v>0</v>
      </c>
      <c r="X65" s="162">
        <f t="shared" si="10"/>
        <v>0</v>
      </c>
      <c r="Y65" s="162">
        <f t="shared" si="10"/>
        <v>0</v>
      </c>
      <c r="Z65" s="162">
        <f t="shared" si="10"/>
        <v>0</v>
      </c>
      <c r="AA65" s="162">
        <f t="shared" si="10"/>
        <v>0</v>
      </c>
      <c r="AB65" s="162">
        <f t="shared" si="10"/>
        <v>0</v>
      </c>
      <c r="AC65" s="162">
        <f t="shared" si="10"/>
        <v>0</v>
      </c>
      <c r="AD65" s="162">
        <f t="shared" si="10"/>
        <v>0</v>
      </c>
      <c r="AE65" s="162">
        <f t="shared" si="10"/>
        <v>0</v>
      </c>
      <c r="AF65" s="162">
        <f t="shared" si="10"/>
        <v>0</v>
      </c>
      <c r="AG65" s="162">
        <f t="shared" si="10"/>
        <v>0</v>
      </c>
      <c r="AH65" s="162">
        <f t="shared" si="10"/>
        <v>0</v>
      </c>
      <c r="AI65" s="162">
        <f t="shared" si="10"/>
        <v>0</v>
      </c>
      <c r="AJ65" s="162">
        <f t="shared" si="10"/>
        <v>0</v>
      </c>
      <c r="AK65" s="162">
        <f t="shared" si="10"/>
        <v>0</v>
      </c>
      <c r="AL65" s="162">
        <f t="shared" si="10"/>
        <v>0</v>
      </c>
      <c r="AM65" s="162">
        <f t="shared" si="10"/>
        <v>0</v>
      </c>
      <c r="AN65" s="162">
        <f t="shared" si="10"/>
        <v>0</v>
      </c>
      <c r="AO65" s="162">
        <f t="shared" si="10"/>
        <v>0</v>
      </c>
      <c r="AP65" s="162">
        <f t="shared" si="10"/>
        <v>0</v>
      </c>
      <c r="AQ65" s="223">
        <f t="shared" si="10"/>
        <v>0</v>
      </c>
      <c r="AR65" s="201">
        <f t="shared" si="8"/>
        <v>0</v>
      </c>
      <c r="AS65" s="386">
        <f ca="1">SUM(AS4:AS63)</f>
        <v>0</v>
      </c>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row>
    <row r="66" spans="2:83" ht="15.75" customHeight="1">
      <c r="B66" s="228"/>
      <c r="C66" s="240" t="s">
        <v>3</v>
      </c>
      <c r="D66" s="266"/>
      <c r="E66" s="266"/>
      <c r="F66" s="286"/>
      <c r="G66" s="157">
        <f t="shared" ref="G66:AQ66" si="11">SUM(G64:G65)</f>
        <v>0</v>
      </c>
      <c r="H66" s="163">
        <f t="shared" si="11"/>
        <v>0</v>
      </c>
      <c r="I66" s="163">
        <f t="shared" si="11"/>
        <v>0</v>
      </c>
      <c r="J66" s="163">
        <f t="shared" si="11"/>
        <v>0</v>
      </c>
      <c r="K66" s="163">
        <f t="shared" si="11"/>
        <v>0</v>
      </c>
      <c r="L66" s="163">
        <f t="shared" si="11"/>
        <v>0</v>
      </c>
      <c r="M66" s="163">
        <f t="shared" si="11"/>
        <v>0</v>
      </c>
      <c r="N66" s="163">
        <f t="shared" si="11"/>
        <v>0</v>
      </c>
      <c r="O66" s="163">
        <f t="shared" si="11"/>
        <v>0</v>
      </c>
      <c r="P66" s="163">
        <f t="shared" si="11"/>
        <v>0</v>
      </c>
      <c r="Q66" s="163">
        <f t="shared" si="11"/>
        <v>0</v>
      </c>
      <c r="R66" s="163">
        <f t="shared" si="11"/>
        <v>0</v>
      </c>
      <c r="S66" s="163">
        <f t="shared" si="11"/>
        <v>0</v>
      </c>
      <c r="T66" s="163">
        <f t="shared" si="11"/>
        <v>0</v>
      </c>
      <c r="U66" s="163">
        <f t="shared" si="11"/>
        <v>0</v>
      </c>
      <c r="V66" s="163">
        <f t="shared" si="11"/>
        <v>0</v>
      </c>
      <c r="W66" s="163">
        <f t="shared" si="11"/>
        <v>0</v>
      </c>
      <c r="X66" s="163">
        <f t="shared" si="11"/>
        <v>0</v>
      </c>
      <c r="Y66" s="163">
        <f t="shared" si="11"/>
        <v>0</v>
      </c>
      <c r="Z66" s="163">
        <f t="shared" si="11"/>
        <v>0</v>
      </c>
      <c r="AA66" s="163">
        <f t="shared" si="11"/>
        <v>0</v>
      </c>
      <c r="AB66" s="163">
        <f t="shared" si="11"/>
        <v>0</v>
      </c>
      <c r="AC66" s="163">
        <f t="shared" si="11"/>
        <v>0</v>
      </c>
      <c r="AD66" s="163">
        <f t="shared" si="11"/>
        <v>0</v>
      </c>
      <c r="AE66" s="163">
        <f t="shared" si="11"/>
        <v>0</v>
      </c>
      <c r="AF66" s="163">
        <f t="shared" si="11"/>
        <v>0</v>
      </c>
      <c r="AG66" s="163">
        <f t="shared" si="11"/>
        <v>0</v>
      </c>
      <c r="AH66" s="163">
        <f t="shared" si="11"/>
        <v>0</v>
      </c>
      <c r="AI66" s="163">
        <f t="shared" si="11"/>
        <v>0</v>
      </c>
      <c r="AJ66" s="163">
        <f t="shared" si="11"/>
        <v>0</v>
      </c>
      <c r="AK66" s="163">
        <f t="shared" si="11"/>
        <v>0</v>
      </c>
      <c r="AL66" s="163">
        <f t="shared" si="11"/>
        <v>0</v>
      </c>
      <c r="AM66" s="163">
        <f t="shared" si="11"/>
        <v>0</v>
      </c>
      <c r="AN66" s="163">
        <f t="shared" si="11"/>
        <v>0</v>
      </c>
      <c r="AO66" s="163">
        <f t="shared" si="11"/>
        <v>0</v>
      </c>
      <c r="AP66" s="163">
        <f t="shared" si="11"/>
        <v>0</v>
      </c>
      <c r="AQ66" s="224">
        <f t="shared" si="11"/>
        <v>0</v>
      </c>
      <c r="AR66" s="202">
        <f t="shared" si="8"/>
        <v>0</v>
      </c>
      <c r="AS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row>
    <row r="67" spans="2:83" ht="15.75" customHeight="1">
      <c r="B67" s="228"/>
      <c r="C67" s="252" t="s">
        <v>178</v>
      </c>
      <c r="D67" s="276"/>
      <c r="E67" s="276"/>
      <c r="F67" s="287"/>
      <c r="G67" s="302">
        <f t="shared" ref="G67:AQ67" si="12">COUNTIF(G$4:G$63,"空")</f>
        <v>0</v>
      </c>
      <c r="H67" s="322">
        <f t="shared" si="12"/>
        <v>0</v>
      </c>
      <c r="I67" s="322">
        <f t="shared" si="12"/>
        <v>0</v>
      </c>
      <c r="J67" s="322">
        <f t="shared" si="12"/>
        <v>0</v>
      </c>
      <c r="K67" s="322">
        <f t="shared" si="12"/>
        <v>0</v>
      </c>
      <c r="L67" s="322">
        <f t="shared" si="12"/>
        <v>0</v>
      </c>
      <c r="M67" s="322">
        <f t="shared" si="12"/>
        <v>0</v>
      </c>
      <c r="N67" s="322">
        <f t="shared" si="12"/>
        <v>0</v>
      </c>
      <c r="O67" s="322">
        <f t="shared" si="12"/>
        <v>0</v>
      </c>
      <c r="P67" s="322">
        <f t="shared" si="12"/>
        <v>0</v>
      </c>
      <c r="Q67" s="322">
        <f t="shared" si="12"/>
        <v>0</v>
      </c>
      <c r="R67" s="322">
        <f t="shared" si="12"/>
        <v>0</v>
      </c>
      <c r="S67" s="322">
        <f t="shared" si="12"/>
        <v>0</v>
      </c>
      <c r="T67" s="322">
        <f t="shared" si="12"/>
        <v>0</v>
      </c>
      <c r="U67" s="322">
        <f t="shared" si="12"/>
        <v>0</v>
      </c>
      <c r="V67" s="322">
        <f t="shared" si="12"/>
        <v>0</v>
      </c>
      <c r="W67" s="322">
        <f t="shared" si="12"/>
        <v>0</v>
      </c>
      <c r="X67" s="322">
        <f t="shared" si="12"/>
        <v>0</v>
      </c>
      <c r="Y67" s="322">
        <f t="shared" si="12"/>
        <v>0</v>
      </c>
      <c r="Z67" s="322">
        <f t="shared" si="12"/>
        <v>0</v>
      </c>
      <c r="AA67" s="322">
        <f t="shared" si="12"/>
        <v>0</v>
      </c>
      <c r="AB67" s="322">
        <f t="shared" si="12"/>
        <v>0</v>
      </c>
      <c r="AC67" s="322">
        <f t="shared" si="12"/>
        <v>0</v>
      </c>
      <c r="AD67" s="322">
        <f t="shared" si="12"/>
        <v>0</v>
      </c>
      <c r="AE67" s="322">
        <f t="shared" si="12"/>
        <v>0</v>
      </c>
      <c r="AF67" s="322">
        <f t="shared" si="12"/>
        <v>0</v>
      </c>
      <c r="AG67" s="322">
        <f t="shared" si="12"/>
        <v>0</v>
      </c>
      <c r="AH67" s="322">
        <f t="shared" si="12"/>
        <v>0</v>
      </c>
      <c r="AI67" s="322">
        <f t="shared" si="12"/>
        <v>0</v>
      </c>
      <c r="AJ67" s="322">
        <f t="shared" si="12"/>
        <v>0</v>
      </c>
      <c r="AK67" s="322">
        <f t="shared" si="12"/>
        <v>0</v>
      </c>
      <c r="AL67" s="322">
        <f t="shared" si="12"/>
        <v>0</v>
      </c>
      <c r="AM67" s="322">
        <f t="shared" si="12"/>
        <v>0</v>
      </c>
      <c r="AN67" s="322">
        <f t="shared" si="12"/>
        <v>0</v>
      </c>
      <c r="AO67" s="322">
        <f t="shared" si="12"/>
        <v>0</v>
      </c>
      <c r="AP67" s="322">
        <f t="shared" si="12"/>
        <v>0</v>
      </c>
      <c r="AQ67" s="352">
        <f t="shared" si="12"/>
        <v>0</v>
      </c>
      <c r="AR67" s="370">
        <f t="shared" si="8"/>
        <v>0</v>
      </c>
      <c r="AS67" s="23"/>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row>
    <row r="68" spans="2:83" ht="15.75" customHeight="1">
      <c r="B68" s="228"/>
      <c r="C68" s="251" t="s">
        <v>75</v>
      </c>
      <c r="D68" s="270"/>
      <c r="E68" s="270"/>
      <c r="F68" s="285"/>
      <c r="G68" s="156">
        <f t="shared" ref="G68:AJ68" si="13">COUNTIF(G$4:G$63,"空(療)")</f>
        <v>0</v>
      </c>
      <c r="H68" s="162">
        <f t="shared" si="13"/>
        <v>0</v>
      </c>
      <c r="I68" s="162">
        <f t="shared" si="13"/>
        <v>0</v>
      </c>
      <c r="J68" s="162">
        <f t="shared" si="13"/>
        <v>0</v>
      </c>
      <c r="K68" s="162">
        <f t="shared" si="13"/>
        <v>0</v>
      </c>
      <c r="L68" s="162">
        <f t="shared" si="13"/>
        <v>0</v>
      </c>
      <c r="M68" s="162">
        <f t="shared" si="13"/>
        <v>0</v>
      </c>
      <c r="N68" s="162">
        <f t="shared" si="13"/>
        <v>0</v>
      </c>
      <c r="O68" s="162">
        <f t="shared" si="13"/>
        <v>0</v>
      </c>
      <c r="P68" s="162">
        <f t="shared" si="13"/>
        <v>0</v>
      </c>
      <c r="Q68" s="162">
        <f t="shared" si="13"/>
        <v>0</v>
      </c>
      <c r="R68" s="162">
        <f t="shared" si="13"/>
        <v>0</v>
      </c>
      <c r="S68" s="162">
        <f t="shared" si="13"/>
        <v>0</v>
      </c>
      <c r="T68" s="162">
        <f t="shared" si="13"/>
        <v>0</v>
      </c>
      <c r="U68" s="162">
        <f t="shared" si="13"/>
        <v>0</v>
      </c>
      <c r="V68" s="162">
        <f t="shared" si="13"/>
        <v>0</v>
      </c>
      <c r="W68" s="162">
        <f t="shared" si="13"/>
        <v>0</v>
      </c>
      <c r="X68" s="162">
        <f t="shared" si="13"/>
        <v>0</v>
      </c>
      <c r="Y68" s="162">
        <f t="shared" si="13"/>
        <v>0</v>
      </c>
      <c r="Z68" s="162">
        <f t="shared" si="13"/>
        <v>0</v>
      </c>
      <c r="AA68" s="162">
        <f t="shared" si="13"/>
        <v>0</v>
      </c>
      <c r="AB68" s="162">
        <f t="shared" si="13"/>
        <v>0</v>
      </c>
      <c r="AC68" s="162">
        <f t="shared" si="13"/>
        <v>0</v>
      </c>
      <c r="AD68" s="162">
        <f t="shared" si="13"/>
        <v>0</v>
      </c>
      <c r="AE68" s="162">
        <f t="shared" si="13"/>
        <v>0</v>
      </c>
      <c r="AF68" s="162">
        <f t="shared" si="13"/>
        <v>0</v>
      </c>
      <c r="AG68" s="162">
        <f t="shared" si="13"/>
        <v>0</v>
      </c>
      <c r="AH68" s="162">
        <f t="shared" si="13"/>
        <v>0</v>
      </c>
      <c r="AI68" s="162">
        <f t="shared" si="13"/>
        <v>0</v>
      </c>
      <c r="AJ68" s="162">
        <f t="shared" si="13"/>
        <v>0</v>
      </c>
      <c r="AK68" s="162">
        <f t="shared" ref="AK68:AQ68" si="14">COUNTIF(AK$4:AK$63,"休(療)")</f>
        <v>0</v>
      </c>
      <c r="AL68" s="162">
        <f t="shared" si="14"/>
        <v>0</v>
      </c>
      <c r="AM68" s="162">
        <f t="shared" si="14"/>
        <v>0</v>
      </c>
      <c r="AN68" s="162">
        <f t="shared" si="14"/>
        <v>0</v>
      </c>
      <c r="AO68" s="162">
        <f t="shared" si="14"/>
        <v>0</v>
      </c>
      <c r="AP68" s="162">
        <f t="shared" si="14"/>
        <v>0</v>
      </c>
      <c r="AQ68" s="223">
        <f t="shared" si="14"/>
        <v>0</v>
      </c>
      <c r="AR68" s="201">
        <f t="shared" si="8"/>
        <v>0</v>
      </c>
      <c r="AS68" s="23"/>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row>
    <row r="69" spans="2:83" ht="15.75" customHeight="1">
      <c r="B69" s="228"/>
      <c r="C69" s="252" t="s">
        <v>74</v>
      </c>
      <c r="D69" s="276"/>
      <c r="E69" s="276"/>
      <c r="F69" s="287"/>
      <c r="G69" s="302">
        <f t="shared" ref="G69:AQ69" si="15">COUNTIF(G$4:G$63,"休")</f>
        <v>0</v>
      </c>
      <c r="H69" s="322">
        <f t="shared" si="15"/>
        <v>0</v>
      </c>
      <c r="I69" s="322">
        <f t="shared" si="15"/>
        <v>0</v>
      </c>
      <c r="J69" s="322">
        <f t="shared" si="15"/>
        <v>0</v>
      </c>
      <c r="K69" s="322">
        <f t="shared" si="15"/>
        <v>0</v>
      </c>
      <c r="L69" s="322">
        <f t="shared" si="15"/>
        <v>0</v>
      </c>
      <c r="M69" s="322">
        <f t="shared" si="15"/>
        <v>0</v>
      </c>
      <c r="N69" s="322">
        <f t="shared" si="15"/>
        <v>0</v>
      </c>
      <c r="O69" s="322">
        <f t="shared" si="15"/>
        <v>0</v>
      </c>
      <c r="P69" s="322">
        <f t="shared" si="15"/>
        <v>0</v>
      </c>
      <c r="Q69" s="322">
        <f t="shared" si="15"/>
        <v>0</v>
      </c>
      <c r="R69" s="322">
        <f t="shared" si="15"/>
        <v>0</v>
      </c>
      <c r="S69" s="322">
        <f t="shared" si="15"/>
        <v>0</v>
      </c>
      <c r="T69" s="322">
        <f t="shared" si="15"/>
        <v>0</v>
      </c>
      <c r="U69" s="322">
        <f t="shared" si="15"/>
        <v>0</v>
      </c>
      <c r="V69" s="322">
        <f t="shared" si="15"/>
        <v>0</v>
      </c>
      <c r="W69" s="322">
        <f t="shared" si="15"/>
        <v>0</v>
      </c>
      <c r="X69" s="322">
        <f t="shared" si="15"/>
        <v>0</v>
      </c>
      <c r="Y69" s="322">
        <f t="shared" si="15"/>
        <v>0</v>
      </c>
      <c r="Z69" s="322">
        <f t="shared" si="15"/>
        <v>0</v>
      </c>
      <c r="AA69" s="322">
        <f t="shared" si="15"/>
        <v>0</v>
      </c>
      <c r="AB69" s="322">
        <f t="shared" si="15"/>
        <v>0</v>
      </c>
      <c r="AC69" s="322">
        <f t="shared" si="15"/>
        <v>0</v>
      </c>
      <c r="AD69" s="322">
        <f t="shared" si="15"/>
        <v>0</v>
      </c>
      <c r="AE69" s="322">
        <f t="shared" si="15"/>
        <v>0</v>
      </c>
      <c r="AF69" s="322">
        <f t="shared" si="15"/>
        <v>0</v>
      </c>
      <c r="AG69" s="322">
        <f t="shared" si="15"/>
        <v>0</v>
      </c>
      <c r="AH69" s="322">
        <f t="shared" si="15"/>
        <v>0</v>
      </c>
      <c r="AI69" s="322">
        <f t="shared" si="15"/>
        <v>0</v>
      </c>
      <c r="AJ69" s="322">
        <f t="shared" si="15"/>
        <v>0</v>
      </c>
      <c r="AK69" s="322">
        <f t="shared" si="15"/>
        <v>0</v>
      </c>
      <c r="AL69" s="322">
        <f t="shared" si="15"/>
        <v>0</v>
      </c>
      <c r="AM69" s="322">
        <f t="shared" si="15"/>
        <v>0</v>
      </c>
      <c r="AN69" s="322">
        <f t="shared" si="15"/>
        <v>0</v>
      </c>
      <c r="AO69" s="322">
        <f t="shared" si="15"/>
        <v>0</v>
      </c>
      <c r="AP69" s="322">
        <f t="shared" si="15"/>
        <v>0</v>
      </c>
      <c r="AQ69" s="353">
        <f t="shared" si="15"/>
        <v>0</v>
      </c>
      <c r="AR69" s="370">
        <f t="shared" si="8"/>
        <v>0</v>
      </c>
      <c r="AS69" s="387">
        <f>SUM(AR67:AR70)</f>
        <v>0</v>
      </c>
      <c r="AT69" s="387"/>
      <c r="AU69" s="387" t="s">
        <v>48</v>
      </c>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row>
    <row r="70" spans="2:83" ht="15.75" customHeight="1">
      <c r="B70" s="228"/>
      <c r="C70" s="251" t="s">
        <v>179</v>
      </c>
      <c r="D70" s="270"/>
      <c r="E70" s="270"/>
      <c r="F70" s="285"/>
      <c r="G70" s="156">
        <f t="shared" ref="G70:AQ70" si="16">COUNTIF(G$4:G$63,"休(療)")</f>
        <v>0</v>
      </c>
      <c r="H70" s="162">
        <f t="shared" si="16"/>
        <v>0</v>
      </c>
      <c r="I70" s="162">
        <f t="shared" si="16"/>
        <v>0</v>
      </c>
      <c r="J70" s="162">
        <f t="shared" si="16"/>
        <v>0</v>
      </c>
      <c r="K70" s="162">
        <f t="shared" si="16"/>
        <v>0</v>
      </c>
      <c r="L70" s="162">
        <f t="shared" si="16"/>
        <v>0</v>
      </c>
      <c r="M70" s="162">
        <f t="shared" si="16"/>
        <v>0</v>
      </c>
      <c r="N70" s="162">
        <f t="shared" si="16"/>
        <v>0</v>
      </c>
      <c r="O70" s="162">
        <f t="shared" si="16"/>
        <v>0</v>
      </c>
      <c r="P70" s="162">
        <f t="shared" si="16"/>
        <v>0</v>
      </c>
      <c r="Q70" s="162">
        <f t="shared" si="16"/>
        <v>0</v>
      </c>
      <c r="R70" s="162">
        <f t="shared" si="16"/>
        <v>0</v>
      </c>
      <c r="S70" s="162">
        <f t="shared" si="16"/>
        <v>0</v>
      </c>
      <c r="T70" s="162">
        <f t="shared" si="16"/>
        <v>0</v>
      </c>
      <c r="U70" s="162">
        <f t="shared" si="16"/>
        <v>0</v>
      </c>
      <c r="V70" s="162">
        <f t="shared" si="16"/>
        <v>0</v>
      </c>
      <c r="W70" s="162">
        <f t="shared" si="16"/>
        <v>0</v>
      </c>
      <c r="X70" s="162">
        <f t="shared" si="16"/>
        <v>0</v>
      </c>
      <c r="Y70" s="162">
        <f t="shared" si="16"/>
        <v>0</v>
      </c>
      <c r="Z70" s="162">
        <f t="shared" si="16"/>
        <v>0</v>
      </c>
      <c r="AA70" s="162">
        <f t="shared" si="16"/>
        <v>0</v>
      </c>
      <c r="AB70" s="162">
        <f t="shared" si="16"/>
        <v>0</v>
      </c>
      <c r="AC70" s="162">
        <f t="shared" si="16"/>
        <v>0</v>
      </c>
      <c r="AD70" s="162">
        <f t="shared" si="16"/>
        <v>0</v>
      </c>
      <c r="AE70" s="162">
        <f t="shared" si="16"/>
        <v>0</v>
      </c>
      <c r="AF70" s="162">
        <f t="shared" si="16"/>
        <v>0</v>
      </c>
      <c r="AG70" s="162">
        <f t="shared" si="16"/>
        <v>0</v>
      </c>
      <c r="AH70" s="162">
        <f t="shared" si="16"/>
        <v>0</v>
      </c>
      <c r="AI70" s="162">
        <f t="shared" si="16"/>
        <v>0</v>
      </c>
      <c r="AJ70" s="162">
        <f t="shared" si="16"/>
        <v>0</v>
      </c>
      <c r="AK70" s="162">
        <f t="shared" si="16"/>
        <v>0</v>
      </c>
      <c r="AL70" s="162">
        <f t="shared" si="16"/>
        <v>0</v>
      </c>
      <c r="AM70" s="162">
        <f t="shared" si="16"/>
        <v>0</v>
      </c>
      <c r="AN70" s="162">
        <f t="shared" si="16"/>
        <v>0</v>
      </c>
      <c r="AO70" s="162">
        <f t="shared" si="16"/>
        <v>0</v>
      </c>
      <c r="AP70" s="162">
        <f t="shared" si="16"/>
        <v>0</v>
      </c>
      <c r="AQ70" s="223">
        <f t="shared" si="16"/>
        <v>0</v>
      </c>
      <c r="AR70" s="201">
        <f t="shared" si="8"/>
        <v>0</v>
      </c>
      <c r="AS70" s="23"/>
      <c r="AT70" s="387"/>
      <c r="AU70" s="387"/>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row>
    <row r="71" spans="2:83" ht="15.75" customHeight="1">
      <c r="B71" s="229"/>
      <c r="C71" s="253"/>
      <c r="D71" s="253"/>
      <c r="E71" s="253"/>
      <c r="F71" s="288"/>
      <c r="G71" s="159">
        <f t="shared" ref="G71:AQ71" si="17">SUM(G66:G70)</f>
        <v>0</v>
      </c>
      <c r="H71" s="165">
        <f t="shared" si="17"/>
        <v>0</v>
      </c>
      <c r="I71" s="165">
        <f t="shared" si="17"/>
        <v>0</v>
      </c>
      <c r="J71" s="165">
        <f t="shared" si="17"/>
        <v>0</v>
      </c>
      <c r="K71" s="165">
        <f t="shared" si="17"/>
        <v>0</v>
      </c>
      <c r="L71" s="165">
        <f t="shared" si="17"/>
        <v>0</v>
      </c>
      <c r="M71" s="165">
        <f t="shared" si="17"/>
        <v>0</v>
      </c>
      <c r="N71" s="165">
        <f t="shared" si="17"/>
        <v>0</v>
      </c>
      <c r="O71" s="165">
        <f t="shared" si="17"/>
        <v>0</v>
      </c>
      <c r="P71" s="165">
        <f t="shared" si="17"/>
        <v>0</v>
      </c>
      <c r="Q71" s="165">
        <f t="shared" si="17"/>
        <v>0</v>
      </c>
      <c r="R71" s="165">
        <f t="shared" si="17"/>
        <v>0</v>
      </c>
      <c r="S71" s="165">
        <f t="shared" si="17"/>
        <v>0</v>
      </c>
      <c r="T71" s="165">
        <f t="shared" si="17"/>
        <v>0</v>
      </c>
      <c r="U71" s="165">
        <f t="shared" si="17"/>
        <v>0</v>
      </c>
      <c r="V71" s="165">
        <f t="shared" si="17"/>
        <v>0</v>
      </c>
      <c r="W71" s="165">
        <f t="shared" si="17"/>
        <v>0</v>
      </c>
      <c r="X71" s="165">
        <f t="shared" si="17"/>
        <v>0</v>
      </c>
      <c r="Y71" s="165">
        <f t="shared" si="17"/>
        <v>0</v>
      </c>
      <c r="Z71" s="165">
        <f t="shared" si="17"/>
        <v>0</v>
      </c>
      <c r="AA71" s="165">
        <f t="shared" si="17"/>
        <v>0</v>
      </c>
      <c r="AB71" s="165">
        <f t="shared" si="17"/>
        <v>0</v>
      </c>
      <c r="AC71" s="165">
        <f t="shared" si="17"/>
        <v>0</v>
      </c>
      <c r="AD71" s="165">
        <f t="shared" si="17"/>
        <v>0</v>
      </c>
      <c r="AE71" s="165">
        <f t="shared" si="17"/>
        <v>0</v>
      </c>
      <c r="AF71" s="165">
        <f t="shared" si="17"/>
        <v>0</v>
      </c>
      <c r="AG71" s="165">
        <f t="shared" si="17"/>
        <v>0</v>
      </c>
      <c r="AH71" s="165">
        <f t="shared" si="17"/>
        <v>0</v>
      </c>
      <c r="AI71" s="165">
        <f t="shared" si="17"/>
        <v>0</v>
      </c>
      <c r="AJ71" s="165">
        <f t="shared" si="17"/>
        <v>0</v>
      </c>
      <c r="AK71" s="165">
        <f t="shared" si="17"/>
        <v>0</v>
      </c>
      <c r="AL71" s="165">
        <f t="shared" si="17"/>
        <v>0</v>
      </c>
      <c r="AM71" s="165">
        <f t="shared" si="17"/>
        <v>0</v>
      </c>
      <c r="AN71" s="165">
        <f t="shared" si="17"/>
        <v>0</v>
      </c>
      <c r="AO71" s="165">
        <f t="shared" si="17"/>
        <v>0</v>
      </c>
      <c r="AP71" s="165">
        <f t="shared" si="17"/>
        <v>0</v>
      </c>
      <c r="AQ71" s="226">
        <f t="shared" si="17"/>
        <v>0</v>
      </c>
      <c r="AR71" s="204">
        <f t="shared" si="8"/>
        <v>0</v>
      </c>
      <c r="AS71" s="387">
        <f>+AS69+AS73</f>
        <v>0</v>
      </c>
      <c r="AT71" s="387"/>
      <c r="AU71" s="387"/>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row>
    <row r="72" spans="2:83" ht="15.75" customHeight="1">
      <c r="B72" s="230" t="s">
        <v>64</v>
      </c>
      <c r="C72" s="254"/>
      <c r="D72" s="277"/>
      <c r="E72" s="277"/>
      <c r="F72" s="289"/>
      <c r="G72" s="303">
        <f t="shared" ref="G72:AQ72" si="18">COUNTIF(G$4:G$63,"対象外")</f>
        <v>0</v>
      </c>
      <c r="H72" s="323">
        <f t="shared" si="18"/>
        <v>0</v>
      </c>
      <c r="I72" s="323">
        <f t="shared" si="18"/>
        <v>0</v>
      </c>
      <c r="J72" s="323">
        <f t="shared" si="18"/>
        <v>0</v>
      </c>
      <c r="K72" s="323">
        <f t="shared" si="18"/>
        <v>0</v>
      </c>
      <c r="L72" s="323">
        <f t="shared" si="18"/>
        <v>0</v>
      </c>
      <c r="M72" s="323">
        <f t="shared" si="18"/>
        <v>0</v>
      </c>
      <c r="N72" s="323">
        <f t="shared" si="18"/>
        <v>0</v>
      </c>
      <c r="O72" s="323">
        <f t="shared" si="18"/>
        <v>0</v>
      </c>
      <c r="P72" s="323">
        <f t="shared" si="18"/>
        <v>0</v>
      </c>
      <c r="Q72" s="323">
        <f t="shared" si="18"/>
        <v>0</v>
      </c>
      <c r="R72" s="323">
        <f t="shared" si="18"/>
        <v>0</v>
      </c>
      <c r="S72" s="323">
        <f t="shared" si="18"/>
        <v>0</v>
      </c>
      <c r="T72" s="323">
        <f t="shared" si="18"/>
        <v>0</v>
      </c>
      <c r="U72" s="323">
        <f t="shared" si="18"/>
        <v>0</v>
      </c>
      <c r="V72" s="323">
        <f t="shared" si="18"/>
        <v>0</v>
      </c>
      <c r="W72" s="323">
        <f t="shared" si="18"/>
        <v>0</v>
      </c>
      <c r="X72" s="323">
        <f t="shared" si="18"/>
        <v>0</v>
      </c>
      <c r="Y72" s="323">
        <f t="shared" si="18"/>
        <v>0</v>
      </c>
      <c r="Z72" s="323">
        <f t="shared" si="18"/>
        <v>0</v>
      </c>
      <c r="AA72" s="323">
        <f t="shared" si="18"/>
        <v>0</v>
      </c>
      <c r="AB72" s="323">
        <f t="shared" si="18"/>
        <v>0</v>
      </c>
      <c r="AC72" s="323">
        <f t="shared" si="18"/>
        <v>0</v>
      </c>
      <c r="AD72" s="323">
        <f t="shared" si="18"/>
        <v>0</v>
      </c>
      <c r="AE72" s="323">
        <f t="shared" si="18"/>
        <v>0</v>
      </c>
      <c r="AF72" s="323">
        <f t="shared" si="18"/>
        <v>0</v>
      </c>
      <c r="AG72" s="323">
        <f t="shared" si="18"/>
        <v>0</v>
      </c>
      <c r="AH72" s="323">
        <f t="shared" si="18"/>
        <v>0</v>
      </c>
      <c r="AI72" s="323">
        <f t="shared" si="18"/>
        <v>0</v>
      </c>
      <c r="AJ72" s="323">
        <f t="shared" si="18"/>
        <v>0</v>
      </c>
      <c r="AK72" s="323">
        <f t="shared" si="18"/>
        <v>0</v>
      </c>
      <c r="AL72" s="323">
        <f t="shared" si="18"/>
        <v>0</v>
      </c>
      <c r="AM72" s="323">
        <f t="shared" si="18"/>
        <v>0</v>
      </c>
      <c r="AN72" s="323">
        <f t="shared" si="18"/>
        <v>0</v>
      </c>
      <c r="AO72" s="323">
        <f t="shared" si="18"/>
        <v>0</v>
      </c>
      <c r="AP72" s="323">
        <f t="shared" si="18"/>
        <v>0</v>
      </c>
      <c r="AQ72" s="354">
        <f t="shared" si="18"/>
        <v>0</v>
      </c>
      <c r="AR72" s="371">
        <f t="shared" si="8"/>
        <v>0</v>
      </c>
      <c r="AS72" s="23"/>
      <c r="AT72" s="387"/>
      <c r="AU72" s="387"/>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row>
    <row r="73" spans="2:83" ht="15.75" hidden="1" customHeight="1">
      <c r="B73" s="231" t="s">
        <v>76</v>
      </c>
      <c r="C73" s="255"/>
      <c r="D73" s="255"/>
      <c r="E73" s="255"/>
      <c r="F73" s="290"/>
      <c r="G73" s="30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55"/>
      <c r="AR73" s="372">
        <f t="shared" si="8"/>
        <v>0</v>
      </c>
      <c r="AS73" s="387">
        <f>SUM(AR73:AR74)</f>
        <v>0</v>
      </c>
      <c r="AT73" s="387"/>
      <c r="AU73" s="387" t="s">
        <v>39</v>
      </c>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row>
    <row r="74" spans="2:83" ht="15.75" hidden="1" customHeight="1">
      <c r="B74" s="232" t="s">
        <v>44</v>
      </c>
      <c r="C74" s="256"/>
      <c r="D74" s="256"/>
      <c r="E74" s="256"/>
      <c r="F74" s="291"/>
      <c r="G74" s="30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c r="AN74" s="325"/>
      <c r="AO74" s="325"/>
      <c r="AP74" s="325"/>
      <c r="AQ74" s="356"/>
      <c r="AR74" s="373">
        <f t="shared" si="8"/>
        <v>0</v>
      </c>
      <c r="AS74" s="23"/>
      <c r="AT74" s="387"/>
      <c r="AU74" s="387"/>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row>
    <row r="75" spans="2:83" ht="15.75" customHeight="1">
      <c r="B75" s="233" t="s">
        <v>158</v>
      </c>
      <c r="C75" s="257"/>
      <c r="D75" s="257"/>
      <c r="E75" s="257"/>
      <c r="F75" s="292"/>
      <c r="G75" s="306">
        <f t="shared" ref="G75:AQ75" si="19">+G69+G70+G73+G74</f>
        <v>0</v>
      </c>
      <c r="H75" s="326">
        <f t="shared" si="19"/>
        <v>0</v>
      </c>
      <c r="I75" s="326">
        <f t="shared" si="19"/>
        <v>0</v>
      </c>
      <c r="J75" s="326">
        <f t="shared" si="19"/>
        <v>0</v>
      </c>
      <c r="K75" s="326">
        <f t="shared" si="19"/>
        <v>0</v>
      </c>
      <c r="L75" s="326">
        <f t="shared" si="19"/>
        <v>0</v>
      </c>
      <c r="M75" s="326">
        <f t="shared" si="19"/>
        <v>0</v>
      </c>
      <c r="N75" s="326">
        <f t="shared" si="19"/>
        <v>0</v>
      </c>
      <c r="O75" s="326">
        <f t="shared" si="19"/>
        <v>0</v>
      </c>
      <c r="P75" s="326">
        <f t="shared" si="19"/>
        <v>0</v>
      </c>
      <c r="Q75" s="326">
        <f t="shared" si="19"/>
        <v>0</v>
      </c>
      <c r="R75" s="326">
        <f t="shared" si="19"/>
        <v>0</v>
      </c>
      <c r="S75" s="326">
        <f t="shared" si="19"/>
        <v>0</v>
      </c>
      <c r="T75" s="326">
        <f t="shared" si="19"/>
        <v>0</v>
      </c>
      <c r="U75" s="326">
        <f t="shared" si="19"/>
        <v>0</v>
      </c>
      <c r="V75" s="326">
        <f t="shared" si="19"/>
        <v>0</v>
      </c>
      <c r="W75" s="326">
        <f t="shared" si="19"/>
        <v>0</v>
      </c>
      <c r="X75" s="326">
        <f t="shared" si="19"/>
        <v>0</v>
      </c>
      <c r="Y75" s="326">
        <f t="shared" si="19"/>
        <v>0</v>
      </c>
      <c r="Z75" s="326">
        <f t="shared" si="19"/>
        <v>0</v>
      </c>
      <c r="AA75" s="326">
        <f t="shared" si="19"/>
        <v>0</v>
      </c>
      <c r="AB75" s="326">
        <f t="shared" si="19"/>
        <v>0</v>
      </c>
      <c r="AC75" s="326">
        <f t="shared" si="19"/>
        <v>0</v>
      </c>
      <c r="AD75" s="326">
        <f t="shared" si="19"/>
        <v>0</v>
      </c>
      <c r="AE75" s="326">
        <f t="shared" si="19"/>
        <v>0</v>
      </c>
      <c r="AF75" s="326">
        <f t="shared" si="19"/>
        <v>0</v>
      </c>
      <c r="AG75" s="326">
        <f t="shared" si="19"/>
        <v>0</v>
      </c>
      <c r="AH75" s="326">
        <f t="shared" si="19"/>
        <v>0</v>
      </c>
      <c r="AI75" s="326">
        <f t="shared" si="19"/>
        <v>0</v>
      </c>
      <c r="AJ75" s="326">
        <f t="shared" si="19"/>
        <v>0</v>
      </c>
      <c r="AK75" s="326">
        <f t="shared" si="19"/>
        <v>0</v>
      </c>
      <c r="AL75" s="326">
        <f t="shared" si="19"/>
        <v>0</v>
      </c>
      <c r="AM75" s="326">
        <f t="shared" si="19"/>
        <v>0</v>
      </c>
      <c r="AN75" s="326">
        <f t="shared" si="19"/>
        <v>0</v>
      </c>
      <c r="AO75" s="326">
        <f t="shared" si="19"/>
        <v>0</v>
      </c>
      <c r="AP75" s="326">
        <f t="shared" si="19"/>
        <v>0</v>
      </c>
      <c r="AQ75" s="357">
        <f t="shared" si="19"/>
        <v>0</v>
      </c>
      <c r="AR75" s="374">
        <f t="shared" si="8"/>
        <v>0</v>
      </c>
      <c r="AS75" s="23"/>
      <c r="AT75" s="387"/>
      <c r="AU75" s="387"/>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row>
    <row r="76" spans="2:83" ht="15.75" customHeight="1">
      <c r="B76" s="234"/>
      <c r="C76" s="252" t="s">
        <v>215</v>
      </c>
      <c r="D76" s="276"/>
      <c r="E76" s="276"/>
      <c r="F76" s="287"/>
      <c r="G76" s="307">
        <f t="shared" ref="G76:AQ77" si="20">+G69+G73</f>
        <v>0</v>
      </c>
      <c r="H76" s="322">
        <f t="shared" si="20"/>
        <v>0</v>
      </c>
      <c r="I76" s="322">
        <f t="shared" si="20"/>
        <v>0</v>
      </c>
      <c r="J76" s="322">
        <f t="shared" si="20"/>
        <v>0</v>
      </c>
      <c r="K76" s="322">
        <f t="shared" si="20"/>
        <v>0</v>
      </c>
      <c r="L76" s="322">
        <f t="shared" si="20"/>
        <v>0</v>
      </c>
      <c r="M76" s="322">
        <f t="shared" si="20"/>
        <v>0</v>
      </c>
      <c r="N76" s="322">
        <f t="shared" si="20"/>
        <v>0</v>
      </c>
      <c r="O76" s="322">
        <f t="shared" si="20"/>
        <v>0</v>
      </c>
      <c r="P76" s="322">
        <f t="shared" si="20"/>
        <v>0</v>
      </c>
      <c r="Q76" s="322">
        <f t="shared" si="20"/>
        <v>0</v>
      </c>
      <c r="R76" s="322">
        <f t="shared" si="20"/>
        <v>0</v>
      </c>
      <c r="S76" s="322">
        <f t="shared" si="20"/>
        <v>0</v>
      </c>
      <c r="T76" s="322">
        <f t="shared" si="20"/>
        <v>0</v>
      </c>
      <c r="U76" s="322">
        <f t="shared" si="20"/>
        <v>0</v>
      </c>
      <c r="V76" s="322">
        <f t="shared" si="20"/>
        <v>0</v>
      </c>
      <c r="W76" s="322">
        <f t="shared" si="20"/>
        <v>0</v>
      </c>
      <c r="X76" s="322">
        <f t="shared" si="20"/>
        <v>0</v>
      </c>
      <c r="Y76" s="322">
        <f t="shared" si="20"/>
        <v>0</v>
      </c>
      <c r="Z76" s="322">
        <f t="shared" si="20"/>
        <v>0</v>
      </c>
      <c r="AA76" s="322">
        <f t="shared" si="20"/>
        <v>0</v>
      </c>
      <c r="AB76" s="322">
        <f t="shared" si="20"/>
        <v>0</v>
      </c>
      <c r="AC76" s="322">
        <f t="shared" si="20"/>
        <v>0</v>
      </c>
      <c r="AD76" s="322">
        <f t="shared" si="20"/>
        <v>0</v>
      </c>
      <c r="AE76" s="322">
        <f t="shared" si="20"/>
        <v>0</v>
      </c>
      <c r="AF76" s="322">
        <f t="shared" si="20"/>
        <v>0</v>
      </c>
      <c r="AG76" s="322">
        <f t="shared" si="20"/>
        <v>0</v>
      </c>
      <c r="AH76" s="322">
        <f t="shared" si="20"/>
        <v>0</v>
      </c>
      <c r="AI76" s="322">
        <f t="shared" si="20"/>
        <v>0</v>
      </c>
      <c r="AJ76" s="322">
        <f t="shared" si="20"/>
        <v>0</v>
      </c>
      <c r="AK76" s="322">
        <f t="shared" si="20"/>
        <v>0</v>
      </c>
      <c r="AL76" s="322">
        <f t="shared" si="20"/>
        <v>0</v>
      </c>
      <c r="AM76" s="322">
        <f t="shared" si="20"/>
        <v>0</v>
      </c>
      <c r="AN76" s="322">
        <f t="shared" si="20"/>
        <v>0</v>
      </c>
      <c r="AO76" s="322">
        <f t="shared" si="20"/>
        <v>0</v>
      </c>
      <c r="AP76" s="322">
        <f t="shared" si="20"/>
        <v>0</v>
      </c>
      <c r="AQ76" s="353">
        <f t="shared" si="20"/>
        <v>0</v>
      </c>
      <c r="AR76" s="370">
        <f t="shared" si="8"/>
        <v>0</v>
      </c>
      <c r="AS76" s="23"/>
      <c r="AT76" s="387"/>
      <c r="AU76" s="387"/>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row>
    <row r="77" spans="2:83" ht="15.75" customHeight="1">
      <c r="B77" s="229"/>
      <c r="C77" s="258" t="s">
        <v>216</v>
      </c>
      <c r="D77" s="278"/>
      <c r="E77" s="278"/>
      <c r="F77" s="293"/>
      <c r="G77" s="308">
        <f t="shared" si="20"/>
        <v>0</v>
      </c>
      <c r="H77" s="327">
        <f t="shared" si="20"/>
        <v>0</v>
      </c>
      <c r="I77" s="327">
        <f t="shared" si="20"/>
        <v>0</v>
      </c>
      <c r="J77" s="327">
        <f t="shared" si="20"/>
        <v>0</v>
      </c>
      <c r="K77" s="327">
        <f t="shared" si="20"/>
        <v>0</v>
      </c>
      <c r="L77" s="327">
        <f t="shared" si="20"/>
        <v>0</v>
      </c>
      <c r="M77" s="327">
        <f t="shared" si="20"/>
        <v>0</v>
      </c>
      <c r="N77" s="327">
        <f t="shared" si="20"/>
        <v>0</v>
      </c>
      <c r="O77" s="327">
        <f t="shared" si="20"/>
        <v>0</v>
      </c>
      <c r="P77" s="327">
        <f t="shared" si="20"/>
        <v>0</v>
      </c>
      <c r="Q77" s="327">
        <f t="shared" si="20"/>
        <v>0</v>
      </c>
      <c r="R77" s="327">
        <f t="shared" si="20"/>
        <v>0</v>
      </c>
      <c r="S77" s="327">
        <f t="shared" si="20"/>
        <v>0</v>
      </c>
      <c r="T77" s="327">
        <f t="shared" si="20"/>
        <v>0</v>
      </c>
      <c r="U77" s="327">
        <f t="shared" si="20"/>
        <v>0</v>
      </c>
      <c r="V77" s="327">
        <f t="shared" si="20"/>
        <v>0</v>
      </c>
      <c r="W77" s="327">
        <f t="shared" si="20"/>
        <v>0</v>
      </c>
      <c r="X77" s="327">
        <f t="shared" si="20"/>
        <v>0</v>
      </c>
      <c r="Y77" s="327">
        <f t="shared" si="20"/>
        <v>0</v>
      </c>
      <c r="Z77" s="327">
        <f t="shared" si="20"/>
        <v>0</v>
      </c>
      <c r="AA77" s="327">
        <f t="shared" si="20"/>
        <v>0</v>
      </c>
      <c r="AB77" s="327">
        <f t="shared" si="20"/>
        <v>0</v>
      </c>
      <c r="AC77" s="327">
        <f t="shared" si="20"/>
        <v>0</v>
      </c>
      <c r="AD77" s="327">
        <f t="shared" si="20"/>
        <v>0</v>
      </c>
      <c r="AE77" s="327">
        <f t="shared" si="20"/>
        <v>0</v>
      </c>
      <c r="AF77" s="327">
        <f t="shared" si="20"/>
        <v>0</v>
      </c>
      <c r="AG77" s="327">
        <f t="shared" si="20"/>
        <v>0</v>
      </c>
      <c r="AH77" s="327">
        <f t="shared" si="20"/>
        <v>0</v>
      </c>
      <c r="AI77" s="327">
        <f t="shared" si="20"/>
        <v>0</v>
      </c>
      <c r="AJ77" s="327">
        <f t="shared" si="20"/>
        <v>0</v>
      </c>
      <c r="AK77" s="327">
        <f t="shared" si="20"/>
        <v>0</v>
      </c>
      <c r="AL77" s="327">
        <f t="shared" si="20"/>
        <v>0</v>
      </c>
      <c r="AM77" s="327">
        <f t="shared" si="20"/>
        <v>0</v>
      </c>
      <c r="AN77" s="327">
        <f t="shared" si="20"/>
        <v>0</v>
      </c>
      <c r="AO77" s="327">
        <f t="shared" si="20"/>
        <v>0</v>
      </c>
      <c r="AP77" s="327">
        <f t="shared" si="20"/>
        <v>0</v>
      </c>
      <c r="AQ77" s="358">
        <f t="shared" si="20"/>
        <v>0</v>
      </c>
      <c r="AR77" s="373">
        <f t="shared" si="8"/>
        <v>0</v>
      </c>
      <c r="AS77" s="23"/>
      <c r="AT77" s="387"/>
      <c r="AU77" s="387"/>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row>
    <row r="78" spans="2:83" ht="15.75" customHeight="1">
      <c r="B78" s="235" t="s">
        <v>29</v>
      </c>
      <c r="C78" s="259"/>
      <c r="D78" s="259"/>
      <c r="E78" s="259"/>
      <c r="F78" s="294"/>
      <c r="G78" s="309">
        <f t="shared" ref="G78:AJ78" si="21">IF(G71=0,0,AU64)</f>
        <v>0</v>
      </c>
      <c r="H78" s="328">
        <f t="shared" si="21"/>
        <v>0</v>
      </c>
      <c r="I78" s="328">
        <f t="shared" si="21"/>
        <v>0</v>
      </c>
      <c r="J78" s="328">
        <f t="shared" si="21"/>
        <v>0</v>
      </c>
      <c r="K78" s="328">
        <f t="shared" si="21"/>
        <v>0</v>
      </c>
      <c r="L78" s="328">
        <f t="shared" si="21"/>
        <v>0</v>
      </c>
      <c r="M78" s="328">
        <f t="shared" si="21"/>
        <v>0</v>
      </c>
      <c r="N78" s="328">
        <f t="shared" si="21"/>
        <v>0</v>
      </c>
      <c r="O78" s="328">
        <f t="shared" si="21"/>
        <v>0</v>
      </c>
      <c r="P78" s="328">
        <f t="shared" si="21"/>
        <v>0</v>
      </c>
      <c r="Q78" s="328">
        <f t="shared" si="21"/>
        <v>0</v>
      </c>
      <c r="R78" s="328">
        <f t="shared" si="21"/>
        <v>0</v>
      </c>
      <c r="S78" s="328">
        <f t="shared" si="21"/>
        <v>0</v>
      </c>
      <c r="T78" s="328">
        <f t="shared" si="21"/>
        <v>0</v>
      </c>
      <c r="U78" s="328">
        <f t="shared" si="21"/>
        <v>0</v>
      </c>
      <c r="V78" s="328">
        <f t="shared" si="21"/>
        <v>0</v>
      </c>
      <c r="W78" s="328">
        <f t="shared" si="21"/>
        <v>0</v>
      </c>
      <c r="X78" s="328">
        <f t="shared" si="21"/>
        <v>0</v>
      </c>
      <c r="Y78" s="328">
        <f t="shared" si="21"/>
        <v>0</v>
      </c>
      <c r="Z78" s="328">
        <f t="shared" si="21"/>
        <v>0</v>
      </c>
      <c r="AA78" s="328">
        <f t="shared" si="21"/>
        <v>0</v>
      </c>
      <c r="AB78" s="328">
        <f t="shared" si="21"/>
        <v>0</v>
      </c>
      <c r="AC78" s="328">
        <f t="shared" si="21"/>
        <v>0</v>
      </c>
      <c r="AD78" s="328">
        <f t="shared" si="21"/>
        <v>0</v>
      </c>
      <c r="AE78" s="328">
        <f t="shared" si="21"/>
        <v>0</v>
      </c>
      <c r="AF78" s="328">
        <f t="shared" si="21"/>
        <v>0</v>
      </c>
      <c r="AG78" s="328">
        <f t="shared" si="21"/>
        <v>0</v>
      </c>
      <c r="AH78" s="328">
        <f t="shared" si="21"/>
        <v>0</v>
      </c>
      <c r="AI78" s="328">
        <f t="shared" si="21"/>
        <v>0</v>
      </c>
      <c r="AJ78" s="328">
        <f t="shared" si="21"/>
        <v>0</v>
      </c>
      <c r="AK78" s="328">
        <f t="shared" ref="AK78:AP78" si="22">IF(AK71=0,0,BT64)</f>
        <v>0</v>
      </c>
      <c r="AL78" s="328">
        <f t="shared" si="22"/>
        <v>0</v>
      </c>
      <c r="AM78" s="328">
        <f t="shared" si="22"/>
        <v>0</v>
      </c>
      <c r="AN78" s="328">
        <f t="shared" si="22"/>
        <v>0</v>
      </c>
      <c r="AO78" s="328">
        <f t="shared" si="22"/>
        <v>0</v>
      </c>
      <c r="AP78" s="328">
        <f t="shared" si="22"/>
        <v>0</v>
      </c>
      <c r="AQ78" s="359">
        <f ca="1">IF(AQ71=0,0,CE64)</f>
        <v>0</v>
      </c>
      <c r="AR78" s="375">
        <f t="shared" ca="1" si="8"/>
        <v>0</v>
      </c>
      <c r="AS78" s="23"/>
      <c r="AT78" s="387"/>
      <c r="AU78" s="387"/>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row>
    <row r="79" spans="2:83" ht="15.75" customHeight="1">
      <c r="B79" s="235" t="s">
        <v>77</v>
      </c>
      <c r="C79" s="259"/>
      <c r="D79" s="259"/>
      <c r="E79" s="259"/>
      <c r="F79" s="294"/>
      <c r="G79" s="309">
        <f t="shared" ref="G79:AQ79" si="23">IF(G71=0,0,G78*2)</f>
        <v>0</v>
      </c>
      <c r="H79" s="328">
        <f t="shared" si="23"/>
        <v>0</v>
      </c>
      <c r="I79" s="328">
        <f t="shared" si="23"/>
        <v>0</v>
      </c>
      <c r="J79" s="328">
        <f t="shared" si="23"/>
        <v>0</v>
      </c>
      <c r="K79" s="328">
        <f t="shared" si="23"/>
        <v>0</v>
      </c>
      <c r="L79" s="328">
        <f t="shared" si="23"/>
        <v>0</v>
      </c>
      <c r="M79" s="328">
        <f t="shared" si="23"/>
        <v>0</v>
      </c>
      <c r="N79" s="328">
        <f t="shared" si="23"/>
        <v>0</v>
      </c>
      <c r="O79" s="328">
        <f t="shared" si="23"/>
        <v>0</v>
      </c>
      <c r="P79" s="328">
        <f t="shared" si="23"/>
        <v>0</v>
      </c>
      <c r="Q79" s="328">
        <f t="shared" si="23"/>
        <v>0</v>
      </c>
      <c r="R79" s="328">
        <f t="shared" si="23"/>
        <v>0</v>
      </c>
      <c r="S79" s="328">
        <f t="shared" si="23"/>
        <v>0</v>
      </c>
      <c r="T79" s="328">
        <f t="shared" si="23"/>
        <v>0</v>
      </c>
      <c r="U79" s="328">
        <f t="shared" si="23"/>
        <v>0</v>
      </c>
      <c r="V79" s="328">
        <f t="shared" si="23"/>
        <v>0</v>
      </c>
      <c r="W79" s="328">
        <f t="shared" si="23"/>
        <v>0</v>
      </c>
      <c r="X79" s="328">
        <f t="shared" si="23"/>
        <v>0</v>
      </c>
      <c r="Y79" s="328">
        <f t="shared" si="23"/>
        <v>0</v>
      </c>
      <c r="Z79" s="328">
        <f t="shared" si="23"/>
        <v>0</v>
      </c>
      <c r="AA79" s="328">
        <f t="shared" si="23"/>
        <v>0</v>
      </c>
      <c r="AB79" s="328">
        <f t="shared" si="23"/>
        <v>0</v>
      </c>
      <c r="AC79" s="328">
        <f t="shared" si="23"/>
        <v>0</v>
      </c>
      <c r="AD79" s="328">
        <f t="shared" si="23"/>
        <v>0</v>
      </c>
      <c r="AE79" s="328">
        <f t="shared" si="23"/>
        <v>0</v>
      </c>
      <c r="AF79" s="328">
        <f t="shared" si="23"/>
        <v>0</v>
      </c>
      <c r="AG79" s="328">
        <f t="shared" si="23"/>
        <v>0</v>
      </c>
      <c r="AH79" s="328">
        <f t="shared" si="23"/>
        <v>0</v>
      </c>
      <c r="AI79" s="328">
        <f t="shared" si="23"/>
        <v>0</v>
      </c>
      <c r="AJ79" s="328">
        <f t="shared" si="23"/>
        <v>0</v>
      </c>
      <c r="AK79" s="328">
        <f t="shared" si="23"/>
        <v>0</v>
      </c>
      <c r="AL79" s="328">
        <f t="shared" si="23"/>
        <v>0</v>
      </c>
      <c r="AM79" s="328">
        <f t="shared" si="23"/>
        <v>0</v>
      </c>
      <c r="AN79" s="328">
        <f t="shared" si="23"/>
        <v>0</v>
      </c>
      <c r="AO79" s="328">
        <f t="shared" si="23"/>
        <v>0</v>
      </c>
      <c r="AP79" s="328">
        <f t="shared" si="23"/>
        <v>0</v>
      </c>
      <c r="AQ79" s="359">
        <f t="shared" ca="1" si="23"/>
        <v>0</v>
      </c>
      <c r="AR79" s="375">
        <f t="shared" ca="1" si="8"/>
        <v>0</v>
      </c>
      <c r="AS79" s="23"/>
      <c r="AT79" s="387"/>
      <c r="AU79" s="387"/>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row>
    <row r="80" spans="2:83" ht="15.75" customHeight="1">
      <c r="B80" s="236" t="s">
        <v>79</v>
      </c>
      <c r="C80" s="260"/>
      <c r="D80" s="260"/>
      <c r="E80" s="260"/>
      <c r="F80" s="295"/>
      <c r="G80" s="310">
        <f t="shared" ref="G80:AQ80" si="24">IF(G75-G79&lt;0,0,G75-G79)</f>
        <v>0</v>
      </c>
      <c r="H80" s="329">
        <f t="shared" si="24"/>
        <v>0</v>
      </c>
      <c r="I80" s="329">
        <f t="shared" si="24"/>
        <v>0</v>
      </c>
      <c r="J80" s="329">
        <f t="shared" si="24"/>
        <v>0</v>
      </c>
      <c r="K80" s="329">
        <f t="shared" si="24"/>
        <v>0</v>
      </c>
      <c r="L80" s="329">
        <f t="shared" si="24"/>
        <v>0</v>
      </c>
      <c r="M80" s="329">
        <f t="shared" si="24"/>
        <v>0</v>
      </c>
      <c r="N80" s="329">
        <f t="shared" si="24"/>
        <v>0</v>
      </c>
      <c r="O80" s="329">
        <f t="shared" si="24"/>
        <v>0</v>
      </c>
      <c r="P80" s="329">
        <f t="shared" si="24"/>
        <v>0</v>
      </c>
      <c r="Q80" s="329">
        <f t="shared" si="24"/>
        <v>0</v>
      </c>
      <c r="R80" s="329">
        <f t="shared" si="24"/>
        <v>0</v>
      </c>
      <c r="S80" s="329">
        <f t="shared" si="24"/>
        <v>0</v>
      </c>
      <c r="T80" s="329">
        <f t="shared" si="24"/>
        <v>0</v>
      </c>
      <c r="U80" s="329">
        <f t="shared" si="24"/>
        <v>0</v>
      </c>
      <c r="V80" s="329">
        <f t="shared" si="24"/>
        <v>0</v>
      </c>
      <c r="W80" s="329">
        <f t="shared" si="24"/>
        <v>0</v>
      </c>
      <c r="X80" s="329">
        <f t="shared" si="24"/>
        <v>0</v>
      </c>
      <c r="Y80" s="329">
        <f t="shared" si="24"/>
        <v>0</v>
      </c>
      <c r="Z80" s="329">
        <f t="shared" si="24"/>
        <v>0</v>
      </c>
      <c r="AA80" s="329">
        <f t="shared" si="24"/>
        <v>0</v>
      </c>
      <c r="AB80" s="329">
        <f t="shared" si="24"/>
        <v>0</v>
      </c>
      <c r="AC80" s="329">
        <f t="shared" si="24"/>
        <v>0</v>
      </c>
      <c r="AD80" s="329">
        <f t="shared" si="24"/>
        <v>0</v>
      </c>
      <c r="AE80" s="329">
        <f t="shared" si="24"/>
        <v>0</v>
      </c>
      <c r="AF80" s="329">
        <f t="shared" si="24"/>
        <v>0</v>
      </c>
      <c r="AG80" s="329">
        <f t="shared" si="24"/>
        <v>0</v>
      </c>
      <c r="AH80" s="329">
        <f t="shared" si="24"/>
        <v>0</v>
      </c>
      <c r="AI80" s="329">
        <f t="shared" si="24"/>
        <v>0</v>
      </c>
      <c r="AJ80" s="329">
        <f t="shared" si="24"/>
        <v>0</v>
      </c>
      <c r="AK80" s="329">
        <f t="shared" si="24"/>
        <v>0</v>
      </c>
      <c r="AL80" s="329">
        <f t="shared" si="24"/>
        <v>0</v>
      </c>
      <c r="AM80" s="329">
        <f t="shared" si="24"/>
        <v>0</v>
      </c>
      <c r="AN80" s="329">
        <f t="shared" si="24"/>
        <v>0</v>
      </c>
      <c r="AO80" s="329">
        <f t="shared" si="24"/>
        <v>0</v>
      </c>
      <c r="AP80" s="329">
        <f t="shared" si="24"/>
        <v>0</v>
      </c>
      <c r="AQ80" s="360">
        <f t="shared" ca="1" si="24"/>
        <v>0</v>
      </c>
      <c r="AR80" s="376">
        <f t="shared" ca="1" si="8"/>
        <v>0</v>
      </c>
      <c r="AS80" s="387">
        <f ca="1">AR80+AR81</f>
        <v>0</v>
      </c>
      <c r="AT80" s="389" t="str">
        <f ca="1">IF(AS69+AS73=AS80,"OK","NG")</f>
        <v>OK</v>
      </c>
      <c r="AU80" s="387" t="s">
        <v>66</v>
      </c>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row>
    <row r="81" spans="2:83" ht="15.75" customHeight="1">
      <c r="B81" s="237" t="s">
        <v>50</v>
      </c>
      <c r="C81" s="261"/>
      <c r="D81" s="279"/>
      <c r="E81" s="279"/>
      <c r="F81" s="296"/>
      <c r="G81" s="311">
        <f t="shared" ref="G81:AQ81" si="25">+G67+G68+MIN(G75,G79)</f>
        <v>0</v>
      </c>
      <c r="H81" s="311">
        <f t="shared" si="25"/>
        <v>0</v>
      </c>
      <c r="I81" s="311">
        <f t="shared" si="25"/>
        <v>0</v>
      </c>
      <c r="J81" s="311">
        <f t="shared" si="25"/>
        <v>0</v>
      </c>
      <c r="K81" s="311">
        <f t="shared" si="25"/>
        <v>0</v>
      </c>
      <c r="L81" s="311">
        <f t="shared" si="25"/>
        <v>0</v>
      </c>
      <c r="M81" s="311">
        <f t="shared" si="25"/>
        <v>0</v>
      </c>
      <c r="N81" s="311">
        <f t="shared" si="25"/>
        <v>0</v>
      </c>
      <c r="O81" s="311">
        <f t="shared" si="25"/>
        <v>0</v>
      </c>
      <c r="P81" s="311">
        <f t="shared" si="25"/>
        <v>0</v>
      </c>
      <c r="Q81" s="311">
        <f t="shared" si="25"/>
        <v>0</v>
      </c>
      <c r="R81" s="311">
        <f t="shared" si="25"/>
        <v>0</v>
      </c>
      <c r="S81" s="311">
        <f t="shared" si="25"/>
        <v>0</v>
      </c>
      <c r="T81" s="311">
        <f t="shared" si="25"/>
        <v>0</v>
      </c>
      <c r="U81" s="311">
        <f t="shared" si="25"/>
        <v>0</v>
      </c>
      <c r="V81" s="311">
        <f t="shared" si="25"/>
        <v>0</v>
      </c>
      <c r="W81" s="311">
        <f t="shared" si="25"/>
        <v>0</v>
      </c>
      <c r="X81" s="311">
        <f t="shared" si="25"/>
        <v>0</v>
      </c>
      <c r="Y81" s="311">
        <f t="shared" si="25"/>
        <v>0</v>
      </c>
      <c r="Z81" s="311">
        <f t="shared" si="25"/>
        <v>0</v>
      </c>
      <c r="AA81" s="311">
        <f t="shared" si="25"/>
        <v>0</v>
      </c>
      <c r="AB81" s="311">
        <f t="shared" si="25"/>
        <v>0</v>
      </c>
      <c r="AC81" s="311">
        <f t="shared" si="25"/>
        <v>0</v>
      </c>
      <c r="AD81" s="311">
        <f t="shared" si="25"/>
        <v>0</v>
      </c>
      <c r="AE81" s="311">
        <f t="shared" si="25"/>
        <v>0</v>
      </c>
      <c r="AF81" s="311">
        <f t="shared" si="25"/>
        <v>0</v>
      </c>
      <c r="AG81" s="311">
        <f t="shared" si="25"/>
        <v>0</v>
      </c>
      <c r="AH81" s="311">
        <f t="shared" si="25"/>
        <v>0</v>
      </c>
      <c r="AI81" s="311">
        <f t="shared" si="25"/>
        <v>0</v>
      </c>
      <c r="AJ81" s="311">
        <f t="shared" si="25"/>
        <v>0</v>
      </c>
      <c r="AK81" s="311">
        <f t="shared" si="25"/>
        <v>0</v>
      </c>
      <c r="AL81" s="311">
        <f t="shared" si="25"/>
        <v>0</v>
      </c>
      <c r="AM81" s="311">
        <f t="shared" si="25"/>
        <v>0</v>
      </c>
      <c r="AN81" s="311">
        <f t="shared" si="25"/>
        <v>0</v>
      </c>
      <c r="AO81" s="311">
        <f t="shared" si="25"/>
        <v>0</v>
      </c>
      <c r="AP81" s="311">
        <f t="shared" si="25"/>
        <v>0</v>
      </c>
      <c r="AQ81" s="311">
        <f t="shared" ca="1" si="25"/>
        <v>0</v>
      </c>
      <c r="AR81" s="377">
        <f t="shared" ca="1" si="8"/>
        <v>0</v>
      </c>
      <c r="AS81" s="23"/>
      <c r="AT81" s="389"/>
      <c r="AU81" s="387"/>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row>
    <row r="82" spans="2:83" ht="15.75" customHeight="1">
      <c r="B82" s="228"/>
      <c r="C82" s="262" t="s">
        <v>185</v>
      </c>
      <c r="D82" s="269"/>
      <c r="E82" s="269"/>
      <c r="F82" s="297"/>
      <c r="G82" s="312">
        <f t="shared" ref="G82:AQ83" si="26">+G67</f>
        <v>0</v>
      </c>
      <c r="H82" s="330">
        <f t="shared" si="26"/>
        <v>0</v>
      </c>
      <c r="I82" s="330">
        <f t="shared" si="26"/>
        <v>0</v>
      </c>
      <c r="J82" s="330">
        <f t="shared" si="26"/>
        <v>0</v>
      </c>
      <c r="K82" s="330">
        <f t="shared" si="26"/>
        <v>0</v>
      </c>
      <c r="L82" s="330">
        <f t="shared" si="26"/>
        <v>0</v>
      </c>
      <c r="M82" s="330">
        <f t="shared" si="26"/>
        <v>0</v>
      </c>
      <c r="N82" s="330">
        <f t="shared" si="26"/>
        <v>0</v>
      </c>
      <c r="O82" s="330">
        <f t="shared" si="26"/>
        <v>0</v>
      </c>
      <c r="P82" s="330">
        <f t="shared" si="26"/>
        <v>0</v>
      </c>
      <c r="Q82" s="330">
        <f t="shared" si="26"/>
        <v>0</v>
      </c>
      <c r="R82" s="330">
        <f t="shared" si="26"/>
        <v>0</v>
      </c>
      <c r="S82" s="330">
        <f t="shared" si="26"/>
        <v>0</v>
      </c>
      <c r="T82" s="330">
        <f t="shared" si="26"/>
        <v>0</v>
      </c>
      <c r="U82" s="330">
        <f t="shared" si="26"/>
        <v>0</v>
      </c>
      <c r="V82" s="330">
        <f t="shared" si="26"/>
        <v>0</v>
      </c>
      <c r="W82" s="330">
        <f t="shared" si="26"/>
        <v>0</v>
      </c>
      <c r="X82" s="330">
        <f t="shared" si="26"/>
        <v>0</v>
      </c>
      <c r="Y82" s="330">
        <f t="shared" si="26"/>
        <v>0</v>
      </c>
      <c r="Z82" s="330">
        <f t="shared" si="26"/>
        <v>0</v>
      </c>
      <c r="AA82" s="330">
        <f t="shared" si="26"/>
        <v>0</v>
      </c>
      <c r="AB82" s="330">
        <f t="shared" si="26"/>
        <v>0</v>
      </c>
      <c r="AC82" s="330">
        <f t="shared" si="26"/>
        <v>0</v>
      </c>
      <c r="AD82" s="330">
        <f t="shared" si="26"/>
        <v>0</v>
      </c>
      <c r="AE82" s="330">
        <f t="shared" si="26"/>
        <v>0</v>
      </c>
      <c r="AF82" s="330">
        <f t="shared" si="26"/>
        <v>0</v>
      </c>
      <c r="AG82" s="330">
        <f t="shared" si="26"/>
        <v>0</v>
      </c>
      <c r="AH82" s="330">
        <f t="shared" si="26"/>
        <v>0</v>
      </c>
      <c r="AI82" s="330">
        <f t="shared" si="26"/>
        <v>0</v>
      </c>
      <c r="AJ82" s="330">
        <f t="shared" si="26"/>
        <v>0</v>
      </c>
      <c r="AK82" s="330">
        <f t="shared" si="26"/>
        <v>0</v>
      </c>
      <c r="AL82" s="330">
        <f t="shared" si="26"/>
        <v>0</v>
      </c>
      <c r="AM82" s="330">
        <f t="shared" si="26"/>
        <v>0</v>
      </c>
      <c r="AN82" s="330">
        <f t="shared" si="26"/>
        <v>0</v>
      </c>
      <c r="AO82" s="330">
        <f t="shared" si="26"/>
        <v>0</v>
      </c>
      <c r="AP82" s="330">
        <f t="shared" si="26"/>
        <v>0</v>
      </c>
      <c r="AQ82" s="361">
        <f t="shared" si="26"/>
        <v>0</v>
      </c>
      <c r="AR82" s="378">
        <f t="shared" si="8"/>
        <v>0</v>
      </c>
      <c r="AS82" s="23"/>
      <c r="AT82" s="389"/>
      <c r="AU82" s="387"/>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row>
    <row r="83" spans="2:83" ht="15.75" customHeight="1">
      <c r="B83" s="228"/>
      <c r="C83" s="251" t="s">
        <v>186</v>
      </c>
      <c r="D83" s="270"/>
      <c r="E83" s="270"/>
      <c r="F83" s="285"/>
      <c r="G83" s="156">
        <f t="shared" si="26"/>
        <v>0</v>
      </c>
      <c r="H83" s="162">
        <f t="shared" si="26"/>
        <v>0</v>
      </c>
      <c r="I83" s="162">
        <f t="shared" si="26"/>
        <v>0</v>
      </c>
      <c r="J83" s="162">
        <f t="shared" si="26"/>
        <v>0</v>
      </c>
      <c r="K83" s="162">
        <f t="shared" si="26"/>
        <v>0</v>
      </c>
      <c r="L83" s="162">
        <f t="shared" si="26"/>
        <v>0</v>
      </c>
      <c r="M83" s="162">
        <f t="shared" si="26"/>
        <v>0</v>
      </c>
      <c r="N83" s="162">
        <f t="shared" si="26"/>
        <v>0</v>
      </c>
      <c r="O83" s="162">
        <f t="shared" si="26"/>
        <v>0</v>
      </c>
      <c r="P83" s="162">
        <f t="shared" si="26"/>
        <v>0</v>
      </c>
      <c r="Q83" s="162">
        <f t="shared" si="26"/>
        <v>0</v>
      </c>
      <c r="R83" s="162">
        <f t="shared" si="26"/>
        <v>0</v>
      </c>
      <c r="S83" s="162">
        <f t="shared" si="26"/>
        <v>0</v>
      </c>
      <c r="T83" s="162">
        <f t="shared" si="26"/>
        <v>0</v>
      </c>
      <c r="U83" s="162">
        <f t="shared" si="26"/>
        <v>0</v>
      </c>
      <c r="V83" s="162">
        <f t="shared" si="26"/>
        <v>0</v>
      </c>
      <c r="W83" s="162">
        <f t="shared" si="26"/>
        <v>0</v>
      </c>
      <c r="X83" s="162">
        <f t="shared" si="26"/>
        <v>0</v>
      </c>
      <c r="Y83" s="162">
        <f t="shared" si="26"/>
        <v>0</v>
      </c>
      <c r="Z83" s="162">
        <f t="shared" si="26"/>
        <v>0</v>
      </c>
      <c r="AA83" s="162">
        <f t="shared" si="26"/>
        <v>0</v>
      </c>
      <c r="AB83" s="162">
        <f t="shared" si="26"/>
        <v>0</v>
      </c>
      <c r="AC83" s="162">
        <f t="shared" si="26"/>
        <v>0</v>
      </c>
      <c r="AD83" s="162">
        <f t="shared" si="26"/>
        <v>0</v>
      </c>
      <c r="AE83" s="162">
        <f t="shared" si="26"/>
        <v>0</v>
      </c>
      <c r="AF83" s="162">
        <f t="shared" si="26"/>
        <v>0</v>
      </c>
      <c r="AG83" s="162">
        <f t="shared" si="26"/>
        <v>0</v>
      </c>
      <c r="AH83" s="162">
        <f t="shared" si="26"/>
        <v>0</v>
      </c>
      <c r="AI83" s="162">
        <f t="shared" si="26"/>
        <v>0</v>
      </c>
      <c r="AJ83" s="162">
        <f t="shared" si="26"/>
        <v>0</v>
      </c>
      <c r="AK83" s="162">
        <f t="shared" si="26"/>
        <v>0</v>
      </c>
      <c r="AL83" s="162">
        <f t="shared" si="26"/>
        <v>0</v>
      </c>
      <c r="AM83" s="162">
        <f t="shared" si="26"/>
        <v>0</v>
      </c>
      <c r="AN83" s="162">
        <f t="shared" si="26"/>
        <v>0</v>
      </c>
      <c r="AO83" s="162">
        <f t="shared" si="26"/>
        <v>0</v>
      </c>
      <c r="AP83" s="162">
        <f t="shared" si="26"/>
        <v>0</v>
      </c>
      <c r="AQ83" s="223">
        <f t="shared" si="26"/>
        <v>0</v>
      </c>
      <c r="AR83" s="201">
        <f t="shared" si="8"/>
        <v>0</v>
      </c>
      <c r="AS83" s="23"/>
      <c r="AT83" s="389"/>
      <c r="AU83" s="387"/>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row>
    <row r="84" spans="2:83" ht="15.75" customHeight="1">
      <c r="B84" s="228"/>
      <c r="C84" s="263" t="s">
        <v>217</v>
      </c>
      <c r="D84" s="280"/>
      <c r="E84" s="280"/>
      <c r="F84" s="298"/>
      <c r="G84" s="313">
        <f t="shared" ref="G84:AQ84" si="27">+G69+G73-G121</f>
        <v>0</v>
      </c>
      <c r="H84" s="155">
        <f t="shared" si="27"/>
        <v>0</v>
      </c>
      <c r="I84" s="155">
        <f t="shared" si="27"/>
        <v>0</v>
      </c>
      <c r="J84" s="155">
        <f t="shared" si="27"/>
        <v>0</v>
      </c>
      <c r="K84" s="155">
        <f t="shared" si="27"/>
        <v>0</v>
      </c>
      <c r="L84" s="155">
        <f t="shared" si="27"/>
        <v>0</v>
      </c>
      <c r="M84" s="155">
        <f t="shared" si="27"/>
        <v>0</v>
      </c>
      <c r="N84" s="155">
        <f t="shared" si="27"/>
        <v>0</v>
      </c>
      <c r="O84" s="155">
        <f t="shared" si="27"/>
        <v>0</v>
      </c>
      <c r="P84" s="155">
        <f t="shared" si="27"/>
        <v>0</v>
      </c>
      <c r="Q84" s="155">
        <f t="shared" si="27"/>
        <v>0</v>
      </c>
      <c r="R84" s="155">
        <f t="shared" si="27"/>
        <v>0</v>
      </c>
      <c r="S84" s="155">
        <f t="shared" si="27"/>
        <v>0</v>
      </c>
      <c r="T84" s="155">
        <f t="shared" si="27"/>
        <v>0</v>
      </c>
      <c r="U84" s="155">
        <f t="shared" si="27"/>
        <v>0</v>
      </c>
      <c r="V84" s="155">
        <f t="shared" si="27"/>
        <v>0</v>
      </c>
      <c r="W84" s="155">
        <f t="shared" si="27"/>
        <v>0</v>
      </c>
      <c r="X84" s="155">
        <f t="shared" si="27"/>
        <v>0</v>
      </c>
      <c r="Y84" s="155">
        <f t="shared" si="27"/>
        <v>0</v>
      </c>
      <c r="Z84" s="155">
        <f t="shared" si="27"/>
        <v>0</v>
      </c>
      <c r="AA84" s="155">
        <f t="shared" si="27"/>
        <v>0</v>
      </c>
      <c r="AB84" s="155">
        <f t="shared" si="27"/>
        <v>0</v>
      </c>
      <c r="AC84" s="155">
        <f t="shared" si="27"/>
        <v>0</v>
      </c>
      <c r="AD84" s="155">
        <f t="shared" si="27"/>
        <v>0</v>
      </c>
      <c r="AE84" s="155">
        <f t="shared" si="27"/>
        <v>0</v>
      </c>
      <c r="AF84" s="155">
        <f t="shared" si="27"/>
        <v>0</v>
      </c>
      <c r="AG84" s="155">
        <f t="shared" si="27"/>
        <v>0</v>
      </c>
      <c r="AH84" s="155">
        <f t="shared" si="27"/>
        <v>0</v>
      </c>
      <c r="AI84" s="155">
        <f t="shared" si="27"/>
        <v>0</v>
      </c>
      <c r="AJ84" s="155">
        <f t="shared" si="27"/>
        <v>0</v>
      </c>
      <c r="AK84" s="155">
        <f t="shared" si="27"/>
        <v>0</v>
      </c>
      <c r="AL84" s="155">
        <f t="shared" si="27"/>
        <v>0</v>
      </c>
      <c r="AM84" s="155">
        <f t="shared" si="27"/>
        <v>0</v>
      </c>
      <c r="AN84" s="155">
        <f t="shared" si="27"/>
        <v>0</v>
      </c>
      <c r="AO84" s="155">
        <f t="shared" si="27"/>
        <v>0</v>
      </c>
      <c r="AP84" s="155">
        <f t="shared" si="27"/>
        <v>0</v>
      </c>
      <c r="AQ84" s="222">
        <f t="shared" ca="1" si="27"/>
        <v>0</v>
      </c>
      <c r="AR84" s="200">
        <f t="shared" ca="1" si="8"/>
        <v>0</v>
      </c>
      <c r="AS84" s="387">
        <f ca="1">SUM(AR82:AR85)</f>
        <v>0</v>
      </c>
      <c r="AT84" s="389" t="str">
        <f ca="1">IF(AR81=AS84,"OK","NG")</f>
        <v>OK</v>
      </c>
      <c r="AU84" s="387" t="s">
        <v>63</v>
      </c>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row>
    <row r="85" spans="2:83" ht="15.75" customHeight="1">
      <c r="B85" s="238"/>
      <c r="C85" s="258" t="s">
        <v>49</v>
      </c>
      <c r="D85" s="278"/>
      <c r="E85" s="278"/>
      <c r="F85" s="293"/>
      <c r="G85" s="314">
        <f t="shared" ref="G85:AQ85" si="28">IF(G70+G74-G120&lt;0,0,G70+G74-G120)</f>
        <v>0</v>
      </c>
      <c r="H85" s="327">
        <f t="shared" si="28"/>
        <v>0</v>
      </c>
      <c r="I85" s="327">
        <f t="shared" si="28"/>
        <v>0</v>
      </c>
      <c r="J85" s="327">
        <f t="shared" si="28"/>
        <v>0</v>
      </c>
      <c r="K85" s="327">
        <f t="shared" si="28"/>
        <v>0</v>
      </c>
      <c r="L85" s="327">
        <f t="shared" si="28"/>
        <v>0</v>
      </c>
      <c r="M85" s="327">
        <f t="shared" si="28"/>
        <v>0</v>
      </c>
      <c r="N85" s="327">
        <f t="shared" si="28"/>
        <v>0</v>
      </c>
      <c r="O85" s="327">
        <f t="shared" si="28"/>
        <v>0</v>
      </c>
      <c r="P85" s="327">
        <f t="shared" si="28"/>
        <v>0</v>
      </c>
      <c r="Q85" s="327">
        <f t="shared" si="28"/>
        <v>0</v>
      </c>
      <c r="R85" s="327">
        <f t="shared" si="28"/>
        <v>0</v>
      </c>
      <c r="S85" s="327">
        <f t="shared" si="28"/>
        <v>0</v>
      </c>
      <c r="T85" s="327">
        <f t="shared" si="28"/>
        <v>0</v>
      </c>
      <c r="U85" s="327">
        <f t="shared" si="28"/>
        <v>0</v>
      </c>
      <c r="V85" s="327">
        <f t="shared" si="28"/>
        <v>0</v>
      </c>
      <c r="W85" s="327">
        <f t="shared" si="28"/>
        <v>0</v>
      </c>
      <c r="X85" s="327">
        <f t="shared" si="28"/>
        <v>0</v>
      </c>
      <c r="Y85" s="327">
        <f t="shared" si="28"/>
        <v>0</v>
      </c>
      <c r="Z85" s="327">
        <f t="shared" si="28"/>
        <v>0</v>
      </c>
      <c r="AA85" s="327">
        <f t="shared" si="28"/>
        <v>0</v>
      </c>
      <c r="AB85" s="327">
        <f t="shared" si="28"/>
        <v>0</v>
      </c>
      <c r="AC85" s="327">
        <f t="shared" si="28"/>
        <v>0</v>
      </c>
      <c r="AD85" s="327">
        <f t="shared" si="28"/>
        <v>0</v>
      </c>
      <c r="AE85" s="327">
        <f t="shared" si="28"/>
        <v>0</v>
      </c>
      <c r="AF85" s="327">
        <f t="shared" si="28"/>
        <v>0</v>
      </c>
      <c r="AG85" s="327">
        <f t="shared" si="28"/>
        <v>0</v>
      </c>
      <c r="AH85" s="327">
        <f t="shared" si="28"/>
        <v>0</v>
      </c>
      <c r="AI85" s="327">
        <f t="shared" si="28"/>
        <v>0</v>
      </c>
      <c r="AJ85" s="327">
        <f t="shared" si="28"/>
        <v>0</v>
      </c>
      <c r="AK85" s="327">
        <f t="shared" si="28"/>
        <v>0</v>
      </c>
      <c r="AL85" s="327">
        <f t="shared" si="28"/>
        <v>0</v>
      </c>
      <c r="AM85" s="327">
        <f t="shared" si="28"/>
        <v>0</v>
      </c>
      <c r="AN85" s="327">
        <f t="shared" si="28"/>
        <v>0</v>
      </c>
      <c r="AO85" s="327">
        <f t="shared" si="28"/>
        <v>0</v>
      </c>
      <c r="AP85" s="327">
        <f t="shared" si="28"/>
        <v>0</v>
      </c>
      <c r="AQ85" s="358">
        <f t="shared" ca="1" si="28"/>
        <v>0</v>
      </c>
      <c r="AR85" s="373">
        <f t="shared" ca="1" si="8"/>
        <v>0</v>
      </c>
      <c r="AS85" s="23"/>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row>
    <row r="86" spans="2:83" ht="6" customHeight="1">
      <c r="B86" s="28"/>
      <c r="C86" s="28"/>
      <c r="D86" s="28"/>
      <c r="E86" s="28"/>
      <c r="F86" s="28"/>
      <c r="G86" s="57"/>
      <c r="H86" s="57"/>
      <c r="I86" s="57"/>
      <c r="J86" s="57"/>
      <c r="K86" s="57"/>
      <c r="L86" s="57"/>
      <c r="M86" s="57"/>
      <c r="N86" s="88"/>
      <c r="O86" s="88"/>
      <c r="P86" s="88"/>
      <c r="Q86" s="57"/>
      <c r="R86" s="57"/>
      <c r="S86" s="57"/>
      <c r="T86" s="57"/>
      <c r="U86" s="57"/>
      <c r="V86" s="88"/>
      <c r="W86" s="88"/>
      <c r="X86" s="57"/>
      <c r="Y86" s="88"/>
      <c r="Z86" s="57"/>
      <c r="AA86" s="57"/>
      <c r="AB86" s="57"/>
      <c r="AC86" s="88"/>
      <c r="AD86" s="57"/>
      <c r="AE86" s="57"/>
      <c r="AF86" s="57"/>
      <c r="AG86" s="57"/>
      <c r="AH86" s="57"/>
      <c r="AI86" s="57"/>
      <c r="AJ86" s="57"/>
      <c r="AK86" s="57"/>
      <c r="AL86" s="57"/>
      <c r="AM86" s="57"/>
      <c r="AN86" s="57"/>
      <c r="AO86" s="57"/>
      <c r="AP86" s="57"/>
      <c r="AQ86" s="57"/>
      <c r="AR86" s="57"/>
      <c r="AT86" s="387"/>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row>
    <row r="87" spans="2:83" ht="54" customHeight="1">
      <c r="B87" s="239" t="s">
        <v>33</v>
      </c>
      <c r="C87" s="264"/>
      <c r="D87" s="264"/>
      <c r="E87" s="281"/>
      <c r="F87" s="299"/>
      <c r="G87" s="315" t="s">
        <v>156</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N87" s="315"/>
      <c r="AO87" s="315"/>
      <c r="AP87" s="315"/>
      <c r="AQ87" s="315"/>
      <c r="AR87" s="31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row>
    <row r="88" spans="2:83" ht="6.6" customHeight="1">
      <c r="B88" s="45"/>
      <c r="C88" s="45"/>
      <c r="D88" s="45"/>
      <c r="E88" s="28"/>
      <c r="F88" s="28"/>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row>
    <row r="89" spans="2:83" ht="16.2" customHeight="1">
      <c r="B89" s="30" t="s">
        <v>218</v>
      </c>
      <c r="C89" s="44"/>
      <c r="D89" s="44"/>
      <c r="E89" s="44"/>
      <c r="F89" s="44"/>
      <c r="G89" s="44"/>
      <c r="H89" s="44"/>
      <c r="I89" s="44"/>
      <c r="J89" s="44"/>
      <c r="K89" s="44"/>
      <c r="L89" s="44"/>
      <c r="M89" s="44"/>
      <c r="N89" s="44"/>
      <c r="O89" s="44"/>
      <c r="P89" s="44"/>
      <c r="Q89" s="44"/>
      <c r="R89" s="44"/>
      <c r="S89" s="44"/>
      <c r="U89" s="44"/>
      <c r="V89" s="44"/>
      <c r="W89" s="44"/>
      <c r="X89" s="44"/>
      <c r="Y89" s="44"/>
      <c r="Z89" s="107"/>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row>
    <row r="90" spans="2:83" ht="3" customHeight="1">
      <c r="B90" s="30"/>
      <c r="C90" s="44"/>
      <c r="D90" s="44"/>
      <c r="E90" s="44"/>
      <c r="F90" s="44"/>
      <c r="G90" s="44"/>
      <c r="H90" s="44"/>
      <c r="I90" s="44"/>
      <c r="J90" s="44"/>
      <c r="K90" s="44"/>
      <c r="L90" s="44"/>
      <c r="M90" s="44"/>
      <c r="N90" s="44"/>
      <c r="O90" s="44"/>
      <c r="P90" s="44"/>
      <c r="Q90" s="44"/>
      <c r="R90" s="44"/>
      <c r="S90" s="44"/>
      <c r="U90" s="44"/>
      <c r="V90" s="44"/>
      <c r="W90" s="44"/>
      <c r="X90" s="44"/>
      <c r="Y90" s="44"/>
      <c r="Z90" s="107"/>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row>
    <row r="91" spans="2:83" ht="16.8" customHeight="1">
      <c r="B91" s="31" t="s">
        <v>83</v>
      </c>
      <c r="AA91" s="107"/>
      <c r="AC91" s="25"/>
      <c r="AS91" s="23"/>
    </row>
    <row r="92" spans="2:83" s="24" customFormat="1" ht="16.8" customHeight="1">
      <c r="B92" s="32" t="s">
        <v>92</v>
      </c>
      <c r="C92" s="32"/>
      <c r="D92" s="32"/>
      <c r="E92" s="32" t="s">
        <v>27</v>
      </c>
      <c r="F92" s="32"/>
      <c r="G92" s="32"/>
      <c r="H92" s="32" t="s">
        <v>93</v>
      </c>
      <c r="I92" s="32"/>
      <c r="J92" s="32"/>
      <c r="K92" s="32" t="s">
        <v>17</v>
      </c>
      <c r="L92" s="78"/>
      <c r="M92" s="81"/>
      <c r="N92" s="89"/>
      <c r="O92" s="32" t="s">
        <v>81</v>
      </c>
      <c r="P92" s="78"/>
      <c r="Q92" s="81"/>
      <c r="R92" s="99"/>
      <c r="S92" s="102"/>
      <c r="T92" s="102"/>
      <c r="AA92" s="346"/>
      <c r="AC92" s="346"/>
    </row>
    <row r="93" spans="2:83" s="24" customFormat="1" ht="16.8" customHeight="1">
      <c r="B93" s="32"/>
      <c r="C93" s="32"/>
      <c r="D93" s="32"/>
      <c r="E93" s="32"/>
      <c r="F93" s="32"/>
      <c r="G93" s="32"/>
      <c r="H93" s="32"/>
      <c r="I93" s="32"/>
      <c r="J93" s="32"/>
      <c r="K93" s="76"/>
      <c r="L93" s="79"/>
      <c r="M93" s="82"/>
      <c r="N93" s="89"/>
      <c r="O93" s="76"/>
      <c r="P93" s="79"/>
      <c r="Q93" s="82"/>
      <c r="R93" s="100"/>
      <c r="S93" s="102"/>
      <c r="T93" s="102"/>
      <c r="AA93" s="346"/>
      <c r="AC93" s="346"/>
    </row>
    <row r="94" spans="2:83" ht="16.8" customHeight="1">
      <c r="B94" s="33">
        <f>+AR64</f>
        <v>0</v>
      </c>
      <c r="C94" s="33"/>
      <c r="D94" s="33"/>
      <c r="E94" s="145"/>
      <c r="F94" s="145"/>
      <c r="G94" s="145"/>
      <c r="H94" s="33">
        <f ca="1">+AR78</f>
        <v>0</v>
      </c>
      <c r="I94" s="33"/>
      <c r="J94" s="33"/>
      <c r="K94" s="167">
        <f ca="1">+AS65</f>
        <v>0</v>
      </c>
      <c r="L94" s="169"/>
      <c r="M94" s="171"/>
      <c r="O94" s="174" t="e">
        <f ca="1">(B94+E94)/(H94-K94)</f>
        <v>#DIV/0!</v>
      </c>
      <c r="P94" s="176"/>
      <c r="Q94" s="178"/>
      <c r="R94" s="216"/>
      <c r="S94" s="113"/>
      <c r="T94" s="113"/>
      <c r="AA94" s="107"/>
      <c r="AC94" s="25"/>
      <c r="AD94" s="25"/>
      <c r="AS94" s="23"/>
    </row>
    <row r="95" spans="2:83" s="25" customFormat="1" ht="16.8" customHeight="1">
      <c r="B95" s="25" t="s">
        <v>37</v>
      </c>
    </row>
    <row r="96" spans="2:83" s="25" customFormat="1" ht="16.8" customHeight="1">
      <c r="B96" s="23" t="s">
        <v>95</v>
      </c>
    </row>
    <row r="97" spans="2:83" ht="16.8" customHeight="1">
      <c r="B97" s="34" t="s">
        <v>45</v>
      </c>
      <c r="N97" s="44"/>
      <c r="AU97" s="25"/>
      <c r="AV97" s="25"/>
    </row>
    <row r="98" spans="2:83" ht="16.8" customHeight="1">
      <c r="B98" s="34"/>
      <c r="AU98" s="25"/>
      <c r="AV98" s="25"/>
    </row>
    <row r="99" spans="2:83" ht="16.8" customHeight="1">
      <c r="B99" s="30" t="s">
        <v>85</v>
      </c>
      <c r="C99" s="45"/>
      <c r="D99" s="45"/>
      <c r="E99" s="28"/>
      <c r="G99" s="44"/>
      <c r="H99" s="44"/>
      <c r="I99" s="44"/>
      <c r="J99" s="44"/>
      <c r="K99" s="44"/>
      <c r="L99" s="44"/>
      <c r="M99" s="44"/>
      <c r="N99" s="44"/>
      <c r="AU99" s="25"/>
      <c r="AV99" s="25"/>
      <c r="AW99" s="34"/>
      <c r="BL99" s="44"/>
      <c r="BM99" s="44"/>
      <c r="BN99" s="44"/>
      <c r="BO99" s="44"/>
      <c r="BP99" s="44"/>
      <c r="BQ99" s="44"/>
      <c r="BR99" s="44"/>
      <c r="BS99" s="44"/>
      <c r="BT99" s="44"/>
    </row>
    <row r="100" spans="2:83" ht="16.8" customHeight="1">
      <c r="B100" s="35"/>
      <c r="C100" s="46"/>
      <c r="D100" s="46"/>
      <c r="E100" s="46"/>
      <c r="F100" s="46"/>
      <c r="G100" s="58" t="s">
        <v>52</v>
      </c>
      <c r="H100" s="68"/>
      <c r="I100" s="58" t="s">
        <v>31</v>
      </c>
      <c r="J100" s="68"/>
      <c r="K100" s="77" t="s">
        <v>12</v>
      </c>
      <c r="L100" s="77"/>
      <c r="M100" s="77"/>
      <c r="N100" s="77"/>
      <c r="AU100" s="25"/>
      <c r="AV100" s="25"/>
      <c r="AW100" s="34"/>
      <c r="BL100" s="44"/>
      <c r="BM100" s="44"/>
      <c r="BN100" s="44"/>
      <c r="BO100" s="44"/>
      <c r="BP100" s="44"/>
      <c r="BQ100" s="44"/>
      <c r="BR100" s="44"/>
      <c r="BS100" s="44"/>
      <c r="BT100" s="44"/>
    </row>
    <row r="101" spans="2:83" ht="16.8" customHeight="1">
      <c r="B101" s="146" t="s">
        <v>98</v>
      </c>
      <c r="C101" s="265"/>
      <c r="D101" s="265"/>
      <c r="E101" s="265"/>
      <c r="F101" s="265"/>
      <c r="G101" s="62">
        <f>+AR82</f>
        <v>0</v>
      </c>
      <c r="H101" s="62"/>
      <c r="I101" s="33">
        <v>71000</v>
      </c>
      <c r="J101" s="33"/>
      <c r="K101" s="33">
        <f>+G101*I101</f>
        <v>0</v>
      </c>
      <c r="L101" s="33"/>
      <c r="M101" s="33"/>
      <c r="N101" s="33"/>
      <c r="AU101" s="25"/>
      <c r="AV101" s="25"/>
      <c r="AW101" s="34"/>
      <c r="BL101" s="44"/>
      <c r="BM101" s="44"/>
      <c r="BN101" s="44"/>
      <c r="BO101" s="44"/>
      <c r="BP101" s="44"/>
      <c r="BQ101" s="44"/>
      <c r="BR101" s="44"/>
      <c r="BS101" s="44"/>
      <c r="BT101" s="44"/>
    </row>
    <row r="102" spans="2:83" ht="16.8" customHeight="1">
      <c r="B102" s="240" t="s">
        <v>183</v>
      </c>
      <c r="C102" s="266"/>
      <c r="D102" s="266"/>
      <c r="E102" s="266"/>
      <c r="F102" s="286"/>
      <c r="G102" s="62">
        <f>+AR83</f>
        <v>0</v>
      </c>
      <c r="H102" s="62"/>
      <c r="I102" s="335">
        <v>16000</v>
      </c>
      <c r="J102" s="337"/>
      <c r="K102" s="33">
        <f>+G102*I102</f>
        <v>0</v>
      </c>
      <c r="L102" s="33"/>
      <c r="M102" s="33"/>
      <c r="N102" s="33"/>
      <c r="AU102" s="25"/>
      <c r="AV102" s="25"/>
      <c r="AW102" s="400"/>
      <c r="BL102" s="401"/>
      <c r="BM102" s="401"/>
      <c r="BN102" s="401"/>
      <c r="BO102" s="401"/>
      <c r="BP102" s="401"/>
      <c r="BQ102" s="401"/>
      <c r="BR102" s="401"/>
      <c r="BS102" s="401"/>
      <c r="BT102" s="401"/>
    </row>
    <row r="103" spans="2:83" ht="16.8" customHeight="1">
      <c r="B103" s="146" t="s">
        <v>182</v>
      </c>
      <c r="C103" s="146"/>
      <c r="D103" s="146"/>
      <c r="E103" s="146"/>
      <c r="F103" s="146"/>
      <c r="G103" s="62">
        <f ca="1">+AR84</f>
        <v>0</v>
      </c>
      <c r="H103" s="62"/>
      <c r="I103" s="33">
        <v>71000</v>
      </c>
      <c r="J103" s="33"/>
      <c r="K103" s="33">
        <f ca="1">+G103*I103</f>
        <v>0</v>
      </c>
      <c r="L103" s="33"/>
      <c r="M103" s="340"/>
      <c r="N103" s="340"/>
      <c r="AU103" s="25"/>
      <c r="AV103" s="25"/>
      <c r="AW103" s="34"/>
      <c r="BL103" s="44"/>
      <c r="BM103" s="44"/>
      <c r="BN103" s="44"/>
      <c r="BO103" s="44"/>
      <c r="BP103" s="44"/>
      <c r="BQ103" s="44"/>
      <c r="BR103" s="44"/>
      <c r="BS103" s="44"/>
      <c r="BT103" s="44"/>
    </row>
    <row r="104" spans="2:83" ht="16.8" customHeight="1">
      <c r="B104" s="241" t="s">
        <v>89</v>
      </c>
      <c r="C104" s="267"/>
      <c r="D104" s="267"/>
      <c r="E104" s="267"/>
      <c r="F104" s="267"/>
      <c r="G104" s="63">
        <f ca="1">+AR85</f>
        <v>0</v>
      </c>
      <c r="H104" s="63"/>
      <c r="I104" s="336">
        <v>16000</v>
      </c>
      <c r="J104" s="336"/>
      <c r="K104" s="336">
        <f ca="1">+G104*I104</f>
        <v>0</v>
      </c>
      <c r="L104" s="336"/>
      <c r="M104" s="341"/>
      <c r="N104" s="341"/>
      <c r="AU104" s="25"/>
      <c r="AV104" s="25"/>
      <c r="AW104" s="34"/>
      <c r="BL104" s="44"/>
      <c r="BM104" s="44"/>
      <c r="BN104" s="44"/>
      <c r="BO104" s="44"/>
      <c r="BP104" s="44"/>
      <c r="BQ104" s="44"/>
      <c r="BR104" s="44"/>
      <c r="BS104" s="44"/>
      <c r="BT104" s="44"/>
    </row>
    <row r="105" spans="2:83" ht="16.8" customHeight="1">
      <c r="B105" s="42" t="s">
        <v>8</v>
      </c>
      <c r="C105" s="53"/>
      <c r="D105" s="53"/>
      <c r="E105" s="53"/>
      <c r="F105" s="53"/>
      <c r="G105" s="64">
        <f ca="1">SUM(G101:H104)</f>
        <v>0</v>
      </c>
      <c r="H105" s="64"/>
      <c r="I105" s="72"/>
      <c r="J105" s="72"/>
      <c r="K105" s="338">
        <f ca="1">SUM(K101:L104)</f>
        <v>0</v>
      </c>
      <c r="L105" s="338"/>
      <c r="M105" s="342"/>
      <c r="N105" s="342"/>
      <c r="AU105" s="25"/>
      <c r="AV105" s="25"/>
      <c r="AW105" s="34"/>
      <c r="BL105" s="44"/>
      <c r="BM105" s="44"/>
      <c r="BN105" s="44"/>
      <c r="BO105" s="44"/>
      <c r="BP105" s="44"/>
      <c r="BQ105" s="44"/>
      <c r="BR105" s="44"/>
      <c r="BS105" s="44"/>
      <c r="BT105" s="44"/>
    </row>
    <row r="106" spans="2:83" ht="16.8" customHeight="1">
      <c r="C106" s="34"/>
      <c r="AU106" s="25"/>
      <c r="AV106" s="25"/>
      <c r="AW106" s="34"/>
      <c r="BL106" s="44"/>
      <c r="BM106" s="44"/>
      <c r="BN106" s="44"/>
      <c r="BO106" s="44"/>
      <c r="BP106" s="44"/>
      <c r="BQ106" s="44"/>
      <c r="BR106" s="44"/>
      <c r="BS106" s="44"/>
      <c r="BT106" s="44"/>
    </row>
    <row r="107" spans="2:83" ht="13.8" customHeight="1">
      <c r="B107" s="45"/>
      <c r="D107" s="45"/>
      <c r="E107" s="28"/>
      <c r="F107" s="28"/>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U107" s="25"/>
      <c r="AV107" s="25"/>
      <c r="AW107" s="25"/>
      <c r="AX107" s="25"/>
      <c r="AY107" s="25"/>
    </row>
    <row r="108" spans="2:83" ht="15.75">
      <c r="B108" s="121" t="s">
        <v>47</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209"/>
      <c r="AT108" s="387"/>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row>
    <row r="109" spans="2:83" ht="17.399999999999999" customHeight="1">
      <c r="B109" s="123" t="s">
        <v>36</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210"/>
      <c r="AT109" s="387"/>
      <c r="AU109" s="25"/>
      <c r="AV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row>
    <row r="110" spans="2:83" ht="17.399999999999999" customHeight="1">
      <c r="B110" s="122" t="s">
        <v>180</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210"/>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row>
    <row r="111" spans="2:83" ht="17.399999999999999" customHeight="1">
      <c r="B111" s="122" t="s">
        <v>22</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210"/>
      <c r="AU111" s="44"/>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row>
    <row r="112" spans="2:83" ht="17.399999999999999" customHeight="1">
      <c r="B112" s="122" t="s">
        <v>51</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210"/>
      <c r="AU112" s="44"/>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row>
    <row r="113" spans="1:83" ht="17.399999999999999" customHeight="1">
      <c r="B113" s="122" t="s">
        <v>57</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210"/>
      <c r="AU113" s="44"/>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row>
    <row r="114" spans="1:83" ht="17.399999999999999" customHeight="1">
      <c r="B114" s="122" t="s">
        <v>181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210"/>
      <c r="AU114" s="25"/>
      <c r="AV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row>
    <row r="115" spans="1:83" ht="17.399999999999999" customHeight="1">
      <c r="B115" s="122" t="s">
        <v>18</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210"/>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row>
    <row r="116" spans="1:83" ht="17.399999999999999" customHeight="1">
      <c r="B116" s="124" t="s">
        <v>84</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211"/>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row>
    <row r="117" spans="1:83" ht="15" customHeight="1">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row>
    <row r="118" spans="1:83" ht="15" customHeight="1">
      <c r="A118" s="227" t="s">
        <v>69</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row>
    <row r="119" spans="1:83" ht="16.2" customHeight="1">
      <c r="B119" s="45" t="s">
        <v>65</v>
      </c>
      <c r="C119" s="45"/>
      <c r="D119" s="45"/>
      <c r="E119" s="28"/>
      <c r="F119" s="28"/>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U119" s="25"/>
      <c r="AV119" s="25"/>
    </row>
    <row r="120" spans="1:83" ht="16.2" customHeight="1">
      <c r="B120" s="243" t="s">
        <v>7</v>
      </c>
      <c r="C120" s="269"/>
      <c r="D120" s="269"/>
      <c r="E120" s="269"/>
      <c r="F120" s="297"/>
      <c r="G120" s="302">
        <f t="shared" ref="G120:AQ120" si="29">IF(G75-G79&gt;0,G75-G79,0)</f>
        <v>0</v>
      </c>
      <c r="H120" s="322">
        <f t="shared" si="29"/>
        <v>0</v>
      </c>
      <c r="I120" s="322">
        <f t="shared" si="29"/>
        <v>0</v>
      </c>
      <c r="J120" s="322">
        <f t="shared" si="29"/>
        <v>0</v>
      </c>
      <c r="K120" s="322">
        <f t="shared" si="29"/>
        <v>0</v>
      </c>
      <c r="L120" s="322">
        <f t="shared" si="29"/>
        <v>0</v>
      </c>
      <c r="M120" s="322">
        <f t="shared" si="29"/>
        <v>0</v>
      </c>
      <c r="N120" s="322">
        <f t="shared" si="29"/>
        <v>0</v>
      </c>
      <c r="O120" s="322">
        <f t="shared" si="29"/>
        <v>0</v>
      </c>
      <c r="P120" s="322">
        <f t="shared" si="29"/>
        <v>0</v>
      </c>
      <c r="Q120" s="322">
        <f t="shared" si="29"/>
        <v>0</v>
      </c>
      <c r="R120" s="322">
        <f t="shared" si="29"/>
        <v>0</v>
      </c>
      <c r="S120" s="322">
        <f t="shared" si="29"/>
        <v>0</v>
      </c>
      <c r="T120" s="322">
        <f t="shared" si="29"/>
        <v>0</v>
      </c>
      <c r="U120" s="322">
        <f t="shared" si="29"/>
        <v>0</v>
      </c>
      <c r="V120" s="322">
        <f t="shared" si="29"/>
        <v>0</v>
      </c>
      <c r="W120" s="322">
        <f t="shared" si="29"/>
        <v>0</v>
      </c>
      <c r="X120" s="322">
        <f t="shared" si="29"/>
        <v>0</v>
      </c>
      <c r="Y120" s="322">
        <f t="shared" si="29"/>
        <v>0</v>
      </c>
      <c r="Z120" s="322">
        <f t="shared" si="29"/>
        <v>0</v>
      </c>
      <c r="AA120" s="322">
        <f t="shared" si="29"/>
        <v>0</v>
      </c>
      <c r="AB120" s="322">
        <f t="shared" si="29"/>
        <v>0</v>
      </c>
      <c r="AC120" s="322">
        <f t="shared" si="29"/>
        <v>0</v>
      </c>
      <c r="AD120" s="322">
        <f t="shared" si="29"/>
        <v>0</v>
      </c>
      <c r="AE120" s="322">
        <f t="shared" si="29"/>
        <v>0</v>
      </c>
      <c r="AF120" s="322">
        <f t="shared" si="29"/>
        <v>0</v>
      </c>
      <c r="AG120" s="322">
        <f t="shared" si="29"/>
        <v>0</v>
      </c>
      <c r="AH120" s="322">
        <f t="shared" si="29"/>
        <v>0</v>
      </c>
      <c r="AI120" s="322">
        <f t="shared" si="29"/>
        <v>0</v>
      </c>
      <c r="AJ120" s="322">
        <f t="shared" si="29"/>
        <v>0</v>
      </c>
      <c r="AK120" s="322">
        <f t="shared" si="29"/>
        <v>0</v>
      </c>
      <c r="AL120" s="322">
        <f t="shared" si="29"/>
        <v>0</v>
      </c>
      <c r="AM120" s="322">
        <f t="shared" si="29"/>
        <v>0</v>
      </c>
      <c r="AN120" s="322">
        <f t="shared" si="29"/>
        <v>0</v>
      </c>
      <c r="AO120" s="322">
        <f t="shared" si="29"/>
        <v>0</v>
      </c>
      <c r="AP120" s="322">
        <f t="shared" si="29"/>
        <v>0</v>
      </c>
      <c r="AQ120" s="353">
        <f t="shared" ca="1" si="29"/>
        <v>0</v>
      </c>
      <c r="AR120" s="379">
        <f ca="1">SUM(G120:AQ120)</f>
        <v>0</v>
      </c>
      <c r="AU120" s="25"/>
      <c r="AV120" s="25"/>
    </row>
    <row r="121" spans="1:83" ht="16.2" customHeight="1">
      <c r="B121" s="244" t="s">
        <v>68</v>
      </c>
      <c r="C121" s="270"/>
      <c r="D121" s="270"/>
      <c r="E121" s="270"/>
      <c r="F121" s="285"/>
      <c r="G121" s="316">
        <f t="shared" ref="G121:AQ121" si="30">IF(G77-G120&lt;0,-(G77-G120),0)</f>
        <v>0</v>
      </c>
      <c r="H121" s="162">
        <f t="shared" si="30"/>
        <v>0</v>
      </c>
      <c r="I121" s="162">
        <f t="shared" si="30"/>
        <v>0</v>
      </c>
      <c r="J121" s="162">
        <f t="shared" si="30"/>
        <v>0</v>
      </c>
      <c r="K121" s="162">
        <f t="shared" si="30"/>
        <v>0</v>
      </c>
      <c r="L121" s="162">
        <f t="shared" si="30"/>
        <v>0</v>
      </c>
      <c r="M121" s="162">
        <f t="shared" si="30"/>
        <v>0</v>
      </c>
      <c r="N121" s="162">
        <f t="shared" si="30"/>
        <v>0</v>
      </c>
      <c r="O121" s="162">
        <f t="shared" si="30"/>
        <v>0</v>
      </c>
      <c r="P121" s="162">
        <f t="shared" si="30"/>
        <v>0</v>
      </c>
      <c r="Q121" s="162">
        <f t="shared" si="30"/>
        <v>0</v>
      </c>
      <c r="R121" s="162">
        <f t="shared" si="30"/>
        <v>0</v>
      </c>
      <c r="S121" s="162">
        <f t="shared" si="30"/>
        <v>0</v>
      </c>
      <c r="T121" s="162">
        <f t="shared" si="30"/>
        <v>0</v>
      </c>
      <c r="U121" s="162">
        <f t="shared" si="30"/>
        <v>0</v>
      </c>
      <c r="V121" s="162">
        <f t="shared" si="30"/>
        <v>0</v>
      </c>
      <c r="W121" s="162">
        <f t="shared" si="30"/>
        <v>0</v>
      </c>
      <c r="X121" s="162">
        <f t="shared" si="30"/>
        <v>0</v>
      </c>
      <c r="Y121" s="162">
        <f t="shared" si="30"/>
        <v>0</v>
      </c>
      <c r="Z121" s="162">
        <f t="shared" si="30"/>
        <v>0</v>
      </c>
      <c r="AA121" s="162">
        <f t="shared" si="30"/>
        <v>0</v>
      </c>
      <c r="AB121" s="162">
        <f t="shared" si="30"/>
        <v>0</v>
      </c>
      <c r="AC121" s="162">
        <f t="shared" si="30"/>
        <v>0</v>
      </c>
      <c r="AD121" s="162">
        <f t="shared" si="30"/>
        <v>0</v>
      </c>
      <c r="AE121" s="162">
        <f t="shared" si="30"/>
        <v>0</v>
      </c>
      <c r="AF121" s="162">
        <f t="shared" si="30"/>
        <v>0</v>
      </c>
      <c r="AG121" s="162">
        <f t="shared" si="30"/>
        <v>0</v>
      </c>
      <c r="AH121" s="162">
        <f t="shared" si="30"/>
        <v>0</v>
      </c>
      <c r="AI121" s="162">
        <f t="shared" si="30"/>
        <v>0</v>
      </c>
      <c r="AJ121" s="162">
        <f t="shared" si="30"/>
        <v>0</v>
      </c>
      <c r="AK121" s="162">
        <f t="shared" si="30"/>
        <v>0</v>
      </c>
      <c r="AL121" s="162">
        <f t="shared" si="30"/>
        <v>0</v>
      </c>
      <c r="AM121" s="162">
        <f t="shared" si="30"/>
        <v>0</v>
      </c>
      <c r="AN121" s="162">
        <f t="shared" si="30"/>
        <v>0</v>
      </c>
      <c r="AO121" s="162">
        <f t="shared" si="30"/>
        <v>0</v>
      </c>
      <c r="AP121" s="162">
        <f t="shared" si="30"/>
        <v>0</v>
      </c>
      <c r="AQ121" s="223">
        <f t="shared" ca="1" si="30"/>
        <v>0</v>
      </c>
      <c r="AR121" s="380">
        <f ca="1">SUM(G121:AQ121)</f>
        <v>0</v>
      </c>
      <c r="AU121" s="25"/>
      <c r="AV121" s="25"/>
    </row>
    <row r="122" spans="1:83" ht="16.2" customHeight="1">
      <c r="B122" s="245"/>
      <c r="C122" s="31"/>
      <c r="D122" s="31"/>
      <c r="E122" s="31"/>
      <c r="F122" s="31"/>
      <c r="G122" s="31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U122" s="25"/>
      <c r="AV122" s="25"/>
    </row>
    <row r="123" spans="1:83" ht="15" customHeight="1">
      <c r="B123" s="45" t="s">
        <v>30</v>
      </c>
      <c r="C123" s="45"/>
      <c r="D123" s="45"/>
      <c r="E123" s="4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U123" s="25"/>
      <c r="AV123" s="25"/>
      <c r="BV123" s="25"/>
      <c r="BW123" s="25"/>
      <c r="BX123" s="25"/>
      <c r="BY123" s="25"/>
      <c r="BZ123" s="25"/>
      <c r="CA123" s="25"/>
      <c r="CB123" s="25"/>
      <c r="CC123" s="25"/>
      <c r="CD123" s="25"/>
      <c r="CE123" s="25"/>
    </row>
    <row r="124" spans="1:83" ht="15" customHeight="1">
      <c r="B124" s="246" t="s">
        <v>15</v>
      </c>
      <c r="C124" s="271"/>
      <c r="D124" s="271"/>
      <c r="E124" s="271"/>
      <c r="F124" s="271"/>
      <c r="G124" s="312"/>
      <c r="H124" s="331">
        <f t="shared" ref="H124:AJ125" si="31">+H64-G64</f>
        <v>0</v>
      </c>
      <c r="I124" s="331">
        <f t="shared" si="31"/>
        <v>0</v>
      </c>
      <c r="J124" s="331">
        <f t="shared" si="31"/>
        <v>0</v>
      </c>
      <c r="K124" s="331">
        <f t="shared" si="31"/>
        <v>0</v>
      </c>
      <c r="L124" s="331">
        <f t="shared" si="31"/>
        <v>0</v>
      </c>
      <c r="M124" s="331">
        <f t="shared" si="31"/>
        <v>0</v>
      </c>
      <c r="N124" s="331">
        <f t="shared" si="31"/>
        <v>0</v>
      </c>
      <c r="O124" s="331">
        <f t="shared" si="31"/>
        <v>0</v>
      </c>
      <c r="P124" s="331">
        <f t="shared" si="31"/>
        <v>0</v>
      </c>
      <c r="Q124" s="331">
        <f t="shared" si="31"/>
        <v>0</v>
      </c>
      <c r="R124" s="331">
        <f t="shared" si="31"/>
        <v>0</v>
      </c>
      <c r="S124" s="331">
        <f t="shared" si="31"/>
        <v>0</v>
      </c>
      <c r="T124" s="331">
        <f t="shared" si="31"/>
        <v>0</v>
      </c>
      <c r="U124" s="331">
        <f t="shared" si="31"/>
        <v>0</v>
      </c>
      <c r="V124" s="331">
        <f t="shared" si="31"/>
        <v>0</v>
      </c>
      <c r="W124" s="331">
        <f t="shared" si="31"/>
        <v>0</v>
      </c>
      <c r="X124" s="331">
        <f t="shared" si="31"/>
        <v>0</v>
      </c>
      <c r="Y124" s="331">
        <f t="shared" si="31"/>
        <v>0</v>
      </c>
      <c r="Z124" s="331">
        <f t="shared" si="31"/>
        <v>0</v>
      </c>
      <c r="AA124" s="331">
        <f t="shared" si="31"/>
        <v>0</v>
      </c>
      <c r="AB124" s="331">
        <f t="shared" si="31"/>
        <v>0</v>
      </c>
      <c r="AC124" s="331">
        <f t="shared" si="31"/>
        <v>0</v>
      </c>
      <c r="AD124" s="331">
        <f t="shared" si="31"/>
        <v>0</v>
      </c>
      <c r="AE124" s="331">
        <f t="shared" si="31"/>
        <v>0</v>
      </c>
      <c r="AF124" s="331">
        <f t="shared" si="31"/>
        <v>0</v>
      </c>
      <c r="AG124" s="331">
        <f t="shared" si="31"/>
        <v>0</v>
      </c>
      <c r="AH124" s="331">
        <f t="shared" si="31"/>
        <v>0</v>
      </c>
      <c r="AI124" s="331">
        <f t="shared" si="31"/>
        <v>0</v>
      </c>
      <c r="AJ124" s="331">
        <f t="shared" si="31"/>
        <v>0</v>
      </c>
      <c r="AK124" s="331">
        <f t="shared" ref="AK124:AP125" si="32">+AK64-AE64</f>
        <v>0</v>
      </c>
      <c r="AL124" s="331">
        <f t="shared" si="32"/>
        <v>0</v>
      </c>
      <c r="AM124" s="331">
        <f t="shared" si="32"/>
        <v>0</v>
      </c>
      <c r="AN124" s="331">
        <f t="shared" si="32"/>
        <v>0</v>
      </c>
      <c r="AO124" s="331">
        <f t="shared" si="32"/>
        <v>0</v>
      </c>
      <c r="AP124" s="331">
        <f t="shared" si="32"/>
        <v>0</v>
      </c>
      <c r="AQ124" s="362">
        <f>+AQ64-AP64</f>
        <v>0</v>
      </c>
      <c r="AR124" s="27"/>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row>
    <row r="125" spans="1:83" ht="15" customHeight="1">
      <c r="B125" s="247" t="s">
        <v>9</v>
      </c>
      <c r="C125" s="272"/>
      <c r="D125" s="272"/>
      <c r="E125" s="272"/>
      <c r="F125" s="272"/>
      <c r="G125" s="318"/>
      <c r="H125" s="332">
        <f t="shared" si="31"/>
        <v>0</v>
      </c>
      <c r="I125" s="332">
        <f t="shared" si="31"/>
        <v>0</v>
      </c>
      <c r="J125" s="332">
        <f t="shared" si="31"/>
        <v>0</v>
      </c>
      <c r="K125" s="332">
        <f t="shared" si="31"/>
        <v>0</v>
      </c>
      <c r="L125" s="332">
        <f t="shared" si="31"/>
        <v>0</v>
      </c>
      <c r="M125" s="332">
        <f t="shared" si="31"/>
        <v>0</v>
      </c>
      <c r="N125" s="332">
        <f t="shared" si="31"/>
        <v>0</v>
      </c>
      <c r="O125" s="332">
        <f t="shared" si="31"/>
        <v>0</v>
      </c>
      <c r="P125" s="332">
        <f t="shared" si="31"/>
        <v>0</v>
      </c>
      <c r="Q125" s="332">
        <f t="shared" si="31"/>
        <v>0</v>
      </c>
      <c r="R125" s="332">
        <f t="shared" si="31"/>
        <v>0</v>
      </c>
      <c r="S125" s="332">
        <f t="shared" si="31"/>
        <v>0</v>
      </c>
      <c r="T125" s="332">
        <f t="shared" si="31"/>
        <v>0</v>
      </c>
      <c r="U125" s="332">
        <f t="shared" si="31"/>
        <v>0</v>
      </c>
      <c r="V125" s="332">
        <f t="shared" si="31"/>
        <v>0</v>
      </c>
      <c r="W125" s="332">
        <f t="shared" si="31"/>
        <v>0</v>
      </c>
      <c r="X125" s="332">
        <f t="shared" si="31"/>
        <v>0</v>
      </c>
      <c r="Y125" s="332">
        <f t="shared" si="31"/>
        <v>0</v>
      </c>
      <c r="Z125" s="332">
        <f t="shared" si="31"/>
        <v>0</v>
      </c>
      <c r="AA125" s="332">
        <f t="shared" si="31"/>
        <v>0</v>
      </c>
      <c r="AB125" s="332">
        <f t="shared" si="31"/>
        <v>0</v>
      </c>
      <c r="AC125" s="332">
        <f t="shared" si="31"/>
        <v>0</v>
      </c>
      <c r="AD125" s="332">
        <f t="shared" si="31"/>
        <v>0</v>
      </c>
      <c r="AE125" s="332">
        <f t="shared" si="31"/>
        <v>0</v>
      </c>
      <c r="AF125" s="332">
        <f t="shared" si="31"/>
        <v>0</v>
      </c>
      <c r="AG125" s="332">
        <f t="shared" si="31"/>
        <v>0</v>
      </c>
      <c r="AH125" s="332">
        <f t="shared" si="31"/>
        <v>0</v>
      </c>
      <c r="AI125" s="332">
        <f t="shared" si="31"/>
        <v>0</v>
      </c>
      <c r="AJ125" s="332">
        <f t="shared" si="31"/>
        <v>0</v>
      </c>
      <c r="AK125" s="332">
        <f t="shared" si="32"/>
        <v>0</v>
      </c>
      <c r="AL125" s="332">
        <f t="shared" si="32"/>
        <v>0</v>
      </c>
      <c r="AM125" s="332">
        <f t="shared" si="32"/>
        <v>0</v>
      </c>
      <c r="AN125" s="332">
        <f t="shared" si="32"/>
        <v>0</v>
      </c>
      <c r="AO125" s="332">
        <f t="shared" si="32"/>
        <v>0</v>
      </c>
      <c r="AP125" s="332">
        <f t="shared" si="32"/>
        <v>0</v>
      </c>
      <c r="AQ125" s="363">
        <f>+AQ65-AP65</f>
        <v>0</v>
      </c>
      <c r="AR125" s="27"/>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row>
    <row r="126" spans="1:83" ht="15" customHeight="1">
      <c r="B126" s="248" t="s">
        <v>8</v>
      </c>
      <c r="C126" s="273"/>
      <c r="D126" s="273"/>
      <c r="E126" s="273"/>
      <c r="F126" s="273"/>
      <c r="G126" s="319">
        <f t="shared" ref="G126:AQ126" si="33">SUM(G124:G125)</f>
        <v>0</v>
      </c>
      <c r="H126" s="333">
        <f t="shared" si="33"/>
        <v>0</v>
      </c>
      <c r="I126" s="333">
        <f t="shared" si="33"/>
        <v>0</v>
      </c>
      <c r="J126" s="333">
        <f t="shared" si="33"/>
        <v>0</v>
      </c>
      <c r="K126" s="333">
        <f t="shared" si="33"/>
        <v>0</v>
      </c>
      <c r="L126" s="333">
        <f t="shared" si="33"/>
        <v>0</v>
      </c>
      <c r="M126" s="333">
        <f t="shared" si="33"/>
        <v>0</v>
      </c>
      <c r="N126" s="333">
        <f t="shared" si="33"/>
        <v>0</v>
      </c>
      <c r="O126" s="333">
        <f t="shared" si="33"/>
        <v>0</v>
      </c>
      <c r="P126" s="333">
        <f t="shared" si="33"/>
        <v>0</v>
      </c>
      <c r="Q126" s="333">
        <f t="shared" si="33"/>
        <v>0</v>
      </c>
      <c r="R126" s="333">
        <f t="shared" si="33"/>
        <v>0</v>
      </c>
      <c r="S126" s="333">
        <f t="shared" si="33"/>
        <v>0</v>
      </c>
      <c r="T126" s="333">
        <f t="shared" si="33"/>
        <v>0</v>
      </c>
      <c r="U126" s="333">
        <f t="shared" si="33"/>
        <v>0</v>
      </c>
      <c r="V126" s="333">
        <f t="shared" si="33"/>
        <v>0</v>
      </c>
      <c r="W126" s="333">
        <f t="shared" si="33"/>
        <v>0</v>
      </c>
      <c r="X126" s="333">
        <f t="shared" si="33"/>
        <v>0</v>
      </c>
      <c r="Y126" s="333">
        <f t="shared" si="33"/>
        <v>0</v>
      </c>
      <c r="Z126" s="333">
        <f t="shared" si="33"/>
        <v>0</v>
      </c>
      <c r="AA126" s="333">
        <f t="shared" si="33"/>
        <v>0</v>
      </c>
      <c r="AB126" s="333">
        <f t="shared" si="33"/>
        <v>0</v>
      </c>
      <c r="AC126" s="333">
        <f t="shared" si="33"/>
        <v>0</v>
      </c>
      <c r="AD126" s="333">
        <f t="shared" si="33"/>
        <v>0</v>
      </c>
      <c r="AE126" s="333">
        <f t="shared" si="33"/>
        <v>0</v>
      </c>
      <c r="AF126" s="333">
        <f t="shared" si="33"/>
        <v>0</v>
      </c>
      <c r="AG126" s="333">
        <f t="shared" si="33"/>
        <v>0</v>
      </c>
      <c r="AH126" s="333">
        <f t="shared" si="33"/>
        <v>0</v>
      </c>
      <c r="AI126" s="333">
        <f t="shared" si="33"/>
        <v>0</v>
      </c>
      <c r="AJ126" s="333">
        <f t="shared" si="33"/>
        <v>0</v>
      </c>
      <c r="AK126" s="333">
        <f t="shared" si="33"/>
        <v>0</v>
      </c>
      <c r="AL126" s="333">
        <f t="shared" si="33"/>
        <v>0</v>
      </c>
      <c r="AM126" s="333">
        <f t="shared" si="33"/>
        <v>0</v>
      </c>
      <c r="AN126" s="333">
        <f t="shared" si="33"/>
        <v>0</v>
      </c>
      <c r="AO126" s="333">
        <f t="shared" si="33"/>
        <v>0</v>
      </c>
      <c r="AP126" s="333">
        <f t="shared" si="33"/>
        <v>0</v>
      </c>
      <c r="AQ126" s="364">
        <f t="shared" si="33"/>
        <v>0</v>
      </c>
      <c r="AR126" s="27"/>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row>
    <row r="127" spans="1:83" ht="15" customHeight="1">
      <c r="B127" s="27"/>
      <c r="C127" s="45"/>
      <c r="D127" s="45"/>
      <c r="E127" s="45"/>
      <c r="F127" s="45"/>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row>
    <row r="128" spans="1:83" ht="15" customHeight="1">
      <c r="B128" s="246" t="s">
        <v>71</v>
      </c>
      <c r="C128" s="271"/>
      <c r="D128" s="271"/>
      <c r="E128" s="271"/>
      <c r="F128" s="271"/>
      <c r="G128" s="312"/>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31"/>
      <c r="AM128" s="331"/>
      <c r="AN128" s="331"/>
      <c r="AO128" s="331"/>
      <c r="AP128" s="331"/>
      <c r="AQ128" s="362"/>
      <c r="AR128" s="27"/>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row>
    <row r="129" spans="2:83" ht="15" customHeight="1">
      <c r="B129" s="249" t="s">
        <v>35</v>
      </c>
      <c r="C129" s="274"/>
      <c r="D129" s="274"/>
      <c r="E129" s="274"/>
      <c r="F129" s="274"/>
      <c r="G129" s="320" t="str">
        <f t="shared" ref="G129:AQ129" si="34">IF(G128-G66=0,"",G128-G66)</f>
        <v/>
      </c>
      <c r="H129" s="334" t="str">
        <f t="shared" si="34"/>
        <v/>
      </c>
      <c r="I129" s="334" t="str">
        <f t="shared" si="34"/>
        <v/>
      </c>
      <c r="J129" s="334" t="str">
        <f t="shared" si="34"/>
        <v/>
      </c>
      <c r="K129" s="334" t="str">
        <f t="shared" si="34"/>
        <v/>
      </c>
      <c r="L129" s="334" t="str">
        <f t="shared" si="34"/>
        <v/>
      </c>
      <c r="M129" s="334" t="str">
        <f t="shared" si="34"/>
        <v/>
      </c>
      <c r="N129" s="334" t="str">
        <f t="shared" si="34"/>
        <v/>
      </c>
      <c r="O129" s="334" t="str">
        <f t="shared" si="34"/>
        <v/>
      </c>
      <c r="P129" s="334" t="str">
        <f t="shared" si="34"/>
        <v/>
      </c>
      <c r="Q129" s="334" t="str">
        <f t="shared" si="34"/>
        <v/>
      </c>
      <c r="R129" s="334" t="str">
        <f t="shared" si="34"/>
        <v/>
      </c>
      <c r="S129" s="334" t="str">
        <f t="shared" si="34"/>
        <v/>
      </c>
      <c r="T129" s="334" t="str">
        <f t="shared" si="34"/>
        <v/>
      </c>
      <c r="U129" s="334" t="str">
        <f t="shared" si="34"/>
        <v/>
      </c>
      <c r="V129" s="334" t="str">
        <f t="shared" si="34"/>
        <v/>
      </c>
      <c r="W129" s="334" t="str">
        <f t="shared" si="34"/>
        <v/>
      </c>
      <c r="X129" s="334" t="str">
        <f t="shared" si="34"/>
        <v/>
      </c>
      <c r="Y129" s="334" t="str">
        <f t="shared" si="34"/>
        <v/>
      </c>
      <c r="Z129" s="334" t="str">
        <f t="shared" si="34"/>
        <v/>
      </c>
      <c r="AA129" s="334" t="str">
        <f t="shared" si="34"/>
        <v/>
      </c>
      <c r="AB129" s="334" t="str">
        <f t="shared" si="34"/>
        <v/>
      </c>
      <c r="AC129" s="334" t="str">
        <f t="shared" si="34"/>
        <v/>
      </c>
      <c r="AD129" s="334" t="str">
        <f t="shared" si="34"/>
        <v/>
      </c>
      <c r="AE129" s="334" t="str">
        <f t="shared" si="34"/>
        <v/>
      </c>
      <c r="AF129" s="334" t="str">
        <f t="shared" si="34"/>
        <v/>
      </c>
      <c r="AG129" s="334" t="str">
        <f t="shared" si="34"/>
        <v/>
      </c>
      <c r="AH129" s="334" t="str">
        <f t="shared" si="34"/>
        <v/>
      </c>
      <c r="AI129" s="334" t="str">
        <f t="shared" si="34"/>
        <v/>
      </c>
      <c r="AJ129" s="334" t="str">
        <f t="shared" si="34"/>
        <v/>
      </c>
      <c r="AK129" s="334" t="str">
        <f t="shared" si="34"/>
        <v/>
      </c>
      <c r="AL129" s="334" t="str">
        <f t="shared" si="34"/>
        <v/>
      </c>
      <c r="AM129" s="334" t="str">
        <f t="shared" si="34"/>
        <v/>
      </c>
      <c r="AN129" s="334" t="str">
        <f t="shared" si="34"/>
        <v/>
      </c>
      <c r="AO129" s="334" t="str">
        <f t="shared" si="34"/>
        <v/>
      </c>
      <c r="AP129" s="334" t="str">
        <f t="shared" si="34"/>
        <v/>
      </c>
      <c r="AQ129" s="365" t="str">
        <f t="shared" si="34"/>
        <v/>
      </c>
      <c r="AR129" s="27"/>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row>
    <row r="130" spans="2:83" ht="15" customHeight="1">
      <c r="B130" s="27" t="s">
        <v>73</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row>
    <row r="131" spans="2:83" ht="15" customHeight="1">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row>
    <row r="132" spans="2:83" ht="15" customHeight="1">
      <c r="B132" s="27"/>
      <c r="C132" s="134" t="s">
        <v>4</v>
      </c>
      <c r="D132" s="142"/>
      <c r="E132" s="142" t="s">
        <v>58</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row>
    <row r="133" spans="2:83" ht="15" customHeight="1">
      <c r="B133" s="27"/>
      <c r="C133" s="40" t="s">
        <v>19</v>
      </c>
      <c r="D133" s="142"/>
      <c r="E133" s="40" t="s">
        <v>59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row>
    <row r="134" spans="2:83" ht="15" customHeight="1">
      <c r="B134" s="27"/>
      <c r="C134" s="40" t="s">
        <v>24</v>
      </c>
      <c r="D134" s="142"/>
      <c r="E134" s="40" t="s">
        <v>56</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row>
    <row r="135" spans="2:83" ht="15" customHeight="1">
      <c r="B135" s="27"/>
      <c r="C135" s="40" t="s">
        <v>25</v>
      </c>
      <c r="D135" s="142"/>
      <c r="E135" s="40" t="s">
        <v>41</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row>
    <row r="136" spans="2:83" ht="15" customHeight="1">
      <c r="B136" s="27"/>
      <c r="C136" s="40" t="s">
        <v>28</v>
      </c>
      <c r="D136" s="142"/>
      <c r="E136" s="40" t="s">
        <v>60</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row>
    <row r="137" spans="2:83" ht="15" customHeight="1">
      <c r="B137" s="27"/>
      <c r="C137" s="275" t="s">
        <v>16</v>
      </c>
      <c r="D137" s="142"/>
      <c r="E137" s="40" t="s">
        <v>21</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row>
    <row r="138" spans="2:83" ht="15" customHeight="1">
      <c r="B138" s="27"/>
      <c r="C138" s="275" t="s">
        <v>177</v>
      </c>
      <c r="D138" s="142"/>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row>
    <row r="139" spans="2:83" ht="15" customHeight="1">
      <c r="B139" s="27"/>
      <c r="C139" s="275" t="s">
        <v>23</v>
      </c>
      <c r="D139" s="142"/>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row>
    <row r="140" spans="2:83" ht="15" customHeight="1">
      <c r="B140" s="27"/>
      <c r="C140" s="275" t="s">
        <v>6</v>
      </c>
      <c r="D140" s="142"/>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row>
    <row r="141" spans="2:83" ht="15" customHeight="1">
      <c r="C141" s="40" t="s">
        <v>14</v>
      </c>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row>
    <row r="142" spans="2:83" ht="15" customHeight="1">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row>
    <row r="143" spans="2:83" ht="15" customHeight="1">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row>
    <row r="144" spans="2:83" ht="15" customHeight="1">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row>
  </sheetData>
  <mergeCells count="46">
    <mergeCell ref="P1:R1"/>
    <mergeCell ref="S1:T1"/>
    <mergeCell ref="V1:W1"/>
    <mergeCell ref="X1:Y1"/>
    <mergeCell ref="Z1:AA1"/>
    <mergeCell ref="AB1:AC1"/>
    <mergeCell ref="AD1:AE1"/>
    <mergeCell ref="AI1:AJ1"/>
    <mergeCell ref="AK1:AS1"/>
    <mergeCell ref="G87:AR87"/>
    <mergeCell ref="B94:D94"/>
    <mergeCell ref="E94:G94"/>
    <mergeCell ref="H94:J94"/>
    <mergeCell ref="K94:M94"/>
    <mergeCell ref="O94:Q94"/>
    <mergeCell ref="R94:T94"/>
    <mergeCell ref="B100:F100"/>
    <mergeCell ref="G100:H100"/>
    <mergeCell ref="I100:J100"/>
    <mergeCell ref="K100:N100"/>
    <mergeCell ref="B101:F101"/>
    <mergeCell ref="G101:H101"/>
    <mergeCell ref="I101:J101"/>
    <mergeCell ref="K101:N101"/>
    <mergeCell ref="B102:F102"/>
    <mergeCell ref="G102:H102"/>
    <mergeCell ref="I102:J102"/>
    <mergeCell ref="K102:N102"/>
    <mergeCell ref="B103:F103"/>
    <mergeCell ref="G103:H103"/>
    <mergeCell ref="I103:J103"/>
    <mergeCell ref="K103:N103"/>
    <mergeCell ref="B104:F104"/>
    <mergeCell ref="G104:H104"/>
    <mergeCell ref="I104:J104"/>
    <mergeCell ref="K104:N104"/>
    <mergeCell ref="B105:F105"/>
    <mergeCell ref="G105:H105"/>
    <mergeCell ref="I105:J105"/>
    <mergeCell ref="K105:N105"/>
    <mergeCell ref="B92:D93"/>
    <mergeCell ref="E92:G93"/>
    <mergeCell ref="H92:J93"/>
    <mergeCell ref="K92:M93"/>
    <mergeCell ref="O92:Q93"/>
    <mergeCell ref="R92:T93"/>
  </mergeCells>
  <phoneticPr fontId="2"/>
  <conditionalFormatting sqref="AK4:AO63">
    <cfRule type="expression" dxfId="77" priority="2">
      <formula>$E5&lt;&gt;""</formula>
    </cfRule>
  </conditionalFormatting>
  <conditionalFormatting sqref="AK4:AO63">
    <cfRule type="expression" dxfId="76" priority="1">
      <formula>COUNTIF(AK4,"空(療)")=1</formula>
    </cfRule>
  </conditionalFormatting>
  <conditionalFormatting sqref="AK4:AO63">
    <cfRule type="expression" dxfId="75" priority="3">
      <formula>BT4=1</formula>
    </cfRule>
    <cfRule type="expression" dxfId="74" priority="4">
      <formula>COUNTIF(AK4,"休(療)")=1</formula>
    </cfRule>
    <cfRule type="expression" dxfId="73" priority="5">
      <formula>COUNTIF(AK4,"休")=1</formula>
    </cfRule>
    <cfRule type="expression" dxfId="72" priority="6">
      <formula>COUNTIF(AK4,"空")=1</formula>
    </cfRule>
    <cfRule type="expression" dxfId="71" priority="7">
      <formula>COUNTIF(AK4,"対象外")=1</formula>
    </cfRule>
    <cfRule type="expression" dxfId="70" priority="8">
      <formula>COUNTIF(AK4,"*"&amp;"コ"&amp;"*")=1</formula>
    </cfRule>
    <cfRule type="expression" dxfId="69" priority="9">
      <formula>COUNTIF(AK4,"*"&amp;"一"&amp;"*")=1</formula>
    </cfRule>
  </conditionalFormatting>
  <conditionalFormatting sqref="G4:AJ63">
    <cfRule type="expression" dxfId="68" priority="12">
      <formula>AU4=1</formula>
    </cfRule>
    <cfRule type="expression" dxfId="67" priority="13">
      <formula>COUNTIF(G4,"休(療)")=1</formula>
    </cfRule>
    <cfRule type="expression" dxfId="66" priority="14">
      <formula>COUNTIF(G4,"休")=1</formula>
    </cfRule>
    <cfRule type="expression" dxfId="65" priority="15">
      <formula>COUNTIF(G4,"空")=1</formula>
    </cfRule>
    <cfRule type="expression" dxfId="64" priority="16">
      <formula>COUNTIF(G4,"対象外")=1</formula>
    </cfRule>
    <cfRule type="expression" dxfId="63" priority="17">
      <formula>COUNTIF(G4,"*"&amp;"コ"&amp;"*")=1</formula>
    </cfRule>
    <cfRule type="expression" dxfId="62" priority="18">
      <formula>COUNTIF(G4,"*"&amp;"一"&amp;"*")=1</formula>
    </cfRule>
  </conditionalFormatting>
  <conditionalFormatting sqref="AP4:AS63 D4:AJ63">
    <cfRule type="expression" dxfId="61" priority="11">
      <formula>$E5&lt;&gt;""</formula>
    </cfRule>
  </conditionalFormatting>
  <conditionalFormatting sqref="AP4:AS63 G4:AJ63">
    <cfRule type="expression" dxfId="60" priority="10">
      <formula>COUNTIF(G4,"空(療)")=1</formula>
    </cfRule>
  </conditionalFormatting>
  <conditionalFormatting sqref="AP4:AQ63">
    <cfRule type="expression" dxfId="59" priority="19">
      <formula>BY4=1</formula>
    </cfRule>
    <cfRule type="expression" dxfId="58" priority="20">
      <formula>COUNTIF(AP4,"休(療)")=1</formula>
    </cfRule>
    <cfRule type="expression" dxfId="57" priority="21">
      <formula>COUNTIF(AP4,"休")=1</formula>
    </cfRule>
    <cfRule type="expression" dxfId="56" priority="22">
      <formula>COUNTIF(AP4,"空")=1</formula>
    </cfRule>
    <cfRule type="expression" dxfId="55" priority="23">
      <formula>COUNTIF(AP4,"対象外")=1</formula>
    </cfRule>
    <cfRule type="expression" dxfId="54" priority="24">
      <formula>COUNTIF(AP4,"*"&amp;"コ"&amp;"*")=1</formula>
    </cfRule>
    <cfRule type="expression" dxfId="53" priority="25">
      <formula>COUNTIF(AP4,"*"&amp;"一"&amp;"*")=1</formula>
    </cfRule>
  </conditionalFormatting>
  <dataValidations count="3">
    <dataValidation type="list" allowBlank="1" showDropDown="0" showInputMessage="1" showErrorMessage="1" sqref="G4:AQ63">
      <formula1>$C$133:$C$141</formula1>
    </dataValidation>
    <dataValidation type="list" allowBlank="1" showDropDown="0" showInputMessage="1" showErrorMessage="1" sqref="D4:D63">
      <formula1>$E$133:$E$137</formula1>
    </dataValidation>
    <dataValidation type="list" allowBlank="1" showDropDown="0" showInputMessage="1" showErrorMessage="1" sqref="AR4:AR63">
      <formula1>$C$133:$C$137</formula1>
    </dataValidation>
  </dataValidations>
  <pageMargins left="0.11811023622047244" right="0.11811023622047244" top="0.74803149606299213" bottom="0.19685039370078741" header="0.31496062992125984" footer="0.31496062992125984"/>
  <pageSetup paperSize="8" scale="48" fitToWidth="1" fitToHeight="1" orientation="landscape" usePrinterDefaults="1"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dimension ref="A1:BW144"/>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5" style="23" customWidth="1"/>
    <col min="5" max="6" width="5.8984375" style="23" customWidth="1"/>
    <col min="7" max="39" width="5.19921875" style="23" customWidth="1"/>
    <col min="40" max="40" width="6.19921875" style="107" customWidth="1"/>
    <col min="41" max="41" width="4" style="23" bestFit="1" customWidth="1"/>
    <col min="42" max="73" width="5.19921875" style="23" customWidth="1"/>
    <col min="74" max="74" width="9" style="23"/>
    <col min="75" max="75" width="11.69921875" style="23" customWidth="1"/>
    <col min="76" max="16384" width="9" style="23"/>
  </cols>
  <sheetData>
    <row r="1" spans="2:75" ht="20.25">
      <c r="B1" s="26" t="s">
        <v>188</v>
      </c>
      <c r="C1" s="27"/>
      <c r="D1" s="27"/>
      <c r="E1" s="27"/>
      <c r="F1" s="27"/>
      <c r="G1" s="27"/>
      <c r="H1" s="27"/>
      <c r="I1" s="27"/>
      <c r="J1" s="27"/>
      <c r="K1" s="27"/>
      <c r="L1" s="27"/>
      <c r="M1" s="192"/>
      <c r="N1" s="192"/>
      <c r="O1" s="405"/>
      <c r="P1" s="344" t="s">
        <v>187</v>
      </c>
      <c r="Q1" s="189"/>
      <c r="R1" s="187"/>
      <c r="S1" s="175"/>
      <c r="T1" s="177"/>
      <c r="U1" s="179" t="s">
        <v>132</v>
      </c>
      <c r="V1" s="175"/>
      <c r="W1" s="345"/>
      <c r="X1" s="184" t="s">
        <v>133</v>
      </c>
      <c r="Y1" s="187"/>
      <c r="Z1" s="190">
        <f>_xlfn.DAYS(V1,S1)+1</f>
        <v>1</v>
      </c>
      <c r="AA1" s="191"/>
      <c r="AB1" s="347"/>
      <c r="AC1" s="347"/>
      <c r="AD1" s="348"/>
      <c r="AE1" s="349"/>
      <c r="AF1" s="205" t="s">
        <v>101</v>
      </c>
      <c r="AG1" s="205"/>
      <c r="AH1" s="350"/>
      <c r="AI1" s="94" t="s">
        <v>10</v>
      </c>
      <c r="AJ1" s="94"/>
      <c r="AK1" s="98" t="s">
        <v>115</v>
      </c>
      <c r="AL1" s="98"/>
      <c r="AM1" s="98"/>
      <c r="AN1" s="98"/>
      <c r="AP1" s="23" t="s">
        <v>90</v>
      </c>
      <c r="BL1" s="25"/>
      <c r="BM1" s="25"/>
      <c r="BN1" s="25"/>
      <c r="BO1" s="25"/>
      <c r="BP1" s="25"/>
      <c r="BQ1" s="25"/>
      <c r="BR1" s="25"/>
      <c r="BS1" s="25"/>
      <c r="BT1" s="25"/>
    </row>
    <row r="2" spans="2:75" ht="18"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75" s="115" customFormat="1" ht="17.25" customHeight="1">
      <c r="B3" s="94" t="s">
        <v>13</v>
      </c>
      <c r="C3" s="125" t="s">
        <v>46</v>
      </c>
      <c r="D3" s="136" t="s">
        <v>32</v>
      </c>
      <c r="E3" s="143" t="s">
        <v>42</v>
      </c>
      <c r="F3" s="147" t="s">
        <v>1</v>
      </c>
      <c r="G3" s="300">
        <v>45054</v>
      </c>
      <c r="H3" s="161">
        <f t="shared" ref="H3:AL3" ca="1" si="0">OFFSET(H3,0,-1)+1</f>
        <v>45055</v>
      </c>
      <c r="I3" s="161">
        <f t="shared" ca="1" si="0"/>
        <v>45056</v>
      </c>
      <c r="J3" s="161">
        <f t="shared" ca="1" si="0"/>
        <v>45057</v>
      </c>
      <c r="K3" s="161">
        <f t="shared" ca="1" si="0"/>
        <v>45058</v>
      </c>
      <c r="L3" s="161">
        <f t="shared" ca="1" si="0"/>
        <v>45059</v>
      </c>
      <c r="M3" s="161">
        <f t="shared" ca="1" si="0"/>
        <v>45060</v>
      </c>
      <c r="N3" s="161">
        <f t="shared" ca="1" si="0"/>
        <v>45061</v>
      </c>
      <c r="O3" s="161">
        <f t="shared" ca="1" si="0"/>
        <v>45062</v>
      </c>
      <c r="P3" s="161">
        <f t="shared" ca="1" si="0"/>
        <v>45063</v>
      </c>
      <c r="Q3" s="161">
        <f t="shared" ca="1" si="0"/>
        <v>45064</v>
      </c>
      <c r="R3" s="161">
        <f t="shared" ca="1" si="0"/>
        <v>45065</v>
      </c>
      <c r="S3" s="161">
        <f t="shared" ca="1" si="0"/>
        <v>45066</v>
      </c>
      <c r="T3" s="161">
        <f t="shared" ca="1" si="0"/>
        <v>45067</v>
      </c>
      <c r="U3" s="161">
        <f t="shared" ca="1" si="0"/>
        <v>45068</v>
      </c>
      <c r="V3" s="161">
        <f t="shared" ca="1" si="0"/>
        <v>45069</v>
      </c>
      <c r="W3" s="161">
        <f t="shared" ca="1" si="0"/>
        <v>45070</v>
      </c>
      <c r="X3" s="161">
        <f t="shared" ca="1" si="0"/>
        <v>45071</v>
      </c>
      <c r="Y3" s="161">
        <f t="shared" ca="1" si="0"/>
        <v>45072</v>
      </c>
      <c r="Z3" s="161">
        <f t="shared" ca="1" si="0"/>
        <v>45073</v>
      </c>
      <c r="AA3" s="161">
        <f t="shared" ca="1" si="0"/>
        <v>45074</v>
      </c>
      <c r="AB3" s="161">
        <f t="shared" ca="1" si="0"/>
        <v>45075</v>
      </c>
      <c r="AC3" s="161">
        <f t="shared" ca="1" si="0"/>
        <v>45076</v>
      </c>
      <c r="AD3" s="161">
        <f t="shared" ca="1" si="0"/>
        <v>45077</v>
      </c>
      <c r="AE3" s="161">
        <f t="shared" ca="1" si="0"/>
        <v>45078</v>
      </c>
      <c r="AF3" s="161">
        <f t="shared" ca="1" si="0"/>
        <v>45079</v>
      </c>
      <c r="AG3" s="161">
        <f t="shared" ca="1" si="0"/>
        <v>45080</v>
      </c>
      <c r="AH3" s="161">
        <f t="shared" ca="1" si="0"/>
        <v>45081</v>
      </c>
      <c r="AI3" s="161">
        <f t="shared" ca="1" si="0"/>
        <v>45082</v>
      </c>
      <c r="AJ3" s="161">
        <f t="shared" ca="1" si="0"/>
        <v>45083</v>
      </c>
      <c r="AK3" s="161">
        <f t="shared" ca="1" si="0"/>
        <v>45084</v>
      </c>
      <c r="AL3" s="193">
        <f t="shared" ca="1" si="0"/>
        <v>45085</v>
      </c>
      <c r="AM3" s="366" t="s">
        <v>8</v>
      </c>
      <c r="AN3" s="381" t="s">
        <v>61</v>
      </c>
      <c r="AO3" s="388"/>
      <c r="AP3" s="390">
        <f>+G3</f>
        <v>45054</v>
      </c>
      <c r="AQ3" s="395">
        <f t="shared" ref="AQ3:BU3" si="1">+AP3+1</f>
        <v>45055</v>
      </c>
      <c r="AR3" s="395">
        <f t="shared" si="1"/>
        <v>45056</v>
      </c>
      <c r="AS3" s="395">
        <f t="shared" si="1"/>
        <v>45057</v>
      </c>
      <c r="AT3" s="395">
        <f t="shared" si="1"/>
        <v>45058</v>
      </c>
      <c r="AU3" s="395">
        <f t="shared" si="1"/>
        <v>45059</v>
      </c>
      <c r="AV3" s="395">
        <f t="shared" si="1"/>
        <v>45060</v>
      </c>
      <c r="AW3" s="395">
        <f t="shared" si="1"/>
        <v>45061</v>
      </c>
      <c r="AX3" s="395">
        <f t="shared" si="1"/>
        <v>45062</v>
      </c>
      <c r="AY3" s="395">
        <f t="shared" si="1"/>
        <v>45063</v>
      </c>
      <c r="AZ3" s="395">
        <f t="shared" si="1"/>
        <v>45064</v>
      </c>
      <c r="BA3" s="395">
        <f t="shared" si="1"/>
        <v>45065</v>
      </c>
      <c r="BB3" s="395">
        <f t="shared" si="1"/>
        <v>45066</v>
      </c>
      <c r="BC3" s="395">
        <f t="shared" si="1"/>
        <v>45067</v>
      </c>
      <c r="BD3" s="395">
        <f t="shared" si="1"/>
        <v>45068</v>
      </c>
      <c r="BE3" s="395">
        <f t="shared" si="1"/>
        <v>45069</v>
      </c>
      <c r="BF3" s="395">
        <f t="shared" si="1"/>
        <v>45070</v>
      </c>
      <c r="BG3" s="395">
        <f t="shared" si="1"/>
        <v>45071</v>
      </c>
      <c r="BH3" s="395">
        <f t="shared" si="1"/>
        <v>45072</v>
      </c>
      <c r="BI3" s="395">
        <f t="shared" si="1"/>
        <v>45073</v>
      </c>
      <c r="BJ3" s="395">
        <f t="shared" si="1"/>
        <v>45074</v>
      </c>
      <c r="BK3" s="395">
        <f t="shared" si="1"/>
        <v>45075</v>
      </c>
      <c r="BL3" s="395">
        <f t="shared" si="1"/>
        <v>45076</v>
      </c>
      <c r="BM3" s="395">
        <f t="shared" si="1"/>
        <v>45077</v>
      </c>
      <c r="BN3" s="395">
        <f t="shared" si="1"/>
        <v>45078</v>
      </c>
      <c r="BO3" s="395">
        <f t="shared" si="1"/>
        <v>45079</v>
      </c>
      <c r="BP3" s="395">
        <f t="shared" si="1"/>
        <v>45080</v>
      </c>
      <c r="BQ3" s="395">
        <f t="shared" si="1"/>
        <v>45081</v>
      </c>
      <c r="BR3" s="395">
        <f t="shared" si="1"/>
        <v>45082</v>
      </c>
      <c r="BS3" s="395">
        <f t="shared" si="1"/>
        <v>45083</v>
      </c>
      <c r="BT3" s="395">
        <f t="shared" si="1"/>
        <v>45084</v>
      </c>
      <c r="BU3" s="402">
        <f t="shared" si="1"/>
        <v>45085</v>
      </c>
    </row>
    <row r="4" spans="2:75" ht="12" customHeight="1">
      <c r="B4" s="117">
        <f t="shared" ref="B4:B63" si="2">ROW()-3</f>
        <v>1</v>
      </c>
      <c r="C4" s="126"/>
      <c r="D4" s="137"/>
      <c r="E4" s="144"/>
      <c r="F4" s="282" t="e">
        <f t="shared" ref="F4:F63" ca="1" si="3">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220"/>
      <c r="AM4" s="367"/>
      <c r="AN4" s="382">
        <f ca="1">IFERROR(COUNTIF(OFFSET(G4,0,MATCH("コ",G4:AL4,0)):$AL4,"一"),0)</f>
        <v>0</v>
      </c>
      <c r="AP4" s="391">
        <f t="shared" ref="AP4:AP63" si="4">COUNTIF(G4,"*"&amp;"コ"&amp;"*")</f>
        <v>0</v>
      </c>
      <c r="AQ4" s="396">
        <f t="shared" ref="AQ4:BU31" si="5">IF(AP4=1,1,COUNTIF(H4,"*"&amp;"コ"&amp;"*"))</f>
        <v>0</v>
      </c>
      <c r="AR4" s="396">
        <f t="shared" si="5"/>
        <v>0</v>
      </c>
      <c r="AS4" s="396">
        <f t="shared" si="5"/>
        <v>0</v>
      </c>
      <c r="AT4" s="396">
        <f t="shared" si="5"/>
        <v>0</v>
      </c>
      <c r="AU4" s="396">
        <f t="shared" si="5"/>
        <v>0</v>
      </c>
      <c r="AV4" s="396">
        <f t="shared" si="5"/>
        <v>0</v>
      </c>
      <c r="AW4" s="396">
        <f t="shared" si="5"/>
        <v>0</v>
      </c>
      <c r="AX4" s="396">
        <f t="shared" si="5"/>
        <v>0</v>
      </c>
      <c r="AY4" s="396">
        <f t="shared" si="5"/>
        <v>0</v>
      </c>
      <c r="AZ4" s="396">
        <f t="shared" si="5"/>
        <v>0</v>
      </c>
      <c r="BA4" s="396">
        <f t="shared" si="5"/>
        <v>0</v>
      </c>
      <c r="BB4" s="396">
        <f t="shared" si="5"/>
        <v>0</v>
      </c>
      <c r="BC4" s="396">
        <f t="shared" si="5"/>
        <v>0</v>
      </c>
      <c r="BD4" s="396">
        <f t="shared" si="5"/>
        <v>0</v>
      </c>
      <c r="BE4" s="396">
        <f t="shared" si="5"/>
        <v>0</v>
      </c>
      <c r="BF4" s="396">
        <f t="shared" si="5"/>
        <v>0</v>
      </c>
      <c r="BG4" s="396">
        <f t="shared" si="5"/>
        <v>0</v>
      </c>
      <c r="BH4" s="396">
        <f t="shared" si="5"/>
        <v>0</v>
      </c>
      <c r="BI4" s="396">
        <f t="shared" si="5"/>
        <v>0</v>
      </c>
      <c r="BJ4" s="396">
        <f t="shared" si="5"/>
        <v>0</v>
      </c>
      <c r="BK4" s="396">
        <f t="shared" si="5"/>
        <v>0</v>
      </c>
      <c r="BL4" s="396">
        <f t="shared" si="5"/>
        <v>0</v>
      </c>
      <c r="BM4" s="396">
        <f t="shared" si="5"/>
        <v>0</v>
      </c>
      <c r="BN4" s="396">
        <f t="shared" si="5"/>
        <v>0</v>
      </c>
      <c r="BO4" s="396">
        <f t="shared" si="5"/>
        <v>0</v>
      </c>
      <c r="BP4" s="396">
        <f t="shared" si="5"/>
        <v>0</v>
      </c>
      <c r="BQ4" s="396">
        <f t="shared" si="5"/>
        <v>0</v>
      </c>
      <c r="BR4" s="396">
        <f t="shared" si="5"/>
        <v>0</v>
      </c>
      <c r="BS4" s="396">
        <f t="shared" si="5"/>
        <v>0</v>
      </c>
      <c r="BT4" s="396">
        <f t="shared" si="5"/>
        <v>0</v>
      </c>
      <c r="BU4" s="403">
        <f t="shared" si="5"/>
        <v>0</v>
      </c>
    </row>
    <row r="5" spans="2:75" ht="12" customHeight="1">
      <c r="B5" s="117">
        <f t="shared" si="2"/>
        <v>2</v>
      </c>
      <c r="C5" s="126"/>
      <c r="D5" s="137"/>
      <c r="E5" s="144"/>
      <c r="F5" s="282" t="e">
        <f t="shared" ca="1" si="3"/>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220"/>
      <c r="AM5" s="367"/>
      <c r="AN5" s="383">
        <f ca="1">IFERROR(COUNTIF(OFFSET(G5,0,MATCH("コ",G5:AL5,0)):$AL5,"一"),0)</f>
        <v>0</v>
      </c>
      <c r="AP5" s="392">
        <f t="shared" si="4"/>
        <v>0</v>
      </c>
      <c r="AQ5" s="397">
        <f t="shared" si="5"/>
        <v>0</v>
      </c>
      <c r="AR5" s="397">
        <f t="shared" si="5"/>
        <v>0</v>
      </c>
      <c r="AS5" s="397">
        <f t="shared" si="5"/>
        <v>0</v>
      </c>
      <c r="AT5" s="397">
        <f t="shared" si="5"/>
        <v>0</v>
      </c>
      <c r="AU5" s="397">
        <f t="shared" si="5"/>
        <v>0</v>
      </c>
      <c r="AV5" s="397">
        <f t="shared" si="5"/>
        <v>0</v>
      </c>
      <c r="AW5" s="397">
        <f t="shared" si="5"/>
        <v>0</v>
      </c>
      <c r="AX5" s="397">
        <f t="shared" si="5"/>
        <v>0</v>
      </c>
      <c r="AY5" s="397">
        <f t="shared" si="5"/>
        <v>0</v>
      </c>
      <c r="AZ5" s="397">
        <f t="shared" si="5"/>
        <v>0</v>
      </c>
      <c r="BA5" s="397">
        <f t="shared" si="5"/>
        <v>0</v>
      </c>
      <c r="BB5" s="397">
        <f t="shared" si="5"/>
        <v>0</v>
      </c>
      <c r="BC5" s="397">
        <f t="shared" si="5"/>
        <v>0</v>
      </c>
      <c r="BD5" s="397">
        <f t="shared" si="5"/>
        <v>0</v>
      </c>
      <c r="BE5" s="397">
        <f t="shared" si="5"/>
        <v>0</v>
      </c>
      <c r="BF5" s="397">
        <f t="shared" si="5"/>
        <v>0</v>
      </c>
      <c r="BG5" s="397">
        <f t="shared" si="5"/>
        <v>0</v>
      </c>
      <c r="BH5" s="397">
        <f t="shared" si="5"/>
        <v>0</v>
      </c>
      <c r="BI5" s="397">
        <f t="shared" si="5"/>
        <v>0</v>
      </c>
      <c r="BJ5" s="397">
        <f t="shared" si="5"/>
        <v>0</v>
      </c>
      <c r="BK5" s="397">
        <f t="shared" si="5"/>
        <v>0</v>
      </c>
      <c r="BL5" s="397">
        <f t="shared" si="5"/>
        <v>0</v>
      </c>
      <c r="BM5" s="397">
        <f t="shared" si="5"/>
        <v>0</v>
      </c>
      <c r="BN5" s="397">
        <f t="shared" si="5"/>
        <v>0</v>
      </c>
      <c r="BO5" s="397">
        <f t="shared" si="5"/>
        <v>0</v>
      </c>
      <c r="BP5" s="397">
        <f t="shared" si="5"/>
        <v>0</v>
      </c>
      <c r="BQ5" s="397">
        <f t="shared" si="5"/>
        <v>0</v>
      </c>
      <c r="BR5" s="397">
        <f t="shared" si="5"/>
        <v>0</v>
      </c>
      <c r="BS5" s="397">
        <f t="shared" si="5"/>
        <v>0</v>
      </c>
      <c r="BT5" s="397">
        <f t="shared" si="5"/>
        <v>0</v>
      </c>
      <c r="BU5" s="282">
        <f t="shared" si="5"/>
        <v>0</v>
      </c>
      <c r="BW5" s="25"/>
    </row>
    <row r="6" spans="2:75" ht="12" customHeight="1">
      <c r="B6" s="117">
        <f t="shared" si="2"/>
        <v>3</v>
      </c>
      <c r="C6" s="126"/>
      <c r="D6" s="137"/>
      <c r="E6" s="144"/>
      <c r="F6" s="282" t="e">
        <f t="shared" ca="1" si="3"/>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220"/>
      <c r="AM6" s="367"/>
      <c r="AN6" s="383">
        <f ca="1">IFERROR(COUNTIF(OFFSET(G6,0,MATCH("コ",G6:AL6,0)):$AL6,"一"),0)</f>
        <v>0</v>
      </c>
      <c r="AP6" s="392">
        <f t="shared" si="4"/>
        <v>0</v>
      </c>
      <c r="AQ6" s="397">
        <f t="shared" si="5"/>
        <v>0</v>
      </c>
      <c r="AR6" s="397">
        <f t="shared" si="5"/>
        <v>0</v>
      </c>
      <c r="AS6" s="397">
        <f t="shared" si="5"/>
        <v>0</v>
      </c>
      <c r="AT6" s="397">
        <f t="shared" si="5"/>
        <v>0</v>
      </c>
      <c r="AU6" s="397">
        <f t="shared" si="5"/>
        <v>0</v>
      </c>
      <c r="AV6" s="397">
        <f t="shared" si="5"/>
        <v>0</v>
      </c>
      <c r="AW6" s="397">
        <f t="shared" si="5"/>
        <v>0</v>
      </c>
      <c r="AX6" s="397">
        <f t="shared" si="5"/>
        <v>0</v>
      </c>
      <c r="AY6" s="397">
        <f t="shared" si="5"/>
        <v>0</v>
      </c>
      <c r="AZ6" s="397">
        <f t="shared" si="5"/>
        <v>0</v>
      </c>
      <c r="BA6" s="397">
        <f t="shared" si="5"/>
        <v>0</v>
      </c>
      <c r="BB6" s="397">
        <f t="shared" si="5"/>
        <v>0</v>
      </c>
      <c r="BC6" s="397">
        <f t="shared" si="5"/>
        <v>0</v>
      </c>
      <c r="BD6" s="397">
        <f t="shared" si="5"/>
        <v>0</v>
      </c>
      <c r="BE6" s="397">
        <f t="shared" si="5"/>
        <v>0</v>
      </c>
      <c r="BF6" s="397">
        <f t="shared" si="5"/>
        <v>0</v>
      </c>
      <c r="BG6" s="397">
        <f t="shared" si="5"/>
        <v>0</v>
      </c>
      <c r="BH6" s="397">
        <f t="shared" si="5"/>
        <v>0</v>
      </c>
      <c r="BI6" s="397">
        <f t="shared" si="5"/>
        <v>0</v>
      </c>
      <c r="BJ6" s="397">
        <f t="shared" si="5"/>
        <v>0</v>
      </c>
      <c r="BK6" s="397">
        <f t="shared" si="5"/>
        <v>0</v>
      </c>
      <c r="BL6" s="397">
        <f t="shared" si="5"/>
        <v>0</v>
      </c>
      <c r="BM6" s="397">
        <f t="shared" si="5"/>
        <v>0</v>
      </c>
      <c r="BN6" s="397">
        <f t="shared" si="5"/>
        <v>0</v>
      </c>
      <c r="BO6" s="397">
        <f t="shared" si="5"/>
        <v>0</v>
      </c>
      <c r="BP6" s="397">
        <f t="shared" si="5"/>
        <v>0</v>
      </c>
      <c r="BQ6" s="397">
        <f t="shared" si="5"/>
        <v>0</v>
      </c>
      <c r="BR6" s="397">
        <f t="shared" si="5"/>
        <v>0</v>
      </c>
      <c r="BS6" s="397">
        <f t="shared" si="5"/>
        <v>0</v>
      </c>
      <c r="BT6" s="397">
        <f t="shared" si="5"/>
        <v>0</v>
      </c>
      <c r="BU6" s="282">
        <f t="shared" si="5"/>
        <v>0</v>
      </c>
    </row>
    <row r="7" spans="2:75" ht="12" customHeight="1">
      <c r="B7" s="117">
        <f t="shared" si="2"/>
        <v>4</v>
      </c>
      <c r="C7" s="126"/>
      <c r="D7" s="137"/>
      <c r="E7" s="144"/>
      <c r="F7" s="282" t="e">
        <f t="shared" ca="1" si="3"/>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220"/>
      <c r="AM7" s="367"/>
      <c r="AN7" s="383">
        <f ca="1">IFERROR(COUNTIF(OFFSET(G7,0,MATCH("コ",G7:AL7,0)):$AL7,"一"),0)</f>
        <v>0</v>
      </c>
      <c r="AP7" s="392">
        <f t="shared" si="4"/>
        <v>0</v>
      </c>
      <c r="AQ7" s="397">
        <f t="shared" si="5"/>
        <v>0</v>
      </c>
      <c r="AR7" s="397">
        <f t="shared" si="5"/>
        <v>0</v>
      </c>
      <c r="AS7" s="397">
        <f t="shared" si="5"/>
        <v>0</v>
      </c>
      <c r="AT7" s="397">
        <f t="shared" si="5"/>
        <v>0</v>
      </c>
      <c r="AU7" s="397">
        <f t="shared" si="5"/>
        <v>0</v>
      </c>
      <c r="AV7" s="397">
        <f t="shared" si="5"/>
        <v>0</v>
      </c>
      <c r="AW7" s="397">
        <f t="shared" si="5"/>
        <v>0</v>
      </c>
      <c r="AX7" s="397">
        <f t="shared" si="5"/>
        <v>0</v>
      </c>
      <c r="AY7" s="397">
        <f t="shared" si="5"/>
        <v>0</v>
      </c>
      <c r="AZ7" s="397">
        <f t="shared" si="5"/>
        <v>0</v>
      </c>
      <c r="BA7" s="397">
        <f t="shared" si="5"/>
        <v>0</v>
      </c>
      <c r="BB7" s="397">
        <f t="shared" si="5"/>
        <v>0</v>
      </c>
      <c r="BC7" s="397">
        <f t="shared" si="5"/>
        <v>0</v>
      </c>
      <c r="BD7" s="397">
        <f t="shared" si="5"/>
        <v>0</v>
      </c>
      <c r="BE7" s="397">
        <f t="shared" si="5"/>
        <v>0</v>
      </c>
      <c r="BF7" s="397">
        <f t="shared" si="5"/>
        <v>0</v>
      </c>
      <c r="BG7" s="397">
        <f t="shared" si="5"/>
        <v>0</v>
      </c>
      <c r="BH7" s="397">
        <f t="shared" si="5"/>
        <v>0</v>
      </c>
      <c r="BI7" s="397">
        <f t="shared" si="5"/>
        <v>0</v>
      </c>
      <c r="BJ7" s="397">
        <f t="shared" si="5"/>
        <v>0</v>
      </c>
      <c r="BK7" s="397">
        <f t="shared" si="5"/>
        <v>0</v>
      </c>
      <c r="BL7" s="397">
        <f t="shared" si="5"/>
        <v>0</v>
      </c>
      <c r="BM7" s="397">
        <f t="shared" si="5"/>
        <v>0</v>
      </c>
      <c r="BN7" s="397">
        <f t="shared" si="5"/>
        <v>0</v>
      </c>
      <c r="BO7" s="397">
        <f t="shared" si="5"/>
        <v>0</v>
      </c>
      <c r="BP7" s="397">
        <f t="shared" si="5"/>
        <v>0</v>
      </c>
      <c r="BQ7" s="397">
        <f t="shared" si="5"/>
        <v>0</v>
      </c>
      <c r="BR7" s="397">
        <f t="shared" si="5"/>
        <v>0</v>
      </c>
      <c r="BS7" s="397">
        <f t="shared" si="5"/>
        <v>0</v>
      </c>
      <c r="BT7" s="397">
        <f t="shared" si="5"/>
        <v>0</v>
      </c>
      <c r="BU7" s="282">
        <f t="shared" si="5"/>
        <v>0</v>
      </c>
      <c r="BW7" s="25"/>
    </row>
    <row r="8" spans="2:75" ht="12" customHeight="1">
      <c r="B8" s="117">
        <f t="shared" si="2"/>
        <v>5</v>
      </c>
      <c r="C8" s="126"/>
      <c r="D8" s="137"/>
      <c r="E8" s="144"/>
      <c r="F8" s="282" t="e">
        <f t="shared" ca="1" si="3"/>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220"/>
      <c r="AM8" s="367"/>
      <c r="AN8" s="383">
        <f ca="1">IFERROR(COUNTIF(OFFSET(G8,0,MATCH("コ",G8:AL8,0)):$AL8,"一"),0)</f>
        <v>0</v>
      </c>
      <c r="AP8" s="392">
        <f t="shared" si="4"/>
        <v>0</v>
      </c>
      <c r="AQ8" s="397">
        <f t="shared" si="5"/>
        <v>0</v>
      </c>
      <c r="AR8" s="397">
        <f t="shared" si="5"/>
        <v>0</v>
      </c>
      <c r="AS8" s="397">
        <f t="shared" si="5"/>
        <v>0</v>
      </c>
      <c r="AT8" s="397">
        <f t="shared" si="5"/>
        <v>0</v>
      </c>
      <c r="AU8" s="397">
        <f t="shared" si="5"/>
        <v>0</v>
      </c>
      <c r="AV8" s="397">
        <f t="shared" si="5"/>
        <v>0</v>
      </c>
      <c r="AW8" s="397">
        <f t="shared" si="5"/>
        <v>0</v>
      </c>
      <c r="AX8" s="397">
        <f t="shared" si="5"/>
        <v>0</v>
      </c>
      <c r="AY8" s="397">
        <f t="shared" si="5"/>
        <v>0</v>
      </c>
      <c r="AZ8" s="397">
        <f t="shared" si="5"/>
        <v>0</v>
      </c>
      <c r="BA8" s="397">
        <f t="shared" si="5"/>
        <v>0</v>
      </c>
      <c r="BB8" s="397">
        <f t="shared" si="5"/>
        <v>0</v>
      </c>
      <c r="BC8" s="397">
        <f t="shared" si="5"/>
        <v>0</v>
      </c>
      <c r="BD8" s="397">
        <f t="shared" si="5"/>
        <v>0</v>
      </c>
      <c r="BE8" s="397">
        <f t="shared" si="5"/>
        <v>0</v>
      </c>
      <c r="BF8" s="397">
        <f t="shared" si="5"/>
        <v>0</v>
      </c>
      <c r="BG8" s="397">
        <f t="shared" si="5"/>
        <v>0</v>
      </c>
      <c r="BH8" s="397">
        <f t="shared" si="5"/>
        <v>0</v>
      </c>
      <c r="BI8" s="397">
        <f t="shared" si="5"/>
        <v>0</v>
      </c>
      <c r="BJ8" s="397">
        <f t="shared" si="5"/>
        <v>0</v>
      </c>
      <c r="BK8" s="397">
        <f t="shared" si="5"/>
        <v>0</v>
      </c>
      <c r="BL8" s="397">
        <f t="shared" si="5"/>
        <v>0</v>
      </c>
      <c r="BM8" s="397">
        <f t="shared" si="5"/>
        <v>0</v>
      </c>
      <c r="BN8" s="397">
        <f t="shared" si="5"/>
        <v>0</v>
      </c>
      <c r="BO8" s="397">
        <f t="shared" si="5"/>
        <v>0</v>
      </c>
      <c r="BP8" s="397">
        <f t="shared" si="5"/>
        <v>0</v>
      </c>
      <c r="BQ8" s="397">
        <f t="shared" si="5"/>
        <v>0</v>
      </c>
      <c r="BR8" s="397">
        <f t="shared" si="5"/>
        <v>0</v>
      </c>
      <c r="BS8" s="397">
        <f t="shared" si="5"/>
        <v>0</v>
      </c>
      <c r="BT8" s="397">
        <f t="shared" si="5"/>
        <v>0</v>
      </c>
      <c r="BU8" s="282">
        <f t="shared" si="5"/>
        <v>0</v>
      </c>
      <c r="BW8" s="25"/>
    </row>
    <row r="9" spans="2:75" ht="12" customHeight="1">
      <c r="B9" s="117">
        <f t="shared" si="2"/>
        <v>6</v>
      </c>
      <c r="C9" s="126"/>
      <c r="D9" s="137"/>
      <c r="E9" s="144"/>
      <c r="F9" s="282" t="e">
        <f t="shared" ca="1" si="3"/>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220"/>
      <c r="AM9" s="367"/>
      <c r="AN9" s="383">
        <f ca="1">IFERROR(COUNTIF(OFFSET(G9,0,MATCH("コ",G9:AL9,0)):$AL9,"一"),0)</f>
        <v>0</v>
      </c>
      <c r="AP9" s="392">
        <f t="shared" si="4"/>
        <v>0</v>
      </c>
      <c r="AQ9" s="397">
        <f t="shared" si="5"/>
        <v>0</v>
      </c>
      <c r="AR9" s="397">
        <f t="shared" si="5"/>
        <v>0</v>
      </c>
      <c r="AS9" s="397">
        <f t="shared" si="5"/>
        <v>0</v>
      </c>
      <c r="AT9" s="397">
        <f t="shared" si="5"/>
        <v>0</v>
      </c>
      <c r="AU9" s="397">
        <f t="shared" si="5"/>
        <v>0</v>
      </c>
      <c r="AV9" s="397">
        <f t="shared" si="5"/>
        <v>0</v>
      </c>
      <c r="AW9" s="397">
        <f t="shared" si="5"/>
        <v>0</v>
      </c>
      <c r="AX9" s="397">
        <f t="shared" si="5"/>
        <v>0</v>
      </c>
      <c r="AY9" s="397">
        <f t="shared" si="5"/>
        <v>0</v>
      </c>
      <c r="AZ9" s="397">
        <f t="shared" si="5"/>
        <v>0</v>
      </c>
      <c r="BA9" s="397">
        <f t="shared" si="5"/>
        <v>0</v>
      </c>
      <c r="BB9" s="397">
        <f t="shared" si="5"/>
        <v>0</v>
      </c>
      <c r="BC9" s="397">
        <f t="shared" si="5"/>
        <v>0</v>
      </c>
      <c r="BD9" s="397">
        <f t="shared" si="5"/>
        <v>0</v>
      </c>
      <c r="BE9" s="397">
        <f t="shared" si="5"/>
        <v>0</v>
      </c>
      <c r="BF9" s="397">
        <f t="shared" si="5"/>
        <v>0</v>
      </c>
      <c r="BG9" s="397">
        <f t="shared" si="5"/>
        <v>0</v>
      </c>
      <c r="BH9" s="397">
        <f t="shared" si="5"/>
        <v>0</v>
      </c>
      <c r="BI9" s="397">
        <f t="shared" si="5"/>
        <v>0</v>
      </c>
      <c r="BJ9" s="397">
        <f t="shared" si="5"/>
        <v>0</v>
      </c>
      <c r="BK9" s="397">
        <f t="shared" si="5"/>
        <v>0</v>
      </c>
      <c r="BL9" s="397">
        <f t="shared" si="5"/>
        <v>0</v>
      </c>
      <c r="BM9" s="397">
        <f t="shared" si="5"/>
        <v>0</v>
      </c>
      <c r="BN9" s="397">
        <f t="shared" si="5"/>
        <v>0</v>
      </c>
      <c r="BO9" s="397">
        <f t="shared" si="5"/>
        <v>0</v>
      </c>
      <c r="BP9" s="397">
        <f t="shared" si="5"/>
        <v>0</v>
      </c>
      <c r="BQ9" s="397">
        <f t="shared" si="5"/>
        <v>0</v>
      </c>
      <c r="BR9" s="397">
        <f t="shared" si="5"/>
        <v>0</v>
      </c>
      <c r="BS9" s="397">
        <f t="shared" si="5"/>
        <v>0</v>
      </c>
      <c r="BT9" s="397">
        <f t="shared" si="5"/>
        <v>0</v>
      </c>
      <c r="BU9" s="282">
        <f t="shared" si="5"/>
        <v>0</v>
      </c>
    </row>
    <row r="10" spans="2:75" ht="12" customHeight="1">
      <c r="B10" s="117">
        <f t="shared" si="2"/>
        <v>7</v>
      </c>
      <c r="C10" s="126"/>
      <c r="D10" s="137"/>
      <c r="E10" s="144"/>
      <c r="F10" s="282" t="e">
        <f t="shared" ca="1" si="3"/>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0"/>
      <c r="AM10" s="367"/>
      <c r="AN10" s="383">
        <f ca="1">IFERROR(COUNTIF(OFFSET(G10,0,MATCH("コ",G10:AL10,0)):$AL10,"一"),0)</f>
        <v>0</v>
      </c>
      <c r="AP10" s="392">
        <f t="shared" si="4"/>
        <v>0</v>
      </c>
      <c r="AQ10" s="397">
        <f t="shared" si="5"/>
        <v>0</v>
      </c>
      <c r="AR10" s="397">
        <f t="shared" si="5"/>
        <v>0</v>
      </c>
      <c r="AS10" s="397">
        <f t="shared" si="5"/>
        <v>0</v>
      </c>
      <c r="AT10" s="397">
        <f t="shared" si="5"/>
        <v>0</v>
      </c>
      <c r="AU10" s="397">
        <f t="shared" si="5"/>
        <v>0</v>
      </c>
      <c r="AV10" s="397">
        <f t="shared" si="5"/>
        <v>0</v>
      </c>
      <c r="AW10" s="397">
        <f t="shared" si="5"/>
        <v>0</v>
      </c>
      <c r="AX10" s="397">
        <f t="shared" si="5"/>
        <v>0</v>
      </c>
      <c r="AY10" s="397">
        <f t="shared" si="5"/>
        <v>0</v>
      </c>
      <c r="AZ10" s="397">
        <f t="shared" si="5"/>
        <v>0</v>
      </c>
      <c r="BA10" s="397">
        <f t="shared" si="5"/>
        <v>0</v>
      </c>
      <c r="BB10" s="397">
        <f t="shared" si="5"/>
        <v>0</v>
      </c>
      <c r="BC10" s="397">
        <f t="shared" si="5"/>
        <v>0</v>
      </c>
      <c r="BD10" s="397">
        <f t="shared" si="5"/>
        <v>0</v>
      </c>
      <c r="BE10" s="397">
        <f t="shared" si="5"/>
        <v>0</v>
      </c>
      <c r="BF10" s="397">
        <f t="shared" si="5"/>
        <v>0</v>
      </c>
      <c r="BG10" s="397">
        <f t="shared" si="5"/>
        <v>0</v>
      </c>
      <c r="BH10" s="397">
        <f t="shared" si="5"/>
        <v>0</v>
      </c>
      <c r="BI10" s="397">
        <f t="shared" si="5"/>
        <v>0</v>
      </c>
      <c r="BJ10" s="397">
        <f t="shared" si="5"/>
        <v>0</v>
      </c>
      <c r="BK10" s="397">
        <f t="shared" si="5"/>
        <v>0</v>
      </c>
      <c r="BL10" s="397">
        <f t="shared" si="5"/>
        <v>0</v>
      </c>
      <c r="BM10" s="397">
        <f t="shared" si="5"/>
        <v>0</v>
      </c>
      <c r="BN10" s="397">
        <f t="shared" si="5"/>
        <v>0</v>
      </c>
      <c r="BO10" s="397">
        <f t="shared" si="5"/>
        <v>0</v>
      </c>
      <c r="BP10" s="397">
        <f t="shared" si="5"/>
        <v>0</v>
      </c>
      <c r="BQ10" s="397">
        <f t="shared" si="5"/>
        <v>0</v>
      </c>
      <c r="BR10" s="397">
        <f t="shared" si="5"/>
        <v>0</v>
      </c>
      <c r="BS10" s="397">
        <f t="shared" si="5"/>
        <v>0</v>
      </c>
      <c r="BT10" s="397">
        <f t="shared" si="5"/>
        <v>0</v>
      </c>
      <c r="BU10" s="282">
        <f t="shared" si="5"/>
        <v>0</v>
      </c>
    </row>
    <row r="11" spans="2:75" ht="12" customHeight="1">
      <c r="B11" s="117">
        <f t="shared" si="2"/>
        <v>8</v>
      </c>
      <c r="C11" s="126"/>
      <c r="D11" s="137"/>
      <c r="E11" s="144"/>
      <c r="F11" s="282" t="e">
        <f t="shared" ca="1" si="3"/>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0"/>
      <c r="AM11" s="367"/>
      <c r="AN11" s="383">
        <f ca="1">IFERROR(COUNTIF(OFFSET(G11,0,MATCH("コ",G11:AL11,0)):$AL11,"一"),0)</f>
        <v>0</v>
      </c>
      <c r="AP11" s="392">
        <f t="shared" si="4"/>
        <v>0</v>
      </c>
      <c r="AQ11" s="397">
        <f t="shared" si="5"/>
        <v>0</v>
      </c>
      <c r="AR11" s="397">
        <f t="shared" si="5"/>
        <v>0</v>
      </c>
      <c r="AS11" s="397">
        <f t="shared" si="5"/>
        <v>0</v>
      </c>
      <c r="AT11" s="397">
        <f t="shared" si="5"/>
        <v>0</v>
      </c>
      <c r="AU11" s="397">
        <f t="shared" si="5"/>
        <v>0</v>
      </c>
      <c r="AV11" s="397">
        <f t="shared" si="5"/>
        <v>0</v>
      </c>
      <c r="AW11" s="397">
        <f t="shared" si="5"/>
        <v>0</v>
      </c>
      <c r="AX11" s="397">
        <f t="shared" si="5"/>
        <v>0</v>
      </c>
      <c r="AY11" s="397">
        <f t="shared" si="5"/>
        <v>0</v>
      </c>
      <c r="AZ11" s="397">
        <f t="shared" si="5"/>
        <v>0</v>
      </c>
      <c r="BA11" s="397">
        <f t="shared" si="5"/>
        <v>0</v>
      </c>
      <c r="BB11" s="397">
        <f t="shared" si="5"/>
        <v>0</v>
      </c>
      <c r="BC11" s="397">
        <f t="shared" si="5"/>
        <v>0</v>
      </c>
      <c r="BD11" s="397">
        <f t="shared" si="5"/>
        <v>0</v>
      </c>
      <c r="BE11" s="397">
        <f t="shared" si="5"/>
        <v>0</v>
      </c>
      <c r="BF11" s="397">
        <f t="shared" si="5"/>
        <v>0</v>
      </c>
      <c r="BG11" s="397">
        <f t="shared" si="5"/>
        <v>0</v>
      </c>
      <c r="BH11" s="397">
        <f t="shared" si="5"/>
        <v>0</v>
      </c>
      <c r="BI11" s="397">
        <f t="shared" si="5"/>
        <v>0</v>
      </c>
      <c r="BJ11" s="397">
        <f t="shared" si="5"/>
        <v>0</v>
      </c>
      <c r="BK11" s="397">
        <f t="shared" si="5"/>
        <v>0</v>
      </c>
      <c r="BL11" s="397">
        <f t="shared" si="5"/>
        <v>0</v>
      </c>
      <c r="BM11" s="397">
        <f t="shared" si="5"/>
        <v>0</v>
      </c>
      <c r="BN11" s="397">
        <f t="shared" si="5"/>
        <v>0</v>
      </c>
      <c r="BO11" s="397">
        <f t="shared" si="5"/>
        <v>0</v>
      </c>
      <c r="BP11" s="397">
        <f t="shared" si="5"/>
        <v>0</v>
      </c>
      <c r="BQ11" s="397">
        <f t="shared" si="5"/>
        <v>0</v>
      </c>
      <c r="BR11" s="397">
        <f t="shared" si="5"/>
        <v>0</v>
      </c>
      <c r="BS11" s="397">
        <f t="shared" si="5"/>
        <v>0</v>
      </c>
      <c r="BT11" s="397">
        <f t="shared" si="5"/>
        <v>0</v>
      </c>
      <c r="BU11" s="282">
        <f t="shared" si="5"/>
        <v>0</v>
      </c>
    </row>
    <row r="12" spans="2:75" ht="12" customHeight="1">
      <c r="B12" s="117">
        <f t="shared" si="2"/>
        <v>9</v>
      </c>
      <c r="C12" s="126"/>
      <c r="D12" s="137"/>
      <c r="E12" s="144"/>
      <c r="F12" s="282" t="e">
        <f t="shared" ca="1" si="3"/>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220"/>
      <c r="AM12" s="367"/>
      <c r="AN12" s="383">
        <f ca="1">IFERROR(COUNTIF(OFFSET(G12,0,MATCH("コ",G12:AL12,0)):$AL12,"一"),0)</f>
        <v>0</v>
      </c>
      <c r="AP12" s="392">
        <f t="shared" si="4"/>
        <v>0</v>
      </c>
      <c r="AQ12" s="397">
        <f t="shared" si="5"/>
        <v>0</v>
      </c>
      <c r="AR12" s="397">
        <f t="shared" si="5"/>
        <v>0</v>
      </c>
      <c r="AS12" s="397">
        <f t="shared" si="5"/>
        <v>0</v>
      </c>
      <c r="AT12" s="397">
        <f t="shared" si="5"/>
        <v>0</v>
      </c>
      <c r="AU12" s="397">
        <f t="shared" si="5"/>
        <v>0</v>
      </c>
      <c r="AV12" s="397">
        <f t="shared" si="5"/>
        <v>0</v>
      </c>
      <c r="AW12" s="397">
        <f t="shared" si="5"/>
        <v>0</v>
      </c>
      <c r="AX12" s="397">
        <f t="shared" si="5"/>
        <v>0</v>
      </c>
      <c r="AY12" s="397">
        <f t="shared" si="5"/>
        <v>0</v>
      </c>
      <c r="AZ12" s="397">
        <f t="shared" si="5"/>
        <v>0</v>
      </c>
      <c r="BA12" s="397">
        <f t="shared" si="5"/>
        <v>0</v>
      </c>
      <c r="BB12" s="397">
        <f t="shared" si="5"/>
        <v>0</v>
      </c>
      <c r="BC12" s="397">
        <f t="shared" si="5"/>
        <v>0</v>
      </c>
      <c r="BD12" s="397">
        <f t="shared" si="5"/>
        <v>0</v>
      </c>
      <c r="BE12" s="397">
        <f t="shared" si="5"/>
        <v>0</v>
      </c>
      <c r="BF12" s="397">
        <f t="shared" si="5"/>
        <v>0</v>
      </c>
      <c r="BG12" s="397">
        <f t="shared" si="5"/>
        <v>0</v>
      </c>
      <c r="BH12" s="397">
        <f t="shared" si="5"/>
        <v>0</v>
      </c>
      <c r="BI12" s="397">
        <f t="shared" si="5"/>
        <v>0</v>
      </c>
      <c r="BJ12" s="397">
        <f t="shared" si="5"/>
        <v>0</v>
      </c>
      <c r="BK12" s="397">
        <f t="shared" si="5"/>
        <v>0</v>
      </c>
      <c r="BL12" s="397">
        <f t="shared" si="5"/>
        <v>0</v>
      </c>
      <c r="BM12" s="397">
        <f t="shared" si="5"/>
        <v>0</v>
      </c>
      <c r="BN12" s="397">
        <f t="shared" si="5"/>
        <v>0</v>
      </c>
      <c r="BO12" s="397">
        <f t="shared" si="5"/>
        <v>0</v>
      </c>
      <c r="BP12" s="397">
        <f t="shared" si="5"/>
        <v>0</v>
      </c>
      <c r="BQ12" s="397">
        <f t="shared" si="5"/>
        <v>0</v>
      </c>
      <c r="BR12" s="397">
        <f t="shared" si="5"/>
        <v>0</v>
      </c>
      <c r="BS12" s="397">
        <f t="shared" si="5"/>
        <v>0</v>
      </c>
      <c r="BT12" s="397">
        <f t="shared" si="5"/>
        <v>0</v>
      </c>
      <c r="BU12" s="282">
        <f t="shared" si="5"/>
        <v>0</v>
      </c>
    </row>
    <row r="13" spans="2:75" ht="12" customHeight="1">
      <c r="B13" s="117">
        <f t="shared" si="2"/>
        <v>10</v>
      </c>
      <c r="C13" s="126"/>
      <c r="D13" s="137"/>
      <c r="E13" s="144"/>
      <c r="F13" s="282" t="e">
        <f t="shared" ca="1" si="3"/>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220"/>
      <c r="AM13" s="367"/>
      <c r="AN13" s="383">
        <f ca="1">IFERROR(COUNTIF(OFFSET(G13,0,MATCH("コ",G13:AL13,0)):$AL13,"一"),0)</f>
        <v>0</v>
      </c>
      <c r="AP13" s="392">
        <f t="shared" si="4"/>
        <v>0</v>
      </c>
      <c r="AQ13" s="397">
        <f t="shared" si="5"/>
        <v>0</v>
      </c>
      <c r="AR13" s="397">
        <f t="shared" si="5"/>
        <v>0</v>
      </c>
      <c r="AS13" s="397">
        <f t="shared" si="5"/>
        <v>0</v>
      </c>
      <c r="AT13" s="397">
        <f t="shared" si="5"/>
        <v>0</v>
      </c>
      <c r="AU13" s="397">
        <f t="shared" si="5"/>
        <v>0</v>
      </c>
      <c r="AV13" s="397">
        <f t="shared" si="5"/>
        <v>0</v>
      </c>
      <c r="AW13" s="397">
        <f t="shared" si="5"/>
        <v>0</v>
      </c>
      <c r="AX13" s="397">
        <f t="shared" si="5"/>
        <v>0</v>
      </c>
      <c r="AY13" s="397">
        <f t="shared" si="5"/>
        <v>0</v>
      </c>
      <c r="AZ13" s="397">
        <f t="shared" si="5"/>
        <v>0</v>
      </c>
      <c r="BA13" s="397">
        <f t="shared" si="5"/>
        <v>0</v>
      </c>
      <c r="BB13" s="397">
        <f t="shared" si="5"/>
        <v>0</v>
      </c>
      <c r="BC13" s="397">
        <f t="shared" si="5"/>
        <v>0</v>
      </c>
      <c r="BD13" s="397">
        <f t="shared" si="5"/>
        <v>0</v>
      </c>
      <c r="BE13" s="397">
        <f t="shared" si="5"/>
        <v>0</v>
      </c>
      <c r="BF13" s="397">
        <f t="shared" si="5"/>
        <v>0</v>
      </c>
      <c r="BG13" s="397">
        <f t="shared" si="5"/>
        <v>0</v>
      </c>
      <c r="BH13" s="397">
        <f t="shared" si="5"/>
        <v>0</v>
      </c>
      <c r="BI13" s="397">
        <f t="shared" si="5"/>
        <v>0</v>
      </c>
      <c r="BJ13" s="397">
        <f t="shared" si="5"/>
        <v>0</v>
      </c>
      <c r="BK13" s="397">
        <f t="shared" si="5"/>
        <v>0</v>
      </c>
      <c r="BL13" s="397">
        <f t="shared" si="5"/>
        <v>0</v>
      </c>
      <c r="BM13" s="397">
        <f t="shared" si="5"/>
        <v>0</v>
      </c>
      <c r="BN13" s="397">
        <f t="shared" si="5"/>
        <v>0</v>
      </c>
      <c r="BO13" s="397">
        <f t="shared" si="5"/>
        <v>0</v>
      </c>
      <c r="BP13" s="397">
        <f t="shared" si="5"/>
        <v>0</v>
      </c>
      <c r="BQ13" s="397">
        <f t="shared" si="5"/>
        <v>0</v>
      </c>
      <c r="BR13" s="397">
        <f t="shared" si="5"/>
        <v>0</v>
      </c>
      <c r="BS13" s="397">
        <f t="shared" si="5"/>
        <v>0</v>
      </c>
      <c r="BT13" s="397">
        <f t="shared" si="5"/>
        <v>0</v>
      </c>
      <c r="BU13" s="282">
        <f t="shared" si="5"/>
        <v>0</v>
      </c>
    </row>
    <row r="14" spans="2:75" ht="12" customHeight="1">
      <c r="B14" s="117">
        <f t="shared" si="2"/>
        <v>11</v>
      </c>
      <c r="C14" s="126"/>
      <c r="D14" s="137"/>
      <c r="E14" s="144"/>
      <c r="F14" s="282" t="e">
        <f t="shared" ca="1" si="3"/>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20"/>
      <c r="AM14" s="367"/>
      <c r="AN14" s="383">
        <f ca="1">IFERROR(COUNTIF(OFFSET(G14,0,MATCH("コ",G14:AL14,0)):$AL14,"一"),0)</f>
        <v>0</v>
      </c>
      <c r="AP14" s="392">
        <f t="shared" si="4"/>
        <v>0</v>
      </c>
      <c r="AQ14" s="397">
        <f t="shared" si="5"/>
        <v>0</v>
      </c>
      <c r="AR14" s="397">
        <f t="shared" si="5"/>
        <v>0</v>
      </c>
      <c r="AS14" s="397">
        <f t="shared" si="5"/>
        <v>0</v>
      </c>
      <c r="AT14" s="397">
        <f t="shared" si="5"/>
        <v>0</v>
      </c>
      <c r="AU14" s="397">
        <f t="shared" si="5"/>
        <v>0</v>
      </c>
      <c r="AV14" s="397">
        <f t="shared" si="5"/>
        <v>0</v>
      </c>
      <c r="AW14" s="397">
        <f t="shared" si="5"/>
        <v>0</v>
      </c>
      <c r="AX14" s="397">
        <f t="shared" si="5"/>
        <v>0</v>
      </c>
      <c r="AY14" s="397">
        <f t="shared" si="5"/>
        <v>0</v>
      </c>
      <c r="AZ14" s="397">
        <f t="shared" si="5"/>
        <v>0</v>
      </c>
      <c r="BA14" s="397">
        <f t="shared" si="5"/>
        <v>0</v>
      </c>
      <c r="BB14" s="397">
        <f t="shared" si="5"/>
        <v>0</v>
      </c>
      <c r="BC14" s="397">
        <f t="shared" si="5"/>
        <v>0</v>
      </c>
      <c r="BD14" s="397">
        <f t="shared" si="5"/>
        <v>0</v>
      </c>
      <c r="BE14" s="397">
        <f t="shared" si="5"/>
        <v>0</v>
      </c>
      <c r="BF14" s="397">
        <f t="shared" si="5"/>
        <v>0</v>
      </c>
      <c r="BG14" s="397">
        <f t="shared" si="5"/>
        <v>0</v>
      </c>
      <c r="BH14" s="397">
        <f t="shared" si="5"/>
        <v>0</v>
      </c>
      <c r="BI14" s="397">
        <f t="shared" si="5"/>
        <v>0</v>
      </c>
      <c r="BJ14" s="397">
        <f t="shared" si="5"/>
        <v>0</v>
      </c>
      <c r="BK14" s="397">
        <f t="shared" si="5"/>
        <v>0</v>
      </c>
      <c r="BL14" s="397">
        <f t="shared" si="5"/>
        <v>0</v>
      </c>
      <c r="BM14" s="397">
        <f t="shared" si="5"/>
        <v>0</v>
      </c>
      <c r="BN14" s="397">
        <f t="shared" si="5"/>
        <v>0</v>
      </c>
      <c r="BO14" s="397">
        <f t="shared" si="5"/>
        <v>0</v>
      </c>
      <c r="BP14" s="397">
        <f t="shared" si="5"/>
        <v>0</v>
      </c>
      <c r="BQ14" s="397">
        <f t="shared" si="5"/>
        <v>0</v>
      </c>
      <c r="BR14" s="397">
        <f t="shared" si="5"/>
        <v>0</v>
      </c>
      <c r="BS14" s="397">
        <f t="shared" si="5"/>
        <v>0</v>
      </c>
      <c r="BT14" s="397">
        <f t="shared" si="5"/>
        <v>0</v>
      </c>
      <c r="BU14" s="282">
        <f t="shared" si="5"/>
        <v>0</v>
      </c>
    </row>
    <row r="15" spans="2:75" ht="12" customHeight="1">
      <c r="B15" s="117">
        <f t="shared" si="2"/>
        <v>12</v>
      </c>
      <c r="C15" s="126"/>
      <c r="D15" s="137"/>
      <c r="E15" s="144"/>
      <c r="F15" s="282" t="e">
        <f t="shared" ca="1" si="3"/>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220"/>
      <c r="AM15" s="367"/>
      <c r="AN15" s="383">
        <f ca="1">IFERROR(COUNTIF(OFFSET(G15,0,MATCH("コ",G15:AL15,0)):$AL15,"一"),0)</f>
        <v>0</v>
      </c>
      <c r="AP15" s="392">
        <f t="shared" si="4"/>
        <v>0</v>
      </c>
      <c r="AQ15" s="397">
        <f t="shared" si="5"/>
        <v>0</v>
      </c>
      <c r="AR15" s="397">
        <f t="shared" si="5"/>
        <v>0</v>
      </c>
      <c r="AS15" s="397">
        <f t="shared" si="5"/>
        <v>0</v>
      </c>
      <c r="AT15" s="397">
        <f t="shared" si="5"/>
        <v>0</v>
      </c>
      <c r="AU15" s="397">
        <f t="shared" si="5"/>
        <v>0</v>
      </c>
      <c r="AV15" s="397">
        <f t="shared" si="5"/>
        <v>0</v>
      </c>
      <c r="AW15" s="397">
        <f t="shared" si="5"/>
        <v>0</v>
      </c>
      <c r="AX15" s="397">
        <f t="shared" si="5"/>
        <v>0</v>
      </c>
      <c r="AY15" s="397">
        <f t="shared" si="5"/>
        <v>0</v>
      </c>
      <c r="AZ15" s="397">
        <f t="shared" si="5"/>
        <v>0</v>
      </c>
      <c r="BA15" s="397">
        <f t="shared" si="5"/>
        <v>0</v>
      </c>
      <c r="BB15" s="397">
        <f t="shared" si="5"/>
        <v>0</v>
      </c>
      <c r="BC15" s="397">
        <f t="shared" si="5"/>
        <v>0</v>
      </c>
      <c r="BD15" s="397">
        <f t="shared" si="5"/>
        <v>0</v>
      </c>
      <c r="BE15" s="397">
        <f t="shared" si="5"/>
        <v>0</v>
      </c>
      <c r="BF15" s="397">
        <f t="shared" si="5"/>
        <v>0</v>
      </c>
      <c r="BG15" s="397">
        <f t="shared" si="5"/>
        <v>0</v>
      </c>
      <c r="BH15" s="397">
        <f t="shared" si="5"/>
        <v>0</v>
      </c>
      <c r="BI15" s="397">
        <f t="shared" si="5"/>
        <v>0</v>
      </c>
      <c r="BJ15" s="397">
        <f t="shared" si="5"/>
        <v>0</v>
      </c>
      <c r="BK15" s="397">
        <f t="shared" si="5"/>
        <v>0</v>
      </c>
      <c r="BL15" s="397">
        <f t="shared" si="5"/>
        <v>0</v>
      </c>
      <c r="BM15" s="397">
        <f t="shared" si="5"/>
        <v>0</v>
      </c>
      <c r="BN15" s="397">
        <f t="shared" si="5"/>
        <v>0</v>
      </c>
      <c r="BO15" s="397">
        <f t="shared" si="5"/>
        <v>0</v>
      </c>
      <c r="BP15" s="397">
        <f t="shared" si="5"/>
        <v>0</v>
      </c>
      <c r="BQ15" s="397">
        <f t="shared" si="5"/>
        <v>0</v>
      </c>
      <c r="BR15" s="397">
        <f t="shared" si="5"/>
        <v>0</v>
      </c>
      <c r="BS15" s="397">
        <f t="shared" si="5"/>
        <v>0</v>
      </c>
      <c r="BT15" s="397">
        <f t="shared" si="5"/>
        <v>0</v>
      </c>
      <c r="BU15" s="282">
        <f t="shared" si="5"/>
        <v>0</v>
      </c>
    </row>
    <row r="16" spans="2:75" ht="12" customHeight="1">
      <c r="B16" s="117">
        <f t="shared" si="2"/>
        <v>13</v>
      </c>
      <c r="C16" s="126"/>
      <c r="D16" s="137"/>
      <c r="E16" s="144"/>
      <c r="F16" s="282" t="e">
        <f t="shared" ca="1" si="3"/>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220"/>
      <c r="AM16" s="367"/>
      <c r="AN16" s="383">
        <f ca="1">IFERROR(COUNTIF(OFFSET(G16,0,MATCH("コ",G16:AL16,0)):$AL16,"一"),0)</f>
        <v>0</v>
      </c>
      <c r="AP16" s="392">
        <f t="shared" si="4"/>
        <v>0</v>
      </c>
      <c r="AQ16" s="397">
        <f t="shared" si="5"/>
        <v>0</v>
      </c>
      <c r="AR16" s="397">
        <f t="shared" si="5"/>
        <v>0</v>
      </c>
      <c r="AS16" s="397">
        <f t="shared" si="5"/>
        <v>0</v>
      </c>
      <c r="AT16" s="397">
        <f t="shared" si="5"/>
        <v>0</v>
      </c>
      <c r="AU16" s="397">
        <f t="shared" si="5"/>
        <v>0</v>
      </c>
      <c r="AV16" s="397">
        <f t="shared" si="5"/>
        <v>0</v>
      </c>
      <c r="AW16" s="397">
        <f t="shared" si="5"/>
        <v>0</v>
      </c>
      <c r="AX16" s="397">
        <f t="shared" si="5"/>
        <v>0</v>
      </c>
      <c r="AY16" s="397">
        <f t="shared" si="5"/>
        <v>0</v>
      </c>
      <c r="AZ16" s="397">
        <f t="shared" si="5"/>
        <v>0</v>
      </c>
      <c r="BA16" s="397">
        <f t="shared" si="5"/>
        <v>0</v>
      </c>
      <c r="BB16" s="397">
        <f t="shared" si="5"/>
        <v>0</v>
      </c>
      <c r="BC16" s="397">
        <f t="shared" si="5"/>
        <v>0</v>
      </c>
      <c r="BD16" s="397">
        <f t="shared" si="5"/>
        <v>0</v>
      </c>
      <c r="BE16" s="397">
        <f t="shared" si="5"/>
        <v>0</v>
      </c>
      <c r="BF16" s="397">
        <f t="shared" si="5"/>
        <v>0</v>
      </c>
      <c r="BG16" s="397">
        <f t="shared" si="5"/>
        <v>0</v>
      </c>
      <c r="BH16" s="397">
        <f t="shared" si="5"/>
        <v>0</v>
      </c>
      <c r="BI16" s="397">
        <f t="shared" si="5"/>
        <v>0</v>
      </c>
      <c r="BJ16" s="397">
        <f t="shared" si="5"/>
        <v>0</v>
      </c>
      <c r="BK16" s="397">
        <f t="shared" si="5"/>
        <v>0</v>
      </c>
      <c r="BL16" s="397">
        <f t="shared" si="5"/>
        <v>0</v>
      </c>
      <c r="BM16" s="397">
        <f t="shared" si="5"/>
        <v>0</v>
      </c>
      <c r="BN16" s="397">
        <f t="shared" si="5"/>
        <v>0</v>
      </c>
      <c r="BO16" s="397">
        <f t="shared" si="5"/>
        <v>0</v>
      </c>
      <c r="BP16" s="397">
        <f t="shared" si="5"/>
        <v>0</v>
      </c>
      <c r="BQ16" s="397">
        <f t="shared" si="5"/>
        <v>0</v>
      </c>
      <c r="BR16" s="397">
        <f t="shared" si="5"/>
        <v>0</v>
      </c>
      <c r="BS16" s="397">
        <f t="shared" si="5"/>
        <v>0</v>
      </c>
      <c r="BT16" s="397">
        <f t="shared" si="5"/>
        <v>0</v>
      </c>
      <c r="BU16" s="282">
        <f t="shared" si="5"/>
        <v>0</v>
      </c>
    </row>
    <row r="17" spans="2:73" ht="12" customHeight="1">
      <c r="B17" s="117">
        <f t="shared" si="2"/>
        <v>14</v>
      </c>
      <c r="C17" s="126"/>
      <c r="D17" s="137"/>
      <c r="E17" s="144"/>
      <c r="F17" s="282" t="e">
        <f t="shared" ca="1" si="3"/>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220"/>
      <c r="AM17" s="367"/>
      <c r="AN17" s="383">
        <f ca="1">IFERROR(COUNTIF(OFFSET(G17,0,MATCH("コ",G17:AL17,0)):$AL17,"一"),0)</f>
        <v>0</v>
      </c>
      <c r="AP17" s="392">
        <f t="shared" si="4"/>
        <v>0</v>
      </c>
      <c r="AQ17" s="397">
        <f t="shared" si="5"/>
        <v>0</v>
      </c>
      <c r="AR17" s="397">
        <f t="shared" si="5"/>
        <v>0</v>
      </c>
      <c r="AS17" s="397">
        <f t="shared" si="5"/>
        <v>0</v>
      </c>
      <c r="AT17" s="397">
        <f t="shared" si="5"/>
        <v>0</v>
      </c>
      <c r="AU17" s="397">
        <f t="shared" si="5"/>
        <v>0</v>
      </c>
      <c r="AV17" s="397">
        <f t="shared" si="5"/>
        <v>0</v>
      </c>
      <c r="AW17" s="397">
        <f t="shared" si="5"/>
        <v>0</v>
      </c>
      <c r="AX17" s="397">
        <f t="shared" si="5"/>
        <v>0</v>
      </c>
      <c r="AY17" s="397">
        <f t="shared" si="5"/>
        <v>0</v>
      </c>
      <c r="AZ17" s="397">
        <f t="shared" si="5"/>
        <v>0</v>
      </c>
      <c r="BA17" s="397">
        <f t="shared" si="5"/>
        <v>0</v>
      </c>
      <c r="BB17" s="397">
        <f t="shared" si="5"/>
        <v>0</v>
      </c>
      <c r="BC17" s="397">
        <f t="shared" si="5"/>
        <v>0</v>
      </c>
      <c r="BD17" s="397">
        <f t="shared" si="5"/>
        <v>0</v>
      </c>
      <c r="BE17" s="397">
        <f t="shared" si="5"/>
        <v>0</v>
      </c>
      <c r="BF17" s="397">
        <f t="shared" si="5"/>
        <v>0</v>
      </c>
      <c r="BG17" s="397">
        <f t="shared" si="5"/>
        <v>0</v>
      </c>
      <c r="BH17" s="397">
        <f t="shared" si="5"/>
        <v>0</v>
      </c>
      <c r="BI17" s="397">
        <f t="shared" si="5"/>
        <v>0</v>
      </c>
      <c r="BJ17" s="397">
        <f t="shared" si="5"/>
        <v>0</v>
      </c>
      <c r="BK17" s="397">
        <f t="shared" si="5"/>
        <v>0</v>
      </c>
      <c r="BL17" s="397">
        <f t="shared" si="5"/>
        <v>0</v>
      </c>
      <c r="BM17" s="397">
        <f t="shared" si="5"/>
        <v>0</v>
      </c>
      <c r="BN17" s="397">
        <f t="shared" si="5"/>
        <v>0</v>
      </c>
      <c r="BO17" s="397">
        <f t="shared" si="5"/>
        <v>0</v>
      </c>
      <c r="BP17" s="397">
        <f t="shared" si="5"/>
        <v>0</v>
      </c>
      <c r="BQ17" s="397">
        <f t="shared" si="5"/>
        <v>0</v>
      </c>
      <c r="BR17" s="397">
        <f t="shared" si="5"/>
        <v>0</v>
      </c>
      <c r="BS17" s="397">
        <f t="shared" si="5"/>
        <v>0</v>
      </c>
      <c r="BT17" s="397">
        <f t="shared" si="5"/>
        <v>0</v>
      </c>
      <c r="BU17" s="282">
        <f t="shared" si="5"/>
        <v>0</v>
      </c>
    </row>
    <row r="18" spans="2:73" ht="12" customHeight="1">
      <c r="B18" s="117">
        <f t="shared" si="2"/>
        <v>15</v>
      </c>
      <c r="C18" s="126"/>
      <c r="D18" s="137"/>
      <c r="E18" s="144"/>
      <c r="F18" s="282" t="e">
        <f t="shared" ca="1" si="3"/>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220"/>
      <c r="AM18" s="367"/>
      <c r="AN18" s="383">
        <f ca="1">IFERROR(COUNTIF(OFFSET(G18,0,MATCH("コ",G18:AL18,0)):$AL18,"一"),0)</f>
        <v>0</v>
      </c>
      <c r="AP18" s="392">
        <f t="shared" si="4"/>
        <v>0</v>
      </c>
      <c r="AQ18" s="397">
        <f t="shared" si="5"/>
        <v>0</v>
      </c>
      <c r="AR18" s="397">
        <f t="shared" si="5"/>
        <v>0</v>
      </c>
      <c r="AS18" s="397">
        <f t="shared" si="5"/>
        <v>0</v>
      </c>
      <c r="AT18" s="397">
        <f t="shared" si="5"/>
        <v>0</v>
      </c>
      <c r="AU18" s="397">
        <f t="shared" si="5"/>
        <v>0</v>
      </c>
      <c r="AV18" s="397">
        <f t="shared" si="5"/>
        <v>0</v>
      </c>
      <c r="AW18" s="397">
        <f t="shared" si="5"/>
        <v>0</v>
      </c>
      <c r="AX18" s="397">
        <f t="shared" si="5"/>
        <v>0</v>
      </c>
      <c r="AY18" s="397">
        <f t="shared" si="5"/>
        <v>0</v>
      </c>
      <c r="AZ18" s="397">
        <f t="shared" si="5"/>
        <v>0</v>
      </c>
      <c r="BA18" s="397">
        <f t="shared" si="5"/>
        <v>0</v>
      </c>
      <c r="BB18" s="397">
        <f t="shared" si="5"/>
        <v>0</v>
      </c>
      <c r="BC18" s="397">
        <f t="shared" si="5"/>
        <v>0</v>
      </c>
      <c r="BD18" s="397">
        <f t="shared" si="5"/>
        <v>0</v>
      </c>
      <c r="BE18" s="397">
        <f t="shared" si="5"/>
        <v>0</v>
      </c>
      <c r="BF18" s="397">
        <f t="shared" si="5"/>
        <v>0</v>
      </c>
      <c r="BG18" s="397">
        <f t="shared" si="5"/>
        <v>0</v>
      </c>
      <c r="BH18" s="397">
        <f t="shared" si="5"/>
        <v>0</v>
      </c>
      <c r="BI18" s="397">
        <f t="shared" si="5"/>
        <v>0</v>
      </c>
      <c r="BJ18" s="397">
        <f t="shared" si="5"/>
        <v>0</v>
      </c>
      <c r="BK18" s="397">
        <f t="shared" si="5"/>
        <v>0</v>
      </c>
      <c r="BL18" s="397">
        <f t="shared" si="5"/>
        <v>0</v>
      </c>
      <c r="BM18" s="397">
        <f t="shared" si="5"/>
        <v>0</v>
      </c>
      <c r="BN18" s="397">
        <f t="shared" si="5"/>
        <v>0</v>
      </c>
      <c r="BO18" s="397">
        <f t="shared" si="5"/>
        <v>0</v>
      </c>
      <c r="BP18" s="397">
        <f t="shared" si="5"/>
        <v>0</v>
      </c>
      <c r="BQ18" s="397">
        <f t="shared" si="5"/>
        <v>0</v>
      </c>
      <c r="BR18" s="397">
        <f t="shared" si="5"/>
        <v>0</v>
      </c>
      <c r="BS18" s="397">
        <f t="shared" si="5"/>
        <v>0</v>
      </c>
      <c r="BT18" s="397">
        <f t="shared" si="5"/>
        <v>0</v>
      </c>
      <c r="BU18" s="282">
        <f t="shared" si="5"/>
        <v>0</v>
      </c>
    </row>
    <row r="19" spans="2:73" ht="12" customHeight="1">
      <c r="B19" s="117">
        <f t="shared" si="2"/>
        <v>16</v>
      </c>
      <c r="C19" s="126"/>
      <c r="D19" s="137"/>
      <c r="E19" s="144"/>
      <c r="F19" s="282" t="e">
        <f t="shared" ca="1" si="3"/>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220"/>
      <c r="AM19" s="367"/>
      <c r="AN19" s="383">
        <f ca="1">IFERROR(COUNTIF(OFFSET(G19,0,MATCH("コ",G19:AL19,0)):$AL19,"一"),0)</f>
        <v>0</v>
      </c>
      <c r="AP19" s="392">
        <f t="shared" si="4"/>
        <v>0</v>
      </c>
      <c r="AQ19" s="397">
        <f t="shared" si="5"/>
        <v>0</v>
      </c>
      <c r="AR19" s="397">
        <f t="shared" si="5"/>
        <v>0</v>
      </c>
      <c r="AS19" s="397">
        <f t="shared" si="5"/>
        <v>0</v>
      </c>
      <c r="AT19" s="397">
        <f t="shared" si="5"/>
        <v>0</v>
      </c>
      <c r="AU19" s="397">
        <f t="shared" si="5"/>
        <v>0</v>
      </c>
      <c r="AV19" s="397">
        <f t="shared" si="5"/>
        <v>0</v>
      </c>
      <c r="AW19" s="397">
        <f t="shared" si="5"/>
        <v>0</v>
      </c>
      <c r="AX19" s="397">
        <f t="shared" si="5"/>
        <v>0</v>
      </c>
      <c r="AY19" s="397">
        <f t="shared" si="5"/>
        <v>0</v>
      </c>
      <c r="AZ19" s="397">
        <f t="shared" si="5"/>
        <v>0</v>
      </c>
      <c r="BA19" s="397">
        <f t="shared" si="5"/>
        <v>0</v>
      </c>
      <c r="BB19" s="397">
        <f t="shared" si="5"/>
        <v>0</v>
      </c>
      <c r="BC19" s="397">
        <f t="shared" si="5"/>
        <v>0</v>
      </c>
      <c r="BD19" s="397">
        <f t="shared" si="5"/>
        <v>0</v>
      </c>
      <c r="BE19" s="397">
        <f t="shared" si="5"/>
        <v>0</v>
      </c>
      <c r="BF19" s="397">
        <f t="shared" si="5"/>
        <v>0</v>
      </c>
      <c r="BG19" s="397">
        <f t="shared" si="5"/>
        <v>0</v>
      </c>
      <c r="BH19" s="397">
        <f t="shared" si="5"/>
        <v>0</v>
      </c>
      <c r="BI19" s="397">
        <f t="shared" si="5"/>
        <v>0</v>
      </c>
      <c r="BJ19" s="397">
        <f t="shared" si="5"/>
        <v>0</v>
      </c>
      <c r="BK19" s="397">
        <f t="shared" si="5"/>
        <v>0</v>
      </c>
      <c r="BL19" s="397">
        <f t="shared" si="5"/>
        <v>0</v>
      </c>
      <c r="BM19" s="397">
        <f t="shared" si="5"/>
        <v>0</v>
      </c>
      <c r="BN19" s="397">
        <f t="shared" si="5"/>
        <v>0</v>
      </c>
      <c r="BO19" s="397">
        <f t="shared" si="5"/>
        <v>0</v>
      </c>
      <c r="BP19" s="397">
        <f t="shared" si="5"/>
        <v>0</v>
      </c>
      <c r="BQ19" s="397">
        <f t="shared" si="5"/>
        <v>0</v>
      </c>
      <c r="BR19" s="397">
        <f t="shared" si="5"/>
        <v>0</v>
      </c>
      <c r="BS19" s="397">
        <f t="shared" si="5"/>
        <v>0</v>
      </c>
      <c r="BT19" s="397">
        <f t="shared" si="5"/>
        <v>0</v>
      </c>
      <c r="BU19" s="282">
        <f t="shared" si="5"/>
        <v>0</v>
      </c>
    </row>
    <row r="20" spans="2:73" ht="12" customHeight="1">
      <c r="B20" s="117">
        <f t="shared" si="2"/>
        <v>17</v>
      </c>
      <c r="C20" s="126"/>
      <c r="D20" s="137"/>
      <c r="E20" s="144"/>
      <c r="F20" s="282" t="e">
        <f t="shared" ca="1" si="3"/>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20"/>
      <c r="AM20" s="367"/>
      <c r="AN20" s="383">
        <f ca="1">IFERROR(COUNTIF(OFFSET(G20,0,MATCH("コ",G20:AL20,0)):$AL20,"一"),0)</f>
        <v>0</v>
      </c>
      <c r="AP20" s="392">
        <f t="shared" si="4"/>
        <v>0</v>
      </c>
      <c r="AQ20" s="397">
        <f t="shared" si="5"/>
        <v>0</v>
      </c>
      <c r="AR20" s="397">
        <f t="shared" si="5"/>
        <v>0</v>
      </c>
      <c r="AS20" s="397">
        <f t="shared" si="5"/>
        <v>0</v>
      </c>
      <c r="AT20" s="397">
        <f t="shared" si="5"/>
        <v>0</v>
      </c>
      <c r="AU20" s="397">
        <f t="shared" si="5"/>
        <v>0</v>
      </c>
      <c r="AV20" s="397">
        <f t="shared" si="5"/>
        <v>0</v>
      </c>
      <c r="AW20" s="397">
        <f t="shared" si="5"/>
        <v>0</v>
      </c>
      <c r="AX20" s="397">
        <f t="shared" si="5"/>
        <v>0</v>
      </c>
      <c r="AY20" s="397">
        <f t="shared" si="5"/>
        <v>0</v>
      </c>
      <c r="AZ20" s="397">
        <f t="shared" si="5"/>
        <v>0</v>
      </c>
      <c r="BA20" s="397">
        <f t="shared" si="5"/>
        <v>0</v>
      </c>
      <c r="BB20" s="397">
        <f t="shared" si="5"/>
        <v>0</v>
      </c>
      <c r="BC20" s="397">
        <f t="shared" si="5"/>
        <v>0</v>
      </c>
      <c r="BD20" s="397">
        <f t="shared" si="5"/>
        <v>0</v>
      </c>
      <c r="BE20" s="397">
        <f t="shared" si="5"/>
        <v>0</v>
      </c>
      <c r="BF20" s="397">
        <f t="shared" si="5"/>
        <v>0</v>
      </c>
      <c r="BG20" s="397">
        <f t="shared" si="5"/>
        <v>0</v>
      </c>
      <c r="BH20" s="397">
        <f t="shared" si="5"/>
        <v>0</v>
      </c>
      <c r="BI20" s="397">
        <f t="shared" si="5"/>
        <v>0</v>
      </c>
      <c r="BJ20" s="397">
        <f t="shared" si="5"/>
        <v>0</v>
      </c>
      <c r="BK20" s="397">
        <f t="shared" si="5"/>
        <v>0</v>
      </c>
      <c r="BL20" s="397">
        <f t="shared" si="5"/>
        <v>0</v>
      </c>
      <c r="BM20" s="397">
        <f t="shared" si="5"/>
        <v>0</v>
      </c>
      <c r="BN20" s="397">
        <f t="shared" si="5"/>
        <v>0</v>
      </c>
      <c r="BO20" s="397">
        <f t="shared" si="5"/>
        <v>0</v>
      </c>
      <c r="BP20" s="397">
        <f t="shared" si="5"/>
        <v>0</v>
      </c>
      <c r="BQ20" s="397">
        <f t="shared" si="5"/>
        <v>0</v>
      </c>
      <c r="BR20" s="397">
        <f t="shared" si="5"/>
        <v>0</v>
      </c>
      <c r="BS20" s="397">
        <f t="shared" si="5"/>
        <v>0</v>
      </c>
      <c r="BT20" s="397">
        <f t="shared" si="5"/>
        <v>0</v>
      </c>
      <c r="BU20" s="282">
        <f t="shared" si="5"/>
        <v>0</v>
      </c>
    </row>
    <row r="21" spans="2:73" ht="12" customHeight="1">
      <c r="B21" s="117">
        <f t="shared" si="2"/>
        <v>18</v>
      </c>
      <c r="C21" s="126"/>
      <c r="D21" s="137"/>
      <c r="E21" s="144"/>
      <c r="F21" s="282" t="e">
        <f t="shared" ca="1" si="3"/>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220"/>
      <c r="AM21" s="367"/>
      <c r="AN21" s="383">
        <f ca="1">IFERROR(COUNTIF(OFFSET(G21,0,MATCH("コ",G21:AL21,0)):$AL21,"一"),0)</f>
        <v>0</v>
      </c>
      <c r="AP21" s="392">
        <f t="shared" si="4"/>
        <v>0</v>
      </c>
      <c r="AQ21" s="397">
        <f t="shared" si="5"/>
        <v>0</v>
      </c>
      <c r="AR21" s="397">
        <f t="shared" si="5"/>
        <v>0</v>
      </c>
      <c r="AS21" s="397">
        <f t="shared" si="5"/>
        <v>0</v>
      </c>
      <c r="AT21" s="397">
        <f t="shared" si="5"/>
        <v>0</v>
      </c>
      <c r="AU21" s="397">
        <f t="shared" si="5"/>
        <v>0</v>
      </c>
      <c r="AV21" s="397">
        <f t="shared" si="5"/>
        <v>0</v>
      </c>
      <c r="AW21" s="397">
        <f t="shared" si="5"/>
        <v>0</v>
      </c>
      <c r="AX21" s="397">
        <f t="shared" si="5"/>
        <v>0</v>
      </c>
      <c r="AY21" s="397">
        <f t="shared" si="5"/>
        <v>0</v>
      </c>
      <c r="AZ21" s="397">
        <f t="shared" si="5"/>
        <v>0</v>
      </c>
      <c r="BA21" s="397">
        <f t="shared" si="5"/>
        <v>0</v>
      </c>
      <c r="BB21" s="397">
        <f t="shared" si="5"/>
        <v>0</v>
      </c>
      <c r="BC21" s="397">
        <f t="shared" si="5"/>
        <v>0</v>
      </c>
      <c r="BD21" s="397">
        <f t="shared" si="5"/>
        <v>0</v>
      </c>
      <c r="BE21" s="397">
        <f t="shared" si="5"/>
        <v>0</v>
      </c>
      <c r="BF21" s="397">
        <f t="shared" si="5"/>
        <v>0</v>
      </c>
      <c r="BG21" s="397">
        <f t="shared" si="5"/>
        <v>0</v>
      </c>
      <c r="BH21" s="397">
        <f t="shared" si="5"/>
        <v>0</v>
      </c>
      <c r="BI21" s="397">
        <f t="shared" si="5"/>
        <v>0</v>
      </c>
      <c r="BJ21" s="397">
        <f t="shared" si="5"/>
        <v>0</v>
      </c>
      <c r="BK21" s="397">
        <f t="shared" si="5"/>
        <v>0</v>
      </c>
      <c r="BL21" s="397">
        <f t="shared" si="5"/>
        <v>0</v>
      </c>
      <c r="BM21" s="397">
        <f t="shared" si="5"/>
        <v>0</v>
      </c>
      <c r="BN21" s="397">
        <f t="shared" si="5"/>
        <v>0</v>
      </c>
      <c r="BO21" s="397">
        <f t="shared" si="5"/>
        <v>0</v>
      </c>
      <c r="BP21" s="397">
        <f t="shared" si="5"/>
        <v>0</v>
      </c>
      <c r="BQ21" s="397">
        <f t="shared" si="5"/>
        <v>0</v>
      </c>
      <c r="BR21" s="397">
        <f t="shared" si="5"/>
        <v>0</v>
      </c>
      <c r="BS21" s="397">
        <f t="shared" si="5"/>
        <v>0</v>
      </c>
      <c r="BT21" s="397">
        <f t="shared" si="5"/>
        <v>0</v>
      </c>
      <c r="BU21" s="282">
        <f t="shared" si="5"/>
        <v>0</v>
      </c>
    </row>
    <row r="22" spans="2:73" ht="12" customHeight="1">
      <c r="B22" s="117">
        <f t="shared" si="2"/>
        <v>19</v>
      </c>
      <c r="C22" s="126"/>
      <c r="D22" s="137"/>
      <c r="E22" s="144"/>
      <c r="F22" s="282" t="e">
        <f t="shared" ca="1" si="3"/>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220"/>
      <c r="AM22" s="367"/>
      <c r="AN22" s="383">
        <f ca="1">IFERROR(COUNTIF(OFFSET(G22,0,MATCH("コ",G22:AL22,0)):$AL22,"一"),0)</f>
        <v>0</v>
      </c>
      <c r="AP22" s="392">
        <f t="shared" si="4"/>
        <v>0</v>
      </c>
      <c r="AQ22" s="397">
        <f t="shared" si="5"/>
        <v>0</v>
      </c>
      <c r="AR22" s="397">
        <f t="shared" si="5"/>
        <v>0</v>
      </c>
      <c r="AS22" s="397">
        <f t="shared" si="5"/>
        <v>0</v>
      </c>
      <c r="AT22" s="397">
        <f t="shared" si="5"/>
        <v>0</v>
      </c>
      <c r="AU22" s="397">
        <f t="shared" si="5"/>
        <v>0</v>
      </c>
      <c r="AV22" s="397">
        <f t="shared" si="5"/>
        <v>0</v>
      </c>
      <c r="AW22" s="397">
        <f t="shared" si="5"/>
        <v>0</v>
      </c>
      <c r="AX22" s="397">
        <f t="shared" si="5"/>
        <v>0</v>
      </c>
      <c r="AY22" s="397">
        <f t="shared" si="5"/>
        <v>0</v>
      </c>
      <c r="AZ22" s="397">
        <f t="shared" si="5"/>
        <v>0</v>
      </c>
      <c r="BA22" s="397">
        <f t="shared" si="5"/>
        <v>0</v>
      </c>
      <c r="BB22" s="397">
        <f t="shared" si="5"/>
        <v>0</v>
      </c>
      <c r="BC22" s="397">
        <f t="shared" si="5"/>
        <v>0</v>
      </c>
      <c r="BD22" s="397">
        <f t="shared" si="5"/>
        <v>0</v>
      </c>
      <c r="BE22" s="397">
        <f t="shared" si="5"/>
        <v>0</v>
      </c>
      <c r="BF22" s="397">
        <f t="shared" si="5"/>
        <v>0</v>
      </c>
      <c r="BG22" s="397">
        <f t="shared" si="5"/>
        <v>0</v>
      </c>
      <c r="BH22" s="397">
        <f t="shared" si="5"/>
        <v>0</v>
      </c>
      <c r="BI22" s="397">
        <f t="shared" si="5"/>
        <v>0</v>
      </c>
      <c r="BJ22" s="397">
        <f t="shared" si="5"/>
        <v>0</v>
      </c>
      <c r="BK22" s="397">
        <f t="shared" si="5"/>
        <v>0</v>
      </c>
      <c r="BL22" s="397">
        <f t="shared" si="5"/>
        <v>0</v>
      </c>
      <c r="BM22" s="397">
        <f t="shared" si="5"/>
        <v>0</v>
      </c>
      <c r="BN22" s="397">
        <f t="shared" si="5"/>
        <v>0</v>
      </c>
      <c r="BO22" s="397">
        <f t="shared" si="5"/>
        <v>0</v>
      </c>
      <c r="BP22" s="397">
        <f t="shared" si="5"/>
        <v>0</v>
      </c>
      <c r="BQ22" s="397">
        <f t="shared" si="5"/>
        <v>0</v>
      </c>
      <c r="BR22" s="397">
        <f t="shared" si="5"/>
        <v>0</v>
      </c>
      <c r="BS22" s="397">
        <f t="shared" si="5"/>
        <v>0</v>
      </c>
      <c r="BT22" s="397">
        <f t="shared" si="5"/>
        <v>0</v>
      </c>
      <c r="BU22" s="282">
        <f t="shared" si="5"/>
        <v>0</v>
      </c>
    </row>
    <row r="23" spans="2:73" ht="12" customHeight="1">
      <c r="B23" s="117">
        <f t="shared" si="2"/>
        <v>20</v>
      </c>
      <c r="C23" s="126"/>
      <c r="D23" s="137"/>
      <c r="E23" s="144"/>
      <c r="F23" s="282" t="e">
        <f t="shared" ca="1" si="3"/>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20"/>
      <c r="AM23" s="367"/>
      <c r="AN23" s="383">
        <f ca="1">IFERROR(COUNTIF(OFFSET(G23,0,MATCH("コ",G23:AL23,0)):$AL23,"一"),0)</f>
        <v>0</v>
      </c>
      <c r="AP23" s="392">
        <f t="shared" si="4"/>
        <v>0</v>
      </c>
      <c r="AQ23" s="397">
        <f t="shared" si="5"/>
        <v>0</v>
      </c>
      <c r="AR23" s="397">
        <f t="shared" si="5"/>
        <v>0</v>
      </c>
      <c r="AS23" s="397">
        <f t="shared" si="5"/>
        <v>0</v>
      </c>
      <c r="AT23" s="397">
        <f t="shared" si="5"/>
        <v>0</v>
      </c>
      <c r="AU23" s="397">
        <f t="shared" si="5"/>
        <v>0</v>
      </c>
      <c r="AV23" s="397">
        <f t="shared" si="5"/>
        <v>0</v>
      </c>
      <c r="AW23" s="397">
        <f t="shared" si="5"/>
        <v>0</v>
      </c>
      <c r="AX23" s="397">
        <f t="shared" si="5"/>
        <v>0</v>
      </c>
      <c r="AY23" s="397">
        <f t="shared" si="5"/>
        <v>0</v>
      </c>
      <c r="AZ23" s="397">
        <f t="shared" si="5"/>
        <v>0</v>
      </c>
      <c r="BA23" s="397">
        <f t="shared" si="5"/>
        <v>0</v>
      </c>
      <c r="BB23" s="397">
        <f t="shared" si="5"/>
        <v>0</v>
      </c>
      <c r="BC23" s="397">
        <f t="shared" si="5"/>
        <v>0</v>
      </c>
      <c r="BD23" s="397">
        <f t="shared" si="5"/>
        <v>0</v>
      </c>
      <c r="BE23" s="397">
        <f t="shared" si="5"/>
        <v>0</v>
      </c>
      <c r="BF23" s="397">
        <f t="shared" si="5"/>
        <v>0</v>
      </c>
      <c r="BG23" s="397">
        <f t="shared" si="5"/>
        <v>0</v>
      </c>
      <c r="BH23" s="397">
        <f t="shared" si="5"/>
        <v>0</v>
      </c>
      <c r="BI23" s="397">
        <f t="shared" si="5"/>
        <v>0</v>
      </c>
      <c r="BJ23" s="397">
        <f t="shared" si="5"/>
        <v>0</v>
      </c>
      <c r="BK23" s="397">
        <f t="shared" si="5"/>
        <v>0</v>
      </c>
      <c r="BL23" s="397">
        <f t="shared" si="5"/>
        <v>0</v>
      </c>
      <c r="BM23" s="397">
        <f t="shared" si="5"/>
        <v>0</v>
      </c>
      <c r="BN23" s="397">
        <f t="shared" si="5"/>
        <v>0</v>
      </c>
      <c r="BO23" s="397">
        <f t="shared" si="5"/>
        <v>0</v>
      </c>
      <c r="BP23" s="397">
        <f t="shared" si="5"/>
        <v>0</v>
      </c>
      <c r="BQ23" s="397">
        <f t="shared" si="5"/>
        <v>0</v>
      </c>
      <c r="BR23" s="397">
        <f t="shared" si="5"/>
        <v>0</v>
      </c>
      <c r="BS23" s="397">
        <f t="shared" si="5"/>
        <v>0</v>
      </c>
      <c r="BT23" s="397">
        <f t="shared" si="5"/>
        <v>0</v>
      </c>
      <c r="BU23" s="282">
        <f t="shared" si="5"/>
        <v>0</v>
      </c>
    </row>
    <row r="24" spans="2:73" ht="12" customHeight="1">
      <c r="B24" s="117">
        <f t="shared" si="2"/>
        <v>21</v>
      </c>
      <c r="C24" s="126"/>
      <c r="D24" s="137"/>
      <c r="E24" s="144"/>
      <c r="F24" s="282" t="e">
        <f t="shared" ca="1" si="3"/>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220"/>
      <c r="AM24" s="367"/>
      <c r="AN24" s="383">
        <f ca="1">IFERROR(COUNTIF(OFFSET(G24,0,MATCH("コ",G24:AL24,0)):$AL24,"一"),0)</f>
        <v>0</v>
      </c>
      <c r="AP24" s="392">
        <f t="shared" si="4"/>
        <v>0</v>
      </c>
      <c r="AQ24" s="397">
        <f t="shared" si="5"/>
        <v>0</v>
      </c>
      <c r="AR24" s="397">
        <f t="shared" si="5"/>
        <v>0</v>
      </c>
      <c r="AS24" s="397">
        <f t="shared" si="5"/>
        <v>0</v>
      </c>
      <c r="AT24" s="397">
        <f t="shared" si="5"/>
        <v>0</v>
      </c>
      <c r="AU24" s="397">
        <f t="shared" si="5"/>
        <v>0</v>
      </c>
      <c r="AV24" s="397">
        <f t="shared" si="5"/>
        <v>0</v>
      </c>
      <c r="AW24" s="397">
        <f t="shared" si="5"/>
        <v>0</v>
      </c>
      <c r="AX24" s="397">
        <f t="shared" si="5"/>
        <v>0</v>
      </c>
      <c r="AY24" s="397">
        <f t="shared" si="5"/>
        <v>0</v>
      </c>
      <c r="AZ24" s="397">
        <f t="shared" si="5"/>
        <v>0</v>
      </c>
      <c r="BA24" s="397">
        <f t="shared" si="5"/>
        <v>0</v>
      </c>
      <c r="BB24" s="397">
        <f t="shared" si="5"/>
        <v>0</v>
      </c>
      <c r="BC24" s="397">
        <f t="shared" si="5"/>
        <v>0</v>
      </c>
      <c r="BD24" s="397">
        <f t="shared" si="5"/>
        <v>0</v>
      </c>
      <c r="BE24" s="397">
        <f t="shared" si="5"/>
        <v>0</v>
      </c>
      <c r="BF24" s="397">
        <f t="shared" si="5"/>
        <v>0</v>
      </c>
      <c r="BG24" s="397">
        <f t="shared" si="5"/>
        <v>0</v>
      </c>
      <c r="BH24" s="397">
        <f t="shared" si="5"/>
        <v>0</v>
      </c>
      <c r="BI24" s="397">
        <f t="shared" si="5"/>
        <v>0</v>
      </c>
      <c r="BJ24" s="397">
        <f t="shared" si="5"/>
        <v>0</v>
      </c>
      <c r="BK24" s="397">
        <f t="shared" si="5"/>
        <v>0</v>
      </c>
      <c r="BL24" s="397">
        <f t="shared" si="5"/>
        <v>0</v>
      </c>
      <c r="BM24" s="397">
        <f t="shared" si="5"/>
        <v>0</v>
      </c>
      <c r="BN24" s="397">
        <f t="shared" si="5"/>
        <v>0</v>
      </c>
      <c r="BO24" s="397">
        <f t="shared" si="5"/>
        <v>0</v>
      </c>
      <c r="BP24" s="397">
        <f t="shared" si="5"/>
        <v>0</v>
      </c>
      <c r="BQ24" s="397">
        <f t="shared" si="5"/>
        <v>0</v>
      </c>
      <c r="BR24" s="397">
        <f t="shared" si="5"/>
        <v>0</v>
      </c>
      <c r="BS24" s="397">
        <f t="shared" si="5"/>
        <v>0</v>
      </c>
      <c r="BT24" s="397">
        <f t="shared" si="5"/>
        <v>0</v>
      </c>
      <c r="BU24" s="282">
        <f t="shared" si="5"/>
        <v>0</v>
      </c>
    </row>
    <row r="25" spans="2:73" ht="12" customHeight="1">
      <c r="B25" s="117">
        <f t="shared" si="2"/>
        <v>22</v>
      </c>
      <c r="C25" s="126"/>
      <c r="D25" s="137"/>
      <c r="E25" s="144"/>
      <c r="F25" s="282" t="e">
        <f t="shared" ca="1" si="3"/>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220"/>
      <c r="AM25" s="367"/>
      <c r="AN25" s="383">
        <f ca="1">IFERROR(COUNTIF(OFFSET(G25,0,MATCH("コ",G25:AL25,0)):$AL25,"一"),0)</f>
        <v>0</v>
      </c>
      <c r="AP25" s="392">
        <f t="shared" si="4"/>
        <v>0</v>
      </c>
      <c r="AQ25" s="397">
        <f t="shared" si="5"/>
        <v>0</v>
      </c>
      <c r="AR25" s="397">
        <f t="shared" si="5"/>
        <v>0</v>
      </c>
      <c r="AS25" s="397">
        <f t="shared" si="5"/>
        <v>0</v>
      </c>
      <c r="AT25" s="397">
        <f t="shared" si="5"/>
        <v>0</v>
      </c>
      <c r="AU25" s="397">
        <f t="shared" si="5"/>
        <v>0</v>
      </c>
      <c r="AV25" s="397">
        <f t="shared" si="5"/>
        <v>0</v>
      </c>
      <c r="AW25" s="397">
        <f t="shared" si="5"/>
        <v>0</v>
      </c>
      <c r="AX25" s="397">
        <f t="shared" si="5"/>
        <v>0</v>
      </c>
      <c r="AY25" s="397">
        <f t="shared" si="5"/>
        <v>0</v>
      </c>
      <c r="AZ25" s="397">
        <f t="shared" si="5"/>
        <v>0</v>
      </c>
      <c r="BA25" s="397">
        <f t="shared" si="5"/>
        <v>0</v>
      </c>
      <c r="BB25" s="397">
        <f t="shared" si="5"/>
        <v>0</v>
      </c>
      <c r="BC25" s="397">
        <f t="shared" si="5"/>
        <v>0</v>
      </c>
      <c r="BD25" s="397">
        <f t="shared" si="5"/>
        <v>0</v>
      </c>
      <c r="BE25" s="397">
        <f t="shared" si="5"/>
        <v>0</v>
      </c>
      <c r="BF25" s="397">
        <f t="shared" si="5"/>
        <v>0</v>
      </c>
      <c r="BG25" s="397">
        <f t="shared" si="5"/>
        <v>0</v>
      </c>
      <c r="BH25" s="397">
        <f t="shared" si="5"/>
        <v>0</v>
      </c>
      <c r="BI25" s="397">
        <f t="shared" si="5"/>
        <v>0</v>
      </c>
      <c r="BJ25" s="397">
        <f t="shared" si="5"/>
        <v>0</v>
      </c>
      <c r="BK25" s="397">
        <f t="shared" si="5"/>
        <v>0</v>
      </c>
      <c r="BL25" s="397">
        <f t="shared" si="5"/>
        <v>0</v>
      </c>
      <c r="BM25" s="397">
        <f t="shared" si="5"/>
        <v>0</v>
      </c>
      <c r="BN25" s="397">
        <f t="shared" si="5"/>
        <v>0</v>
      </c>
      <c r="BO25" s="397">
        <f t="shared" si="5"/>
        <v>0</v>
      </c>
      <c r="BP25" s="397">
        <f t="shared" si="5"/>
        <v>0</v>
      </c>
      <c r="BQ25" s="397">
        <f t="shared" si="5"/>
        <v>0</v>
      </c>
      <c r="BR25" s="397">
        <f t="shared" si="5"/>
        <v>0</v>
      </c>
      <c r="BS25" s="397">
        <f t="shared" si="5"/>
        <v>0</v>
      </c>
      <c r="BT25" s="397">
        <f t="shared" si="5"/>
        <v>0</v>
      </c>
      <c r="BU25" s="282">
        <f t="shared" si="5"/>
        <v>0</v>
      </c>
    </row>
    <row r="26" spans="2:73" ht="12" customHeight="1">
      <c r="B26" s="117">
        <f t="shared" si="2"/>
        <v>23</v>
      </c>
      <c r="C26" s="126"/>
      <c r="D26" s="137"/>
      <c r="E26" s="144"/>
      <c r="F26" s="282" t="e">
        <f t="shared" ca="1" si="3"/>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220"/>
      <c r="AM26" s="367"/>
      <c r="AN26" s="383">
        <f ca="1">IFERROR(COUNTIF(OFFSET(G26,0,MATCH("コ",G26:AL26,0)):$AL26,"一"),0)</f>
        <v>0</v>
      </c>
      <c r="AP26" s="392">
        <f t="shared" si="4"/>
        <v>0</v>
      </c>
      <c r="AQ26" s="397">
        <f t="shared" si="5"/>
        <v>0</v>
      </c>
      <c r="AR26" s="397">
        <f t="shared" si="5"/>
        <v>0</v>
      </c>
      <c r="AS26" s="397">
        <f t="shared" si="5"/>
        <v>0</v>
      </c>
      <c r="AT26" s="397">
        <f t="shared" si="5"/>
        <v>0</v>
      </c>
      <c r="AU26" s="397">
        <f t="shared" si="5"/>
        <v>0</v>
      </c>
      <c r="AV26" s="397">
        <f t="shared" si="5"/>
        <v>0</v>
      </c>
      <c r="AW26" s="397">
        <f t="shared" si="5"/>
        <v>0</v>
      </c>
      <c r="AX26" s="397">
        <f t="shared" si="5"/>
        <v>0</v>
      </c>
      <c r="AY26" s="397">
        <f t="shared" si="5"/>
        <v>0</v>
      </c>
      <c r="AZ26" s="397">
        <f t="shared" si="5"/>
        <v>0</v>
      </c>
      <c r="BA26" s="397">
        <f t="shared" si="5"/>
        <v>0</v>
      </c>
      <c r="BB26" s="397">
        <f t="shared" si="5"/>
        <v>0</v>
      </c>
      <c r="BC26" s="397">
        <f t="shared" si="5"/>
        <v>0</v>
      </c>
      <c r="BD26" s="397">
        <f t="shared" si="5"/>
        <v>0</v>
      </c>
      <c r="BE26" s="397">
        <f t="shared" si="5"/>
        <v>0</v>
      </c>
      <c r="BF26" s="397">
        <f t="shared" si="5"/>
        <v>0</v>
      </c>
      <c r="BG26" s="397">
        <f t="shared" si="5"/>
        <v>0</v>
      </c>
      <c r="BH26" s="397">
        <f t="shared" si="5"/>
        <v>0</v>
      </c>
      <c r="BI26" s="397">
        <f t="shared" si="5"/>
        <v>0</v>
      </c>
      <c r="BJ26" s="397">
        <f t="shared" si="5"/>
        <v>0</v>
      </c>
      <c r="BK26" s="397">
        <f t="shared" si="5"/>
        <v>0</v>
      </c>
      <c r="BL26" s="397">
        <f t="shared" si="5"/>
        <v>0</v>
      </c>
      <c r="BM26" s="397">
        <f t="shared" si="5"/>
        <v>0</v>
      </c>
      <c r="BN26" s="397">
        <f t="shared" si="5"/>
        <v>0</v>
      </c>
      <c r="BO26" s="397">
        <f t="shared" si="5"/>
        <v>0</v>
      </c>
      <c r="BP26" s="397">
        <f t="shared" si="5"/>
        <v>0</v>
      </c>
      <c r="BQ26" s="397">
        <f t="shared" si="5"/>
        <v>0</v>
      </c>
      <c r="BR26" s="397">
        <f t="shared" si="5"/>
        <v>0</v>
      </c>
      <c r="BS26" s="397">
        <f t="shared" si="5"/>
        <v>0</v>
      </c>
      <c r="BT26" s="397">
        <f t="shared" si="5"/>
        <v>0</v>
      </c>
      <c r="BU26" s="282">
        <f t="shared" si="5"/>
        <v>0</v>
      </c>
    </row>
    <row r="27" spans="2:73" ht="12" customHeight="1">
      <c r="B27" s="117">
        <f t="shared" si="2"/>
        <v>24</v>
      </c>
      <c r="C27" s="126"/>
      <c r="D27" s="137"/>
      <c r="E27" s="144"/>
      <c r="F27" s="282" t="e">
        <f t="shared" ca="1" si="3"/>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20"/>
      <c r="AM27" s="367"/>
      <c r="AN27" s="383">
        <f ca="1">IFERROR(COUNTIF(OFFSET(G27,0,MATCH("コ",G27:AL27,0)):$AL27,"一"),0)</f>
        <v>0</v>
      </c>
      <c r="AP27" s="392">
        <f t="shared" si="4"/>
        <v>0</v>
      </c>
      <c r="AQ27" s="397">
        <f t="shared" si="5"/>
        <v>0</v>
      </c>
      <c r="AR27" s="397">
        <f t="shared" si="5"/>
        <v>0</v>
      </c>
      <c r="AS27" s="397">
        <f t="shared" si="5"/>
        <v>0</v>
      </c>
      <c r="AT27" s="397">
        <f t="shared" si="5"/>
        <v>0</v>
      </c>
      <c r="AU27" s="397">
        <f t="shared" si="5"/>
        <v>0</v>
      </c>
      <c r="AV27" s="397">
        <f t="shared" si="5"/>
        <v>0</v>
      </c>
      <c r="AW27" s="397">
        <f t="shared" si="5"/>
        <v>0</v>
      </c>
      <c r="AX27" s="397">
        <f t="shared" si="5"/>
        <v>0</v>
      </c>
      <c r="AY27" s="397">
        <f t="shared" si="5"/>
        <v>0</v>
      </c>
      <c r="AZ27" s="397">
        <f t="shared" si="5"/>
        <v>0</v>
      </c>
      <c r="BA27" s="397">
        <f t="shared" si="5"/>
        <v>0</v>
      </c>
      <c r="BB27" s="397">
        <f t="shared" si="5"/>
        <v>0</v>
      </c>
      <c r="BC27" s="397">
        <f t="shared" si="5"/>
        <v>0</v>
      </c>
      <c r="BD27" s="397">
        <f t="shared" si="5"/>
        <v>0</v>
      </c>
      <c r="BE27" s="397">
        <f t="shared" si="5"/>
        <v>0</v>
      </c>
      <c r="BF27" s="397">
        <f t="shared" si="5"/>
        <v>0</v>
      </c>
      <c r="BG27" s="397">
        <f t="shared" si="5"/>
        <v>0</v>
      </c>
      <c r="BH27" s="397">
        <f t="shared" si="5"/>
        <v>0</v>
      </c>
      <c r="BI27" s="397">
        <f t="shared" si="5"/>
        <v>0</v>
      </c>
      <c r="BJ27" s="397">
        <f t="shared" si="5"/>
        <v>0</v>
      </c>
      <c r="BK27" s="397">
        <f t="shared" si="5"/>
        <v>0</v>
      </c>
      <c r="BL27" s="397">
        <f t="shared" si="5"/>
        <v>0</v>
      </c>
      <c r="BM27" s="397">
        <f t="shared" si="5"/>
        <v>0</v>
      </c>
      <c r="BN27" s="397">
        <f t="shared" si="5"/>
        <v>0</v>
      </c>
      <c r="BO27" s="397">
        <f t="shared" si="5"/>
        <v>0</v>
      </c>
      <c r="BP27" s="397">
        <f t="shared" si="5"/>
        <v>0</v>
      </c>
      <c r="BQ27" s="397">
        <f t="shared" si="5"/>
        <v>0</v>
      </c>
      <c r="BR27" s="397">
        <f t="shared" si="5"/>
        <v>0</v>
      </c>
      <c r="BS27" s="397">
        <f t="shared" si="5"/>
        <v>0</v>
      </c>
      <c r="BT27" s="397">
        <f t="shared" si="5"/>
        <v>0</v>
      </c>
      <c r="BU27" s="282">
        <f t="shared" si="5"/>
        <v>0</v>
      </c>
    </row>
    <row r="28" spans="2:73" ht="12" customHeight="1">
      <c r="B28" s="117">
        <f t="shared" si="2"/>
        <v>25</v>
      </c>
      <c r="C28" s="126"/>
      <c r="D28" s="137"/>
      <c r="E28" s="144"/>
      <c r="F28" s="282" t="e">
        <f t="shared" ca="1" si="3"/>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220"/>
      <c r="AM28" s="367"/>
      <c r="AN28" s="383">
        <f ca="1">IFERROR(COUNTIF(OFFSET(G28,0,MATCH("コ",G28:AL28,0)):$AL28,"一"),0)</f>
        <v>0</v>
      </c>
      <c r="AP28" s="392">
        <f t="shared" si="4"/>
        <v>0</v>
      </c>
      <c r="AQ28" s="397">
        <f t="shared" si="5"/>
        <v>0</v>
      </c>
      <c r="AR28" s="397">
        <f t="shared" si="5"/>
        <v>0</v>
      </c>
      <c r="AS28" s="397">
        <f t="shared" si="5"/>
        <v>0</v>
      </c>
      <c r="AT28" s="397">
        <f t="shared" si="5"/>
        <v>0</v>
      </c>
      <c r="AU28" s="397">
        <f t="shared" si="5"/>
        <v>0</v>
      </c>
      <c r="AV28" s="397">
        <f t="shared" si="5"/>
        <v>0</v>
      </c>
      <c r="AW28" s="397">
        <f t="shared" si="5"/>
        <v>0</v>
      </c>
      <c r="AX28" s="397">
        <f t="shared" si="5"/>
        <v>0</v>
      </c>
      <c r="AY28" s="397">
        <f t="shared" si="5"/>
        <v>0</v>
      </c>
      <c r="AZ28" s="397">
        <f t="shared" si="5"/>
        <v>0</v>
      </c>
      <c r="BA28" s="397">
        <f t="shared" si="5"/>
        <v>0</v>
      </c>
      <c r="BB28" s="397">
        <f t="shared" si="5"/>
        <v>0</v>
      </c>
      <c r="BC28" s="397">
        <f t="shared" si="5"/>
        <v>0</v>
      </c>
      <c r="BD28" s="397">
        <f t="shared" si="5"/>
        <v>0</v>
      </c>
      <c r="BE28" s="397">
        <f t="shared" si="5"/>
        <v>0</v>
      </c>
      <c r="BF28" s="397">
        <f t="shared" si="5"/>
        <v>0</v>
      </c>
      <c r="BG28" s="397">
        <f t="shared" si="5"/>
        <v>0</v>
      </c>
      <c r="BH28" s="397">
        <f t="shared" si="5"/>
        <v>0</v>
      </c>
      <c r="BI28" s="397">
        <f t="shared" si="5"/>
        <v>0</v>
      </c>
      <c r="BJ28" s="397">
        <f t="shared" si="5"/>
        <v>0</v>
      </c>
      <c r="BK28" s="397">
        <f t="shared" si="5"/>
        <v>0</v>
      </c>
      <c r="BL28" s="397">
        <f t="shared" si="5"/>
        <v>0</v>
      </c>
      <c r="BM28" s="397">
        <f t="shared" si="5"/>
        <v>0</v>
      </c>
      <c r="BN28" s="397">
        <f t="shared" si="5"/>
        <v>0</v>
      </c>
      <c r="BO28" s="397">
        <f t="shared" si="5"/>
        <v>0</v>
      </c>
      <c r="BP28" s="397">
        <f t="shared" si="5"/>
        <v>0</v>
      </c>
      <c r="BQ28" s="397">
        <f t="shared" si="5"/>
        <v>0</v>
      </c>
      <c r="BR28" s="397">
        <f t="shared" si="5"/>
        <v>0</v>
      </c>
      <c r="BS28" s="397">
        <f t="shared" si="5"/>
        <v>0</v>
      </c>
      <c r="BT28" s="397">
        <f t="shared" si="5"/>
        <v>0</v>
      </c>
      <c r="BU28" s="282">
        <f t="shared" si="5"/>
        <v>0</v>
      </c>
    </row>
    <row r="29" spans="2:73" ht="12" customHeight="1">
      <c r="B29" s="117">
        <f t="shared" si="2"/>
        <v>26</v>
      </c>
      <c r="C29" s="126"/>
      <c r="D29" s="137"/>
      <c r="E29" s="144"/>
      <c r="F29" s="282" t="e">
        <f t="shared" ca="1" si="3"/>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220"/>
      <c r="AM29" s="367"/>
      <c r="AN29" s="383">
        <f ca="1">IFERROR(COUNTIF(OFFSET(G29,0,MATCH("コ",G29:AL29,0)):$AL29,"一"),0)</f>
        <v>0</v>
      </c>
      <c r="AP29" s="392">
        <f t="shared" si="4"/>
        <v>0</v>
      </c>
      <c r="AQ29" s="397">
        <f t="shared" si="5"/>
        <v>0</v>
      </c>
      <c r="AR29" s="397">
        <f t="shared" si="5"/>
        <v>0</v>
      </c>
      <c r="AS29" s="397">
        <f t="shared" si="5"/>
        <v>0</v>
      </c>
      <c r="AT29" s="397">
        <f t="shared" si="5"/>
        <v>0</v>
      </c>
      <c r="AU29" s="397">
        <f t="shared" si="5"/>
        <v>0</v>
      </c>
      <c r="AV29" s="397">
        <f t="shared" si="5"/>
        <v>0</v>
      </c>
      <c r="AW29" s="397">
        <f t="shared" si="5"/>
        <v>0</v>
      </c>
      <c r="AX29" s="397">
        <f t="shared" si="5"/>
        <v>0</v>
      </c>
      <c r="AY29" s="397">
        <f t="shared" si="5"/>
        <v>0</v>
      </c>
      <c r="AZ29" s="397">
        <f t="shared" si="5"/>
        <v>0</v>
      </c>
      <c r="BA29" s="397">
        <f t="shared" si="5"/>
        <v>0</v>
      </c>
      <c r="BB29" s="397">
        <f t="shared" si="5"/>
        <v>0</v>
      </c>
      <c r="BC29" s="397">
        <f t="shared" si="5"/>
        <v>0</v>
      </c>
      <c r="BD29" s="397">
        <f t="shared" si="5"/>
        <v>0</v>
      </c>
      <c r="BE29" s="397">
        <f t="shared" si="5"/>
        <v>0</v>
      </c>
      <c r="BF29" s="397">
        <f t="shared" si="5"/>
        <v>0</v>
      </c>
      <c r="BG29" s="397">
        <f t="shared" si="5"/>
        <v>0</v>
      </c>
      <c r="BH29" s="397">
        <f t="shared" si="5"/>
        <v>0</v>
      </c>
      <c r="BI29" s="397">
        <f t="shared" si="5"/>
        <v>0</v>
      </c>
      <c r="BJ29" s="397">
        <f t="shared" si="5"/>
        <v>0</v>
      </c>
      <c r="BK29" s="397">
        <f t="shared" si="5"/>
        <v>0</v>
      </c>
      <c r="BL29" s="397">
        <f t="shared" si="5"/>
        <v>0</v>
      </c>
      <c r="BM29" s="397">
        <f t="shared" si="5"/>
        <v>0</v>
      </c>
      <c r="BN29" s="397">
        <f t="shared" si="5"/>
        <v>0</v>
      </c>
      <c r="BO29" s="397">
        <f t="shared" si="5"/>
        <v>0</v>
      </c>
      <c r="BP29" s="397">
        <f t="shared" si="5"/>
        <v>0</v>
      </c>
      <c r="BQ29" s="397">
        <f t="shared" si="5"/>
        <v>0</v>
      </c>
      <c r="BR29" s="397">
        <f t="shared" si="5"/>
        <v>0</v>
      </c>
      <c r="BS29" s="397">
        <f t="shared" si="5"/>
        <v>0</v>
      </c>
      <c r="BT29" s="397">
        <f t="shared" si="5"/>
        <v>0</v>
      </c>
      <c r="BU29" s="282">
        <f t="shared" si="5"/>
        <v>0</v>
      </c>
    </row>
    <row r="30" spans="2:73" ht="12" customHeight="1">
      <c r="B30" s="117">
        <f t="shared" si="2"/>
        <v>27</v>
      </c>
      <c r="C30" s="126"/>
      <c r="D30" s="137"/>
      <c r="E30" s="144"/>
      <c r="F30" s="282" t="e">
        <f t="shared" ca="1" si="3"/>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220"/>
      <c r="AM30" s="367"/>
      <c r="AN30" s="383">
        <f ca="1">IFERROR(COUNTIF(OFFSET(G30,0,MATCH("コ",G30:AL30,0)):$AL30,"一"),0)</f>
        <v>0</v>
      </c>
      <c r="AP30" s="392">
        <f t="shared" si="4"/>
        <v>0</v>
      </c>
      <c r="AQ30" s="397">
        <f t="shared" si="5"/>
        <v>0</v>
      </c>
      <c r="AR30" s="397">
        <f t="shared" si="5"/>
        <v>0</v>
      </c>
      <c r="AS30" s="397">
        <f t="shared" si="5"/>
        <v>0</v>
      </c>
      <c r="AT30" s="397">
        <f t="shared" si="5"/>
        <v>0</v>
      </c>
      <c r="AU30" s="397">
        <f t="shared" si="5"/>
        <v>0</v>
      </c>
      <c r="AV30" s="397">
        <f t="shared" si="5"/>
        <v>0</v>
      </c>
      <c r="AW30" s="397">
        <f t="shared" si="5"/>
        <v>0</v>
      </c>
      <c r="AX30" s="397">
        <f t="shared" si="5"/>
        <v>0</v>
      </c>
      <c r="AY30" s="397">
        <f t="shared" si="5"/>
        <v>0</v>
      </c>
      <c r="AZ30" s="397">
        <f t="shared" si="5"/>
        <v>0</v>
      </c>
      <c r="BA30" s="397">
        <f t="shared" si="5"/>
        <v>0</v>
      </c>
      <c r="BB30" s="397">
        <f t="shared" si="5"/>
        <v>0</v>
      </c>
      <c r="BC30" s="397">
        <f t="shared" si="5"/>
        <v>0</v>
      </c>
      <c r="BD30" s="397">
        <f t="shared" si="5"/>
        <v>0</v>
      </c>
      <c r="BE30" s="397">
        <f t="shared" si="5"/>
        <v>0</v>
      </c>
      <c r="BF30" s="397">
        <f t="shared" si="5"/>
        <v>0</v>
      </c>
      <c r="BG30" s="397">
        <f t="shared" si="5"/>
        <v>0</v>
      </c>
      <c r="BH30" s="397">
        <f t="shared" si="5"/>
        <v>0</v>
      </c>
      <c r="BI30" s="397">
        <f t="shared" si="5"/>
        <v>0</v>
      </c>
      <c r="BJ30" s="397">
        <f t="shared" si="5"/>
        <v>0</v>
      </c>
      <c r="BK30" s="397">
        <f t="shared" si="5"/>
        <v>0</v>
      </c>
      <c r="BL30" s="397">
        <f t="shared" si="5"/>
        <v>0</v>
      </c>
      <c r="BM30" s="397">
        <f t="shared" si="5"/>
        <v>0</v>
      </c>
      <c r="BN30" s="397">
        <f t="shared" si="5"/>
        <v>0</v>
      </c>
      <c r="BO30" s="397">
        <f t="shared" si="5"/>
        <v>0</v>
      </c>
      <c r="BP30" s="397">
        <f t="shared" si="5"/>
        <v>0</v>
      </c>
      <c r="BQ30" s="397">
        <f t="shared" si="5"/>
        <v>0</v>
      </c>
      <c r="BR30" s="397">
        <f t="shared" si="5"/>
        <v>0</v>
      </c>
      <c r="BS30" s="397">
        <f t="shared" si="5"/>
        <v>0</v>
      </c>
      <c r="BT30" s="397">
        <f t="shared" si="5"/>
        <v>0</v>
      </c>
      <c r="BU30" s="282">
        <f t="shared" si="5"/>
        <v>0</v>
      </c>
    </row>
    <row r="31" spans="2:73" ht="12" customHeight="1">
      <c r="B31" s="117">
        <f t="shared" si="2"/>
        <v>28</v>
      </c>
      <c r="C31" s="126"/>
      <c r="D31" s="137"/>
      <c r="E31" s="144"/>
      <c r="F31" s="282" t="e">
        <f t="shared" ca="1" si="3"/>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220"/>
      <c r="AM31" s="367"/>
      <c r="AN31" s="383">
        <f ca="1">IFERROR(COUNTIF(OFFSET(G31,0,MATCH("コ",G31:AL31,0)):$AL31,"一"),0)</f>
        <v>0</v>
      </c>
      <c r="AP31" s="392">
        <f t="shared" si="4"/>
        <v>0</v>
      </c>
      <c r="AQ31" s="397">
        <f t="shared" si="5"/>
        <v>0</v>
      </c>
      <c r="AR31" s="397">
        <f t="shared" si="5"/>
        <v>0</v>
      </c>
      <c r="AS31" s="397">
        <f t="shared" si="5"/>
        <v>0</v>
      </c>
      <c r="AT31" s="397">
        <f t="shared" si="5"/>
        <v>0</v>
      </c>
      <c r="AU31" s="397">
        <f t="shared" si="5"/>
        <v>0</v>
      </c>
      <c r="AV31" s="397">
        <f t="shared" si="5"/>
        <v>0</v>
      </c>
      <c r="AW31" s="397">
        <f t="shared" si="5"/>
        <v>0</v>
      </c>
      <c r="AX31" s="397">
        <f t="shared" si="5"/>
        <v>0</v>
      </c>
      <c r="AY31" s="397">
        <f t="shared" si="5"/>
        <v>0</v>
      </c>
      <c r="AZ31" s="397">
        <f t="shared" si="5"/>
        <v>0</v>
      </c>
      <c r="BA31" s="397">
        <f t="shared" si="5"/>
        <v>0</v>
      </c>
      <c r="BB31" s="397">
        <f t="shared" si="5"/>
        <v>0</v>
      </c>
      <c r="BC31" s="397">
        <f t="shared" si="5"/>
        <v>0</v>
      </c>
      <c r="BD31" s="397">
        <f t="shared" si="5"/>
        <v>0</v>
      </c>
      <c r="BE31" s="397">
        <f t="shared" si="5"/>
        <v>0</v>
      </c>
      <c r="BF31" s="397">
        <f t="shared" si="5"/>
        <v>0</v>
      </c>
      <c r="BG31" s="397">
        <f t="shared" si="5"/>
        <v>0</v>
      </c>
      <c r="BH31" s="397">
        <f t="shared" si="5"/>
        <v>0</v>
      </c>
      <c r="BI31" s="397">
        <f t="shared" si="5"/>
        <v>0</v>
      </c>
      <c r="BJ31" s="397">
        <f t="shared" si="5"/>
        <v>0</v>
      </c>
      <c r="BK31" s="397">
        <f t="shared" si="5"/>
        <v>0</v>
      </c>
      <c r="BL31" s="397">
        <f t="shared" si="5"/>
        <v>0</v>
      </c>
      <c r="BM31" s="397">
        <f t="shared" si="5"/>
        <v>0</v>
      </c>
      <c r="BN31" s="397">
        <f t="shared" si="5"/>
        <v>0</v>
      </c>
      <c r="BO31" s="397">
        <f t="shared" si="5"/>
        <v>0</v>
      </c>
      <c r="BP31" s="397">
        <f t="shared" si="5"/>
        <v>0</v>
      </c>
      <c r="BQ31" s="397">
        <f t="shared" si="5"/>
        <v>0</v>
      </c>
      <c r="BR31" s="397">
        <f t="shared" si="5"/>
        <v>0</v>
      </c>
      <c r="BS31" s="397">
        <f t="shared" si="5"/>
        <v>0</v>
      </c>
      <c r="BT31" s="397">
        <f t="shared" si="5"/>
        <v>0</v>
      </c>
      <c r="BU31" s="282">
        <f t="shared" si="5"/>
        <v>0</v>
      </c>
    </row>
    <row r="32" spans="2:73" ht="12" customHeight="1">
      <c r="B32" s="117">
        <f t="shared" si="2"/>
        <v>29</v>
      </c>
      <c r="C32" s="126"/>
      <c r="D32" s="137"/>
      <c r="E32" s="144"/>
      <c r="F32" s="282" t="e">
        <f t="shared" ca="1" si="3"/>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20"/>
      <c r="AM32" s="367"/>
      <c r="AN32" s="383">
        <f ca="1">IFERROR(COUNTIF(OFFSET(G32,0,MATCH("コ",G32:AL32,0)):$AL32,"一"),0)</f>
        <v>0</v>
      </c>
      <c r="AP32" s="392">
        <f t="shared" si="4"/>
        <v>0</v>
      </c>
      <c r="AQ32" s="397">
        <f t="shared" ref="AQ32:BF63" si="6">IF(AP32=1,1,COUNTIF(H32,"*"&amp;"コ"&amp;"*"))</f>
        <v>0</v>
      </c>
      <c r="AR32" s="397">
        <f t="shared" si="6"/>
        <v>0</v>
      </c>
      <c r="AS32" s="397">
        <f t="shared" si="6"/>
        <v>0</v>
      </c>
      <c r="AT32" s="397">
        <f t="shared" si="6"/>
        <v>0</v>
      </c>
      <c r="AU32" s="397">
        <f t="shared" si="6"/>
        <v>0</v>
      </c>
      <c r="AV32" s="397">
        <f t="shared" si="6"/>
        <v>0</v>
      </c>
      <c r="AW32" s="397">
        <f t="shared" si="6"/>
        <v>0</v>
      </c>
      <c r="AX32" s="397">
        <f t="shared" si="6"/>
        <v>0</v>
      </c>
      <c r="AY32" s="397">
        <f t="shared" si="6"/>
        <v>0</v>
      </c>
      <c r="AZ32" s="397">
        <f t="shared" si="6"/>
        <v>0</v>
      </c>
      <c r="BA32" s="397">
        <f t="shared" si="6"/>
        <v>0</v>
      </c>
      <c r="BB32" s="397">
        <f t="shared" si="6"/>
        <v>0</v>
      </c>
      <c r="BC32" s="397">
        <f t="shared" si="6"/>
        <v>0</v>
      </c>
      <c r="BD32" s="397">
        <f t="shared" si="6"/>
        <v>0</v>
      </c>
      <c r="BE32" s="397">
        <f t="shared" si="6"/>
        <v>0</v>
      </c>
      <c r="BF32" s="397">
        <f t="shared" si="6"/>
        <v>0</v>
      </c>
      <c r="BG32" s="397">
        <f>IF(BF32=1,1,COUNTIF(Y34,"*"&amp;"コ"&amp;"*"))</f>
        <v>0</v>
      </c>
      <c r="BH32" s="397">
        <f>IF(BG32=1,1,COUNTIF(Z34,"*"&amp;"コ"&amp;"*"))</f>
        <v>0</v>
      </c>
      <c r="BI32" s="397">
        <f t="shared" ref="BI32:BU33" si="7">IF(BH32=1,1,COUNTIF(Z32,"*"&amp;"コ"&amp;"*"))</f>
        <v>0</v>
      </c>
      <c r="BJ32" s="397">
        <f t="shared" si="7"/>
        <v>0</v>
      </c>
      <c r="BK32" s="397">
        <f t="shared" si="7"/>
        <v>0</v>
      </c>
      <c r="BL32" s="397">
        <f t="shared" si="7"/>
        <v>0</v>
      </c>
      <c r="BM32" s="397">
        <f t="shared" si="7"/>
        <v>0</v>
      </c>
      <c r="BN32" s="397">
        <f t="shared" si="7"/>
        <v>0</v>
      </c>
      <c r="BO32" s="397">
        <f t="shared" si="7"/>
        <v>0</v>
      </c>
      <c r="BP32" s="397">
        <f t="shared" si="7"/>
        <v>0</v>
      </c>
      <c r="BQ32" s="397">
        <f t="shared" si="7"/>
        <v>0</v>
      </c>
      <c r="BR32" s="397">
        <f t="shared" si="7"/>
        <v>0</v>
      </c>
      <c r="BS32" s="397">
        <f t="shared" si="7"/>
        <v>0</v>
      </c>
      <c r="BT32" s="397">
        <f t="shared" si="7"/>
        <v>0</v>
      </c>
      <c r="BU32" s="282">
        <f t="shared" si="7"/>
        <v>0</v>
      </c>
    </row>
    <row r="33" spans="2:75" ht="12" customHeight="1">
      <c r="B33" s="117">
        <f t="shared" si="2"/>
        <v>30</v>
      </c>
      <c r="C33" s="126"/>
      <c r="D33" s="137"/>
      <c r="E33" s="144"/>
      <c r="F33" s="282" t="e">
        <f t="shared" ca="1" si="3"/>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220"/>
      <c r="AM33" s="367"/>
      <c r="AN33" s="383">
        <f ca="1">IFERROR(COUNTIF(OFFSET(G33,0,MATCH("コ",G33:AL33,0)):$AL33,"一"),0)</f>
        <v>0</v>
      </c>
      <c r="AP33" s="392">
        <f t="shared" si="4"/>
        <v>0</v>
      </c>
      <c r="AQ33" s="397">
        <f t="shared" si="6"/>
        <v>0</v>
      </c>
      <c r="AR33" s="397">
        <f t="shared" si="6"/>
        <v>0</v>
      </c>
      <c r="AS33" s="397">
        <f t="shared" si="6"/>
        <v>0</v>
      </c>
      <c r="AT33" s="397">
        <f t="shared" si="6"/>
        <v>0</v>
      </c>
      <c r="AU33" s="397">
        <f t="shared" si="6"/>
        <v>0</v>
      </c>
      <c r="AV33" s="397">
        <f t="shared" si="6"/>
        <v>0</v>
      </c>
      <c r="AW33" s="397">
        <f t="shared" si="6"/>
        <v>0</v>
      </c>
      <c r="AX33" s="397">
        <f t="shared" si="6"/>
        <v>0</v>
      </c>
      <c r="AY33" s="397">
        <f t="shared" si="6"/>
        <v>0</v>
      </c>
      <c r="AZ33" s="397">
        <f t="shared" si="6"/>
        <v>0</v>
      </c>
      <c r="BA33" s="397">
        <f t="shared" si="6"/>
        <v>0</v>
      </c>
      <c r="BB33" s="397">
        <f t="shared" si="6"/>
        <v>0</v>
      </c>
      <c r="BC33" s="397">
        <f t="shared" si="6"/>
        <v>0</v>
      </c>
      <c r="BD33" s="397">
        <f t="shared" si="6"/>
        <v>0</v>
      </c>
      <c r="BE33" s="397">
        <f t="shared" si="6"/>
        <v>0</v>
      </c>
      <c r="BF33" s="397">
        <f t="shared" si="6"/>
        <v>0</v>
      </c>
      <c r="BG33" s="397">
        <f>IF(BF33=1,1,COUNTIF(X33,"*"&amp;"コ"&amp;"*"))</f>
        <v>0</v>
      </c>
      <c r="BH33" s="397">
        <f>IF(BG33=1,1,COUNTIF(Y33,"*"&amp;"コ"&amp;"*"))</f>
        <v>0</v>
      </c>
      <c r="BI33" s="397">
        <f t="shared" si="7"/>
        <v>0</v>
      </c>
      <c r="BJ33" s="397">
        <f t="shared" si="7"/>
        <v>0</v>
      </c>
      <c r="BK33" s="397">
        <f t="shared" si="7"/>
        <v>0</v>
      </c>
      <c r="BL33" s="397">
        <f t="shared" si="7"/>
        <v>0</v>
      </c>
      <c r="BM33" s="397">
        <f t="shared" si="7"/>
        <v>0</v>
      </c>
      <c r="BN33" s="397">
        <f t="shared" si="7"/>
        <v>0</v>
      </c>
      <c r="BO33" s="397">
        <f t="shared" si="7"/>
        <v>0</v>
      </c>
      <c r="BP33" s="397">
        <f t="shared" si="7"/>
        <v>0</v>
      </c>
      <c r="BQ33" s="397">
        <f t="shared" si="7"/>
        <v>0</v>
      </c>
      <c r="BR33" s="397">
        <f t="shared" si="7"/>
        <v>0</v>
      </c>
      <c r="BS33" s="397">
        <f t="shared" si="7"/>
        <v>0</v>
      </c>
      <c r="BT33" s="397">
        <f t="shared" si="7"/>
        <v>0</v>
      </c>
      <c r="BU33" s="282">
        <f t="shared" si="7"/>
        <v>0</v>
      </c>
      <c r="BW33" s="25"/>
    </row>
    <row r="34" spans="2:75" ht="12" customHeight="1">
      <c r="B34" s="117">
        <f t="shared" si="2"/>
        <v>31</v>
      </c>
      <c r="C34" s="126"/>
      <c r="D34" s="137"/>
      <c r="E34" s="144"/>
      <c r="F34" s="282" t="e">
        <f t="shared" ca="1" si="3"/>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220"/>
      <c r="AM34" s="367"/>
      <c r="AN34" s="383">
        <f ca="1">IFERROR(COUNTIF(OFFSET(G34,0,MATCH("コ",G34:AL34,0)):$AL34,"一"),0)</f>
        <v>0</v>
      </c>
      <c r="AP34" s="392">
        <f t="shared" si="4"/>
        <v>0</v>
      </c>
      <c r="AQ34" s="397">
        <f t="shared" si="6"/>
        <v>0</v>
      </c>
      <c r="AR34" s="397">
        <f t="shared" si="6"/>
        <v>0</v>
      </c>
      <c r="AS34" s="397">
        <f t="shared" si="6"/>
        <v>0</v>
      </c>
      <c r="AT34" s="397">
        <f t="shared" si="6"/>
        <v>0</v>
      </c>
      <c r="AU34" s="397">
        <f t="shared" si="6"/>
        <v>0</v>
      </c>
      <c r="AV34" s="397">
        <f t="shared" si="6"/>
        <v>0</v>
      </c>
      <c r="AW34" s="397">
        <f t="shared" si="6"/>
        <v>0</v>
      </c>
      <c r="AX34" s="397">
        <f t="shared" si="6"/>
        <v>0</v>
      </c>
      <c r="AY34" s="397">
        <f t="shared" si="6"/>
        <v>0</v>
      </c>
      <c r="AZ34" s="397">
        <f t="shared" si="6"/>
        <v>0</v>
      </c>
      <c r="BA34" s="397">
        <f t="shared" si="6"/>
        <v>0</v>
      </c>
      <c r="BB34" s="397">
        <f t="shared" si="6"/>
        <v>0</v>
      </c>
      <c r="BC34" s="397">
        <f t="shared" si="6"/>
        <v>0</v>
      </c>
      <c r="BD34" s="397">
        <f t="shared" si="6"/>
        <v>0</v>
      </c>
      <c r="BE34" s="397">
        <f t="shared" si="6"/>
        <v>0</v>
      </c>
      <c r="BF34" s="397">
        <f t="shared" si="6"/>
        <v>0</v>
      </c>
      <c r="BG34" s="397">
        <f t="shared" ref="BG34:BG63" si="8">IF(BF34=1,1,COUNTIF(X34,"*"&amp;"コ"&amp;"*"))</f>
        <v>0</v>
      </c>
      <c r="BH34" s="397" t="e">
        <f>IF(BG34=1,1,COUNTIF(#REF!,"*"&amp;"コ"&amp;"*"))</f>
        <v>#REF!</v>
      </c>
      <c r="BI34" s="397" t="e">
        <f>IF(BH34=1,1,COUNTIF(#REF!,"*"&amp;"コ"&amp;"*"))</f>
        <v>#REF!</v>
      </c>
      <c r="BJ34" s="397" t="e">
        <f t="shared" ref="BJ34:BU63" si="9">IF(BI34=1,1,COUNTIF(AA34,"*"&amp;"コ"&amp;"*"))</f>
        <v>#REF!</v>
      </c>
      <c r="BK34" s="397" t="e">
        <f t="shared" si="9"/>
        <v>#REF!</v>
      </c>
      <c r="BL34" s="397" t="e">
        <f t="shared" si="9"/>
        <v>#REF!</v>
      </c>
      <c r="BM34" s="397" t="e">
        <f t="shared" si="9"/>
        <v>#REF!</v>
      </c>
      <c r="BN34" s="397" t="e">
        <f t="shared" si="9"/>
        <v>#REF!</v>
      </c>
      <c r="BO34" s="397" t="e">
        <f t="shared" si="9"/>
        <v>#REF!</v>
      </c>
      <c r="BP34" s="397" t="e">
        <f t="shared" si="9"/>
        <v>#REF!</v>
      </c>
      <c r="BQ34" s="397" t="e">
        <f t="shared" si="9"/>
        <v>#REF!</v>
      </c>
      <c r="BR34" s="397" t="e">
        <f t="shared" si="9"/>
        <v>#REF!</v>
      </c>
      <c r="BS34" s="397" t="e">
        <f t="shared" si="9"/>
        <v>#REF!</v>
      </c>
      <c r="BT34" s="397" t="e">
        <f t="shared" si="9"/>
        <v>#REF!</v>
      </c>
      <c r="BU34" s="282" t="e">
        <f t="shared" si="9"/>
        <v>#REF!</v>
      </c>
      <c r="BW34" s="25"/>
    </row>
    <row r="35" spans="2:75" ht="12" customHeight="1">
      <c r="B35" s="117">
        <f t="shared" si="2"/>
        <v>32</v>
      </c>
      <c r="C35" s="126"/>
      <c r="D35" s="137"/>
      <c r="E35" s="144"/>
      <c r="F35" s="282" t="e">
        <f t="shared" ca="1" si="3"/>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220"/>
      <c r="AM35" s="367"/>
      <c r="AN35" s="383">
        <f ca="1">IFERROR(COUNTIF(OFFSET(G35,0,MATCH("コ",G35:AL35,0)):$AL35,"一"),0)</f>
        <v>0</v>
      </c>
      <c r="AP35" s="392">
        <f t="shared" si="4"/>
        <v>0</v>
      </c>
      <c r="AQ35" s="397">
        <f t="shared" si="6"/>
        <v>0</v>
      </c>
      <c r="AR35" s="397">
        <f t="shared" si="6"/>
        <v>0</v>
      </c>
      <c r="AS35" s="397">
        <f t="shared" si="6"/>
        <v>0</v>
      </c>
      <c r="AT35" s="397">
        <f t="shared" si="6"/>
        <v>0</v>
      </c>
      <c r="AU35" s="397">
        <f t="shared" si="6"/>
        <v>0</v>
      </c>
      <c r="AV35" s="397">
        <f t="shared" si="6"/>
        <v>0</v>
      </c>
      <c r="AW35" s="397">
        <f t="shared" si="6"/>
        <v>0</v>
      </c>
      <c r="AX35" s="397">
        <f t="shared" si="6"/>
        <v>0</v>
      </c>
      <c r="AY35" s="397">
        <f t="shared" si="6"/>
        <v>0</v>
      </c>
      <c r="AZ35" s="397">
        <f t="shared" si="6"/>
        <v>0</v>
      </c>
      <c r="BA35" s="397">
        <f t="shared" si="6"/>
        <v>0</v>
      </c>
      <c r="BB35" s="397">
        <f t="shared" si="6"/>
        <v>0</v>
      </c>
      <c r="BC35" s="397">
        <f t="shared" si="6"/>
        <v>0</v>
      </c>
      <c r="BD35" s="397">
        <f t="shared" si="6"/>
        <v>0</v>
      </c>
      <c r="BE35" s="397">
        <f t="shared" si="6"/>
        <v>0</v>
      </c>
      <c r="BF35" s="397">
        <f t="shared" si="6"/>
        <v>0</v>
      </c>
      <c r="BG35" s="397">
        <f t="shared" si="8"/>
        <v>0</v>
      </c>
      <c r="BH35" s="397">
        <f t="shared" ref="BH35:BI63" si="10">IF(BG35=1,1,COUNTIF(Y35,"*"&amp;"コ"&amp;"*"))</f>
        <v>0</v>
      </c>
      <c r="BI35" s="397">
        <f t="shared" si="10"/>
        <v>0</v>
      </c>
      <c r="BJ35" s="397">
        <f t="shared" si="9"/>
        <v>0</v>
      </c>
      <c r="BK35" s="397">
        <f t="shared" si="9"/>
        <v>0</v>
      </c>
      <c r="BL35" s="397">
        <f t="shared" si="9"/>
        <v>0</v>
      </c>
      <c r="BM35" s="397">
        <f t="shared" si="9"/>
        <v>0</v>
      </c>
      <c r="BN35" s="397">
        <f t="shared" si="9"/>
        <v>0</v>
      </c>
      <c r="BO35" s="397">
        <f t="shared" si="9"/>
        <v>0</v>
      </c>
      <c r="BP35" s="397">
        <f t="shared" si="9"/>
        <v>0</v>
      </c>
      <c r="BQ35" s="397">
        <f t="shared" si="9"/>
        <v>0</v>
      </c>
      <c r="BR35" s="397">
        <f t="shared" si="9"/>
        <v>0</v>
      </c>
      <c r="BS35" s="397">
        <f t="shared" si="9"/>
        <v>0</v>
      </c>
      <c r="BT35" s="397">
        <f t="shared" si="9"/>
        <v>0</v>
      </c>
      <c r="BU35" s="282">
        <f t="shared" si="9"/>
        <v>0</v>
      </c>
      <c r="BW35" s="25"/>
    </row>
    <row r="36" spans="2:75" ht="12" customHeight="1">
      <c r="B36" s="117">
        <f t="shared" si="2"/>
        <v>33</v>
      </c>
      <c r="C36" s="126"/>
      <c r="D36" s="137"/>
      <c r="E36" s="144"/>
      <c r="F36" s="282" t="e">
        <f t="shared" ca="1" si="3"/>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220"/>
      <c r="AM36" s="367"/>
      <c r="AN36" s="383">
        <f ca="1">IFERROR(COUNTIF(OFFSET(G36,0,MATCH("コ",G36:AL36,0)):$AL36,"一"),0)</f>
        <v>0</v>
      </c>
      <c r="AP36" s="392">
        <f t="shared" si="4"/>
        <v>0</v>
      </c>
      <c r="AQ36" s="397">
        <f t="shared" si="6"/>
        <v>0</v>
      </c>
      <c r="AR36" s="397">
        <f t="shared" si="6"/>
        <v>0</v>
      </c>
      <c r="AS36" s="397">
        <f t="shared" si="6"/>
        <v>0</v>
      </c>
      <c r="AT36" s="397">
        <f t="shared" si="6"/>
        <v>0</v>
      </c>
      <c r="AU36" s="397">
        <f t="shared" si="6"/>
        <v>0</v>
      </c>
      <c r="AV36" s="397">
        <f t="shared" si="6"/>
        <v>0</v>
      </c>
      <c r="AW36" s="397">
        <f t="shared" si="6"/>
        <v>0</v>
      </c>
      <c r="AX36" s="397">
        <f t="shared" si="6"/>
        <v>0</v>
      </c>
      <c r="AY36" s="397">
        <f t="shared" si="6"/>
        <v>0</v>
      </c>
      <c r="AZ36" s="397">
        <f t="shared" si="6"/>
        <v>0</v>
      </c>
      <c r="BA36" s="397">
        <f t="shared" si="6"/>
        <v>0</v>
      </c>
      <c r="BB36" s="397">
        <f t="shared" si="6"/>
        <v>0</v>
      </c>
      <c r="BC36" s="397">
        <f t="shared" si="6"/>
        <v>0</v>
      </c>
      <c r="BD36" s="397">
        <f t="shared" si="6"/>
        <v>0</v>
      </c>
      <c r="BE36" s="397">
        <f t="shared" si="6"/>
        <v>0</v>
      </c>
      <c r="BF36" s="397">
        <f t="shared" si="6"/>
        <v>0</v>
      </c>
      <c r="BG36" s="397">
        <f t="shared" si="8"/>
        <v>0</v>
      </c>
      <c r="BH36" s="397">
        <f t="shared" si="10"/>
        <v>0</v>
      </c>
      <c r="BI36" s="397">
        <f t="shared" si="10"/>
        <v>0</v>
      </c>
      <c r="BJ36" s="397">
        <f t="shared" si="9"/>
        <v>0</v>
      </c>
      <c r="BK36" s="397">
        <f t="shared" si="9"/>
        <v>0</v>
      </c>
      <c r="BL36" s="397">
        <f t="shared" si="9"/>
        <v>0</v>
      </c>
      <c r="BM36" s="397">
        <f t="shared" si="9"/>
        <v>0</v>
      </c>
      <c r="BN36" s="397">
        <f t="shared" si="9"/>
        <v>0</v>
      </c>
      <c r="BO36" s="397">
        <f t="shared" si="9"/>
        <v>0</v>
      </c>
      <c r="BP36" s="397">
        <f t="shared" si="9"/>
        <v>0</v>
      </c>
      <c r="BQ36" s="397">
        <f t="shared" si="9"/>
        <v>0</v>
      </c>
      <c r="BR36" s="397">
        <f t="shared" si="9"/>
        <v>0</v>
      </c>
      <c r="BS36" s="397">
        <f t="shared" si="9"/>
        <v>0</v>
      </c>
      <c r="BT36" s="397">
        <f t="shared" si="9"/>
        <v>0</v>
      </c>
      <c r="BU36" s="282">
        <f t="shared" si="9"/>
        <v>0</v>
      </c>
      <c r="BW36" s="25"/>
    </row>
    <row r="37" spans="2:75" ht="12" customHeight="1">
      <c r="B37" s="117">
        <f t="shared" si="2"/>
        <v>34</v>
      </c>
      <c r="C37" s="126"/>
      <c r="D37" s="137"/>
      <c r="E37" s="144"/>
      <c r="F37" s="282" t="e">
        <f t="shared" ca="1" si="3"/>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220"/>
      <c r="AM37" s="367"/>
      <c r="AN37" s="383">
        <f ca="1">IFERROR(COUNTIF(OFFSET(G37,0,MATCH("コ",G37:AL37,0)):$AL37,"一"),0)</f>
        <v>0</v>
      </c>
      <c r="AP37" s="392">
        <f t="shared" si="4"/>
        <v>0</v>
      </c>
      <c r="AQ37" s="397">
        <f t="shared" si="6"/>
        <v>0</v>
      </c>
      <c r="AR37" s="397">
        <f t="shared" si="6"/>
        <v>0</v>
      </c>
      <c r="AS37" s="397">
        <f t="shared" si="6"/>
        <v>0</v>
      </c>
      <c r="AT37" s="397">
        <f t="shared" si="6"/>
        <v>0</v>
      </c>
      <c r="AU37" s="397">
        <f t="shared" si="6"/>
        <v>0</v>
      </c>
      <c r="AV37" s="397">
        <f t="shared" si="6"/>
        <v>0</v>
      </c>
      <c r="AW37" s="397">
        <f t="shared" si="6"/>
        <v>0</v>
      </c>
      <c r="AX37" s="397">
        <f t="shared" si="6"/>
        <v>0</v>
      </c>
      <c r="AY37" s="397">
        <f t="shared" si="6"/>
        <v>0</v>
      </c>
      <c r="AZ37" s="397">
        <f t="shared" si="6"/>
        <v>0</v>
      </c>
      <c r="BA37" s="397">
        <f t="shared" si="6"/>
        <v>0</v>
      </c>
      <c r="BB37" s="397">
        <f t="shared" si="6"/>
        <v>0</v>
      </c>
      <c r="BC37" s="397">
        <f t="shared" si="6"/>
        <v>0</v>
      </c>
      <c r="BD37" s="397">
        <f t="shared" si="6"/>
        <v>0</v>
      </c>
      <c r="BE37" s="397">
        <f t="shared" si="6"/>
        <v>0</v>
      </c>
      <c r="BF37" s="397">
        <f t="shared" si="6"/>
        <v>0</v>
      </c>
      <c r="BG37" s="397">
        <f t="shared" si="8"/>
        <v>0</v>
      </c>
      <c r="BH37" s="397">
        <f t="shared" si="10"/>
        <v>0</v>
      </c>
      <c r="BI37" s="397">
        <f t="shared" si="10"/>
        <v>0</v>
      </c>
      <c r="BJ37" s="397">
        <f t="shared" si="9"/>
        <v>0</v>
      </c>
      <c r="BK37" s="397">
        <f t="shared" si="9"/>
        <v>0</v>
      </c>
      <c r="BL37" s="397">
        <f t="shared" si="9"/>
        <v>0</v>
      </c>
      <c r="BM37" s="397">
        <f t="shared" si="9"/>
        <v>0</v>
      </c>
      <c r="BN37" s="397">
        <f t="shared" si="9"/>
        <v>0</v>
      </c>
      <c r="BO37" s="397">
        <f t="shared" si="9"/>
        <v>0</v>
      </c>
      <c r="BP37" s="397">
        <f t="shared" si="9"/>
        <v>0</v>
      </c>
      <c r="BQ37" s="397">
        <f t="shared" si="9"/>
        <v>0</v>
      </c>
      <c r="BR37" s="397">
        <f t="shared" si="9"/>
        <v>0</v>
      </c>
      <c r="BS37" s="397">
        <f t="shared" si="9"/>
        <v>0</v>
      </c>
      <c r="BT37" s="397">
        <f t="shared" si="9"/>
        <v>0</v>
      </c>
      <c r="BU37" s="282">
        <f t="shared" si="9"/>
        <v>0</v>
      </c>
      <c r="BW37" s="25"/>
    </row>
    <row r="38" spans="2:75" ht="12" customHeight="1">
      <c r="B38" s="117">
        <f t="shared" si="2"/>
        <v>35</v>
      </c>
      <c r="C38" s="126"/>
      <c r="D38" s="137"/>
      <c r="E38" s="144"/>
      <c r="F38" s="282" t="e">
        <f t="shared" ca="1" si="3"/>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220"/>
      <c r="AM38" s="367"/>
      <c r="AN38" s="383">
        <f ca="1">IFERROR(COUNTIF(OFFSET(G38,0,MATCH("コ",G38:AL38,0)):$AL38,"一"),0)</f>
        <v>0</v>
      </c>
      <c r="AP38" s="392">
        <f t="shared" si="4"/>
        <v>0</v>
      </c>
      <c r="AQ38" s="397">
        <f t="shared" si="6"/>
        <v>0</v>
      </c>
      <c r="AR38" s="397">
        <f t="shared" si="6"/>
        <v>0</v>
      </c>
      <c r="AS38" s="397">
        <f t="shared" si="6"/>
        <v>0</v>
      </c>
      <c r="AT38" s="397">
        <f t="shared" si="6"/>
        <v>0</v>
      </c>
      <c r="AU38" s="397">
        <f t="shared" si="6"/>
        <v>0</v>
      </c>
      <c r="AV38" s="397">
        <f t="shared" si="6"/>
        <v>0</v>
      </c>
      <c r="AW38" s="397">
        <f t="shared" si="6"/>
        <v>0</v>
      </c>
      <c r="AX38" s="397">
        <f t="shared" si="6"/>
        <v>0</v>
      </c>
      <c r="AY38" s="397">
        <f t="shared" si="6"/>
        <v>0</v>
      </c>
      <c r="AZ38" s="397">
        <f t="shared" si="6"/>
        <v>0</v>
      </c>
      <c r="BA38" s="397">
        <f t="shared" si="6"/>
        <v>0</v>
      </c>
      <c r="BB38" s="397">
        <f t="shared" si="6"/>
        <v>0</v>
      </c>
      <c r="BC38" s="397">
        <f t="shared" si="6"/>
        <v>0</v>
      </c>
      <c r="BD38" s="397">
        <f t="shared" si="6"/>
        <v>0</v>
      </c>
      <c r="BE38" s="397">
        <f t="shared" si="6"/>
        <v>0</v>
      </c>
      <c r="BF38" s="397">
        <f t="shared" si="6"/>
        <v>0</v>
      </c>
      <c r="BG38" s="397">
        <f t="shared" si="8"/>
        <v>0</v>
      </c>
      <c r="BH38" s="397">
        <f t="shared" si="10"/>
        <v>0</v>
      </c>
      <c r="BI38" s="397">
        <f t="shared" si="10"/>
        <v>0</v>
      </c>
      <c r="BJ38" s="397">
        <f t="shared" si="9"/>
        <v>0</v>
      </c>
      <c r="BK38" s="397">
        <f t="shared" si="9"/>
        <v>0</v>
      </c>
      <c r="BL38" s="397">
        <f t="shared" si="9"/>
        <v>0</v>
      </c>
      <c r="BM38" s="397">
        <f t="shared" si="9"/>
        <v>0</v>
      </c>
      <c r="BN38" s="397">
        <f t="shared" si="9"/>
        <v>0</v>
      </c>
      <c r="BO38" s="397">
        <f t="shared" si="9"/>
        <v>0</v>
      </c>
      <c r="BP38" s="397">
        <f t="shared" si="9"/>
        <v>0</v>
      </c>
      <c r="BQ38" s="397">
        <f t="shared" si="9"/>
        <v>0</v>
      </c>
      <c r="BR38" s="397">
        <f t="shared" si="9"/>
        <v>0</v>
      </c>
      <c r="BS38" s="397">
        <f t="shared" si="9"/>
        <v>0</v>
      </c>
      <c r="BT38" s="397">
        <f t="shared" si="9"/>
        <v>0</v>
      </c>
      <c r="BU38" s="282">
        <f t="shared" si="9"/>
        <v>0</v>
      </c>
      <c r="BW38" s="25"/>
    </row>
    <row r="39" spans="2:75" ht="12" customHeight="1">
      <c r="B39" s="117">
        <f t="shared" si="2"/>
        <v>36</v>
      </c>
      <c r="C39" s="126"/>
      <c r="D39" s="137"/>
      <c r="E39" s="144"/>
      <c r="F39" s="282" t="e">
        <f t="shared" ca="1" si="3"/>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220"/>
      <c r="AM39" s="367"/>
      <c r="AN39" s="383">
        <f ca="1">IFERROR(COUNTIF(OFFSET(G39,0,MATCH("コ",G39:AL39,0)):$AL39,"一"),0)</f>
        <v>0</v>
      </c>
      <c r="AP39" s="392">
        <f t="shared" si="4"/>
        <v>0</v>
      </c>
      <c r="AQ39" s="397">
        <f t="shared" si="6"/>
        <v>0</v>
      </c>
      <c r="AR39" s="397">
        <f t="shared" si="6"/>
        <v>0</v>
      </c>
      <c r="AS39" s="397">
        <f t="shared" si="6"/>
        <v>0</v>
      </c>
      <c r="AT39" s="397">
        <f t="shared" si="6"/>
        <v>0</v>
      </c>
      <c r="AU39" s="397">
        <f t="shared" si="6"/>
        <v>0</v>
      </c>
      <c r="AV39" s="397">
        <f t="shared" si="6"/>
        <v>0</v>
      </c>
      <c r="AW39" s="397">
        <f t="shared" si="6"/>
        <v>0</v>
      </c>
      <c r="AX39" s="397">
        <f t="shared" si="6"/>
        <v>0</v>
      </c>
      <c r="AY39" s="397">
        <f t="shared" si="6"/>
        <v>0</v>
      </c>
      <c r="AZ39" s="397">
        <f t="shared" si="6"/>
        <v>0</v>
      </c>
      <c r="BA39" s="397">
        <f t="shared" si="6"/>
        <v>0</v>
      </c>
      <c r="BB39" s="397">
        <f t="shared" si="6"/>
        <v>0</v>
      </c>
      <c r="BC39" s="397">
        <f t="shared" si="6"/>
        <v>0</v>
      </c>
      <c r="BD39" s="397">
        <f t="shared" si="6"/>
        <v>0</v>
      </c>
      <c r="BE39" s="397">
        <f t="shared" si="6"/>
        <v>0</v>
      </c>
      <c r="BF39" s="397">
        <f t="shared" si="6"/>
        <v>0</v>
      </c>
      <c r="BG39" s="397">
        <f t="shared" si="8"/>
        <v>0</v>
      </c>
      <c r="BH39" s="397">
        <f t="shared" si="10"/>
        <v>0</v>
      </c>
      <c r="BI39" s="397">
        <f t="shared" si="10"/>
        <v>0</v>
      </c>
      <c r="BJ39" s="397">
        <f t="shared" si="9"/>
        <v>0</v>
      </c>
      <c r="BK39" s="397">
        <f t="shared" si="9"/>
        <v>0</v>
      </c>
      <c r="BL39" s="397">
        <f t="shared" si="9"/>
        <v>0</v>
      </c>
      <c r="BM39" s="397">
        <f t="shared" si="9"/>
        <v>0</v>
      </c>
      <c r="BN39" s="397">
        <f t="shared" si="9"/>
        <v>0</v>
      </c>
      <c r="BO39" s="397">
        <f t="shared" si="9"/>
        <v>0</v>
      </c>
      <c r="BP39" s="397">
        <f t="shared" si="9"/>
        <v>0</v>
      </c>
      <c r="BQ39" s="397">
        <f t="shared" si="9"/>
        <v>0</v>
      </c>
      <c r="BR39" s="397">
        <f t="shared" si="9"/>
        <v>0</v>
      </c>
      <c r="BS39" s="397">
        <f t="shared" si="9"/>
        <v>0</v>
      </c>
      <c r="BT39" s="397">
        <f t="shared" si="9"/>
        <v>0</v>
      </c>
      <c r="BU39" s="282">
        <f t="shared" si="9"/>
        <v>0</v>
      </c>
      <c r="BW39" s="25"/>
    </row>
    <row r="40" spans="2:75" ht="12" customHeight="1">
      <c r="B40" s="117">
        <f t="shared" si="2"/>
        <v>37</v>
      </c>
      <c r="C40" s="126"/>
      <c r="D40" s="137"/>
      <c r="E40" s="144"/>
      <c r="F40" s="282" t="e">
        <f t="shared" ca="1" si="3"/>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220"/>
      <c r="AM40" s="367"/>
      <c r="AN40" s="383">
        <f ca="1">IFERROR(COUNTIF(OFFSET(G40,0,MATCH("コ",G40:AL40,0)):$AL40,"一"),0)</f>
        <v>0</v>
      </c>
      <c r="AP40" s="392">
        <f t="shared" si="4"/>
        <v>0</v>
      </c>
      <c r="AQ40" s="397">
        <f t="shared" si="6"/>
        <v>0</v>
      </c>
      <c r="AR40" s="397">
        <f t="shared" si="6"/>
        <v>0</v>
      </c>
      <c r="AS40" s="397">
        <f t="shared" si="6"/>
        <v>0</v>
      </c>
      <c r="AT40" s="397">
        <f t="shared" si="6"/>
        <v>0</v>
      </c>
      <c r="AU40" s="397">
        <f t="shared" si="6"/>
        <v>0</v>
      </c>
      <c r="AV40" s="397">
        <f t="shared" si="6"/>
        <v>0</v>
      </c>
      <c r="AW40" s="397">
        <f t="shared" si="6"/>
        <v>0</v>
      </c>
      <c r="AX40" s="397">
        <f t="shared" si="6"/>
        <v>0</v>
      </c>
      <c r="AY40" s="397">
        <f t="shared" si="6"/>
        <v>0</v>
      </c>
      <c r="AZ40" s="397">
        <f t="shared" si="6"/>
        <v>0</v>
      </c>
      <c r="BA40" s="397">
        <f t="shared" si="6"/>
        <v>0</v>
      </c>
      <c r="BB40" s="397">
        <f t="shared" si="6"/>
        <v>0</v>
      </c>
      <c r="BC40" s="397">
        <f t="shared" si="6"/>
        <v>0</v>
      </c>
      <c r="BD40" s="397">
        <f t="shared" si="6"/>
        <v>0</v>
      </c>
      <c r="BE40" s="397">
        <f t="shared" si="6"/>
        <v>0</v>
      </c>
      <c r="BF40" s="397">
        <f t="shared" si="6"/>
        <v>0</v>
      </c>
      <c r="BG40" s="397">
        <f t="shared" si="8"/>
        <v>0</v>
      </c>
      <c r="BH40" s="397">
        <f t="shared" si="10"/>
        <v>0</v>
      </c>
      <c r="BI40" s="397">
        <f t="shared" si="10"/>
        <v>0</v>
      </c>
      <c r="BJ40" s="397">
        <f t="shared" si="9"/>
        <v>0</v>
      </c>
      <c r="BK40" s="397">
        <f t="shared" si="9"/>
        <v>0</v>
      </c>
      <c r="BL40" s="397">
        <f t="shared" si="9"/>
        <v>0</v>
      </c>
      <c r="BM40" s="397">
        <f t="shared" si="9"/>
        <v>0</v>
      </c>
      <c r="BN40" s="397">
        <f t="shared" si="9"/>
        <v>0</v>
      </c>
      <c r="BO40" s="397">
        <f t="shared" si="9"/>
        <v>0</v>
      </c>
      <c r="BP40" s="397">
        <f t="shared" si="9"/>
        <v>0</v>
      </c>
      <c r="BQ40" s="397">
        <f t="shared" si="9"/>
        <v>0</v>
      </c>
      <c r="BR40" s="397">
        <f t="shared" si="9"/>
        <v>0</v>
      </c>
      <c r="BS40" s="397">
        <f t="shared" si="9"/>
        <v>0</v>
      </c>
      <c r="BT40" s="397">
        <f t="shared" si="9"/>
        <v>0</v>
      </c>
      <c r="BU40" s="282">
        <f t="shared" si="9"/>
        <v>0</v>
      </c>
      <c r="BW40" s="25"/>
    </row>
    <row r="41" spans="2:75" ht="12" customHeight="1">
      <c r="B41" s="117">
        <f t="shared" si="2"/>
        <v>38</v>
      </c>
      <c r="C41" s="126"/>
      <c r="D41" s="137"/>
      <c r="E41" s="144"/>
      <c r="F41" s="282" t="e">
        <f t="shared" ca="1" si="3"/>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220"/>
      <c r="AM41" s="367"/>
      <c r="AN41" s="383">
        <f ca="1">IFERROR(COUNTIF(OFFSET(G41,0,MATCH("コ",G41:AL41,0)):$AL41,"一"),0)</f>
        <v>0</v>
      </c>
      <c r="AP41" s="392">
        <f t="shared" si="4"/>
        <v>0</v>
      </c>
      <c r="AQ41" s="397">
        <f t="shared" si="6"/>
        <v>0</v>
      </c>
      <c r="AR41" s="397">
        <f t="shared" si="6"/>
        <v>0</v>
      </c>
      <c r="AS41" s="397">
        <f t="shared" si="6"/>
        <v>0</v>
      </c>
      <c r="AT41" s="397">
        <f t="shared" si="6"/>
        <v>0</v>
      </c>
      <c r="AU41" s="397">
        <f t="shared" si="6"/>
        <v>0</v>
      </c>
      <c r="AV41" s="397">
        <f t="shared" si="6"/>
        <v>0</v>
      </c>
      <c r="AW41" s="397">
        <f t="shared" si="6"/>
        <v>0</v>
      </c>
      <c r="AX41" s="397">
        <f t="shared" si="6"/>
        <v>0</v>
      </c>
      <c r="AY41" s="397">
        <f t="shared" si="6"/>
        <v>0</v>
      </c>
      <c r="AZ41" s="397">
        <f t="shared" si="6"/>
        <v>0</v>
      </c>
      <c r="BA41" s="397">
        <f t="shared" si="6"/>
        <v>0</v>
      </c>
      <c r="BB41" s="397">
        <f t="shared" si="6"/>
        <v>0</v>
      </c>
      <c r="BC41" s="397">
        <f t="shared" si="6"/>
        <v>0</v>
      </c>
      <c r="BD41" s="397">
        <f t="shared" si="6"/>
        <v>0</v>
      </c>
      <c r="BE41" s="397">
        <f t="shared" si="6"/>
        <v>0</v>
      </c>
      <c r="BF41" s="397">
        <f t="shared" si="6"/>
        <v>0</v>
      </c>
      <c r="BG41" s="397">
        <f t="shared" si="8"/>
        <v>0</v>
      </c>
      <c r="BH41" s="397">
        <f t="shared" si="10"/>
        <v>0</v>
      </c>
      <c r="BI41" s="397">
        <f t="shared" si="10"/>
        <v>0</v>
      </c>
      <c r="BJ41" s="397">
        <f t="shared" si="9"/>
        <v>0</v>
      </c>
      <c r="BK41" s="397">
        <f t="shared" si="9"/>
        <v>0</v>
      </c>
      <c r="BL41" s="397">
        <f t="shared" si="9"/>
        <v>0</v>
      </c>
      <c r="BM41" s="397">
        <f t="shared" si="9"/>
        <v>0</v>
      </c>
      <c r="BN41" s="397">
        <f t="shared" si="9"/>
        <v>0</v>
      </c>
      <c r="BO41" s="397">
        <f t="shared" si="9"/>
        <v>0</v>
      </c>
      <c r="BP41" s="397">
        <f t="shared" si="9"/>
        <v>0</v>
      </c>
      <c r="BQ41" s="397">
        <f t="shared" si="9"/>
        <v>0</v>
      </c>
      <c r="BR41" s="397">
        <f t="shared" si="9"/>
        <v>0</v>
      </c>
      <c r="BS41" s="397">
        <f t="shared" si="9"/>
        <v>0</v>
      </c>
      <c r="BT41" s="397">
        <f t="shared" si="9"/>
        <v>0</v>
      </c>
      <c r="BU41" s="282">
        <f t="shared" si="9"/>
        <v>0</v>
      </c>
      <c r="BW41" s="25"/>
    </row>
    <row r="42" spans="2:75" ht="12" customHeight="1">
      <c r="B42" s="117">
        <f t="shared" si="2"/>
        <v>39</v>
      </c>
      <c r="C42" s="126"/>
      <c r="D42" s="137"/>
      <c r="E42" s="144"/>
      <c r="F42" s="282" t="e">
        <f t="shared" ca="1" si="3"/>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220"/>
      <c r="AM42" s="367"/>
      <c r="AN42" s="383">
        <f ca="1">IFERROR(COUNTIF(OFFSET(G42,0,MATCH("コ",G42:AL42,0)):$AL42,"一"),0)</f>
        <v>0</v>
      </c>
      <c r="AP42" s="392">
        <f t="shared" si="4"/>
        <v>0</v>
      </c>
      <c r="AQ42" s="397">
        <f t="shared" si="6"/>
        <v>0</v>
      </c>
      <c r="AR42" s="397">
        <f t="shared" si="6"/>
        <v>0</v>
      </c>
      <c r="AS42" s="397">
        <f t="shared" si="6"/>
        <v>0</v>
      </c>
      <c r="AT42" s="397">
        <f t="shared" si="6"/>
        <v>0</v>
      </c>
      <c r="AU42" s="397">
        <f t="shared" si="6"/>
        <v>0</v>
      </c>
      <c r="AV42" s="397">
        <f t="shared" si="6"/>
        <v>0</v>
      </c>
      <c r="AW42" s="397">
        <f t="shared" si="6"/>
        <v>0</v>
      </c>
      <c r="AX42" s="397">
        <f t="shared" si="6"/>
        <v>0</v>
      </c>
      <c r="AY42" s="397">
        <f t="shared" si="6"/>
        <v>0</v>
      </c>
      <c r="AZ42" s="397">
        <f t="shared" si="6"/>
        <v>0</v>
      </c>
      <c r="BA42" s="397">
        <f t="shared" si="6"/>
        <v>0</v>
      </c>
      <c r="BB42" s="397">
        <f t="shared" si="6"/>
        <v>0</v>
      </c>
      <c r="BC42" s="397">
        <f t="shared" si="6"/>
        <v>0</v>
      </c>
      <c r="BD42" s="397">
        <f t="shared" si="6"/>
        <v>0</v>
      </c>
      <c r="BE42" s="397">
        <f t="shared" si="6"/>
        <v>0</v>
      </c>
      <c r="BF42" s="397">
        <f t="shared" si="6"/>
        <v>0</v>
      </c>
      <c r="BG42" s="397">
        <f t="shared" si="8"/>
        <v>0</v>
      </c>
      <c r="BH42" s="397">
        <f t="shared" si="10"/>
        <v>0</v>
      </c>
      <c r="BI42" s="397">
        <f t="shared" si="10"/>
        <v>0</v>
      </c>
      <c r="BJ42" s="397">
        <f t="shared" si="9"/>
        <v>0</v>
      </c>
      <c r="BK42" s="397">
        <f t="shared" si="9"/>
        <v>0</v>
      </c>
      <c r="BL42" s="397">
        <f t="shared" si="9"/>
        <v>0</v>
      </c>
      <c r="BM42" s="397">
        <f t="shared" si="9"/>
        <v>0</v>
      </c>
      <c r="BN42" s="397">
        <f t="shared" si="9"/>
        <v>0</v>
      </c>
      <c r="BO42" s="397">
        <f t="shared" si="9"/>
        <v>0</v>
      </c>
      <c r="BP42" s="397">
        <f t="shared" si="9"/>
        <v>0</v>
      </c>
      <c r="BQ42" s="397">
        <f t="shared" si="9"/>
        <v>0</v>
      </c>
      <c r="BR42" s="397">
        <f t="shared" si="9"/>
        <v>0</v>
      </c>
      <c r="BS42" s="397">
        <f t="shared" si="9"/>
        <v>0</v>
      </c>
      <c r="BT42" s="397">
        <f t="shared" si="9"/>
        <v>0</v>
      </c>
      <c r="BU42" s="282">
        <f t="shared" si="9"/>
        <v>0</v>
      </c>
      <c r="BW42" s="25"/>
    </row>
    <row r="43" spans="2:75" ht="12" customHeight="1">
      <c r="B43" s="117">
        <f t="shared" si="2"/>
        <v>40</v>
      </c>
      <c r="C43" s="126"/>
      <c r="D43" s="137"/>
      <c r="E43" s="144"/>
      <c r="F43" s="282" t="e">
        <f t="shared" ca="1" si="3"/>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220"/>
      <c r="AM43" s="367"/>
      <c r="AN43" s="383">
        <f ca="1">IFERROR(COUNTIF(OFFSET(G43,0,MATCH("コ",G43:AL43,0)):$AL43,"一"),0)</f>
        <v>0</v>
      </c>
      <c r="AP43" s="392">
        <f t="shared" si="4"/>
        <v>0</v>
      </c>
      <c r="AQ43" s="397">
        <f t="shared" si="6"/>
        <v>0</v>
      </c>
      <c r="AR43" s="397">
        <f t="shared" si="6"/>
        <v>0</v>
      </c>
      <c r="AS43" s="397">
        <f t="shared" si="6"/>
        <v>0</v>
      </c>
      <c r="AT43" s="397">
        <f t="shared" si="6"/>
        <v>0</v>
      </c>
      <c r="AU43" s="397">
        <f t="shared" si="6"/>
        <v>0</v>
      </c>
      <c r="AV43" s="397">
        <f t="shared" si="6"/>
        <v>0</v>
      </c>
      <c r="AW43" s="397">
        <f t="shared" si="6"/>
        <v>0</v>
      </c>
      <c r="AX43" s="397">
        <f t="shared" si="6"/>
        <v>0</v>
      </c>
      <c r="AY43" s="397">
        <f t="shared" si="6"/>
        <v>0</v>
      </c>
      <c r="AZ43" s="397">
        <f t="shared" si="6"/>
        <v>0</v>
      </c>
      <c r="BA43" s="397">
        <f t="shared" si="6"/>
        <v>0</v>
      </c>
      <c r="BB43" s="397">
        <f t="shared" si="6"/>
        <v>0</v>
      </c>
      <c r="BC43" s="397">
        <f t="shared" si="6"/>
        <v>0</v>
      </c>
      <c r="BD43" s="397">
        <f t="shared" si="6"/>
        <v>0</v>
      </c>
      <c r="BE43" s="397">
        <f t="shared" si="6"/>
        <v>0</v>
      </c>
      <c r="BF43" s="397">
        <f t="shared" si="6"/>
        <v>0</v>
      </c>
      <c r="BG43" s="397">
        <f t="shared" si="8"/>
        <v>0</v>
      </c>
      <c r="BH43" s="397">
        <f t="shared" si="10"/>
        <v>0</v>
      </c>
      <c r="BI43" s="397">
        <f t="shared" si="10"/>
        <v>0</v>
      </c>
      <c r="BJ43" s="397">
        <f t="shared" si="9"/>
        <v>0</v>
      </c>
      <c r="BK43" s="397">
        <f t="shared" si="9"/>
        <v>0</v>
      </c>
      <c r="BL43" s="397">
        <f t="shared" si="9"/>
        <v>0</v>
      </c>
      <c r="BM43" s="397">
        <f t="shared" si="9"/>
        <v>0</v>
      </c>
      <c r="BN43" s="397">
        <f t="shared" si="9"/>
        <v>0</v>
      </c>
      <c r="BO43" s="397">
        <f t="shared" si="9"/>
        <v>0</v>
      </c>
      <c r="BP43" s="397">
        <f t="shared" si="9"/>
        <v>0</v>
      </c>
      <c r="BQ43" s="397">
        <f t="shared" si="9"/>
        <v>0</v>
      </c>
      <c r="BR43" s="397">
        <f t="shared" si="9"/>
        <v>0</v>
      </c>
      <c r="BS43" s="397">
        <f t="shared" si="9"/>
        <v>0</v>
      </c>
      <c r="BT43" s="397">
        <f t="shared" si="9"/>
        <v>0</v>
      </c>
      <c r="BU43" s="282">
        <f t="shared" si="9"/>
        <v>0</v>
      </c>
    </row>
    <row r="44" spans="2:75" ht="12" customHeight="1">
      <c r="B44" s="117">
        <f t="shared" si="2"/>
        <v>41</v>
      </c>
      <c r="C44" s="126"/>
      <c r="D44" s="137"/>
      <c r="E44" s="144"/>
      <c r="F44" s="282" t="e">
        <f t="shared" ca="1" si="3"/>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220"/>
      <c r="AM44" s="367"/>
      <c r="AN44" s="383">
        <f ca="1">IFERROR(COUNTIF(OFFSET(G44,0,MATCH("コ",G44:AL44,0)):$AL44,"一"),0)</f>
        <v>0</v>
      </c>
      <c r="AP44" s="392">
        <f t="shared" si="4"/>
        <v>0</v>
      </c>
      <c r="AQ44" s="397">
        <f t="shared" si="6"/>
        <v>0</v>
      </c>
      <c r="AR44" s="397">
        <f t="shared" si="6"/>
        <v>0</v>
      </c>
      <c r="AS44" s="397">
        <f t="shared" si="6"/>
        <v>0</v>
      </c>
      <c r="AT44" s="397">
        <f t="shared" si="6"/>
        <v>0</v>
      </c>
      <c r="AU44" s="397">
        <f t="shared" si="6"/>
        <v>0</v>
      </c>
      <c r="AV44" s="397">
        <f t="shared" si="6"/>
        <v>0</v>
      </c>
      <c r="AW44" s="397">
        <f t="shared" si="6"/>
        <v>0</v>
      </c>
      <c r="AX44" s="397">
        <f t="shared" si="6"/>
        <v>0</v>
      </c>
      <c r="AY44" s="397">
        <f t="shared" si="6"/>
        <v>0</v>
      </c>
      <c r="AZ44" s="397">
        <f t="shared" si="6"/>
        <v>0</v>
      </c>
      <c r="BA44" s="397">
        <f t="shared" si="6"/>
        <v>0</v>
      </c>
      <c r="BB44" s="397">
        <f t="shared" si="6"/>
        <v>0</v>
      </c>
      <c r="BC44" s="397">
        <f t="shared" si="6"/>
        <v>0</v>
      </c>
      <c r="BD44" s="397">
        <f t="shared" si="6"/>
        <v>0</v>
      </c>
      <c r="BE44" s="397">
        <f t="shared" si="6"/>
        <v>0</v>
      </c>
      <c r="BF44" s="397">
        <f t="shared" si="6"/>
        <v>0</v>
      </c>
      <c r="BG44" s="397">
        <f t="shared" si="8"/>
        <v>0</v>
      </c>
      <c r="BH44" s="397">
        <f t="shared" si="10"/>
        <v>0</v>
      </c>
      <c r="BI44" s="397">
        <f t="shared" si="10"/>
        <v>0</v>
      </c>
      <c r="BJ44" s="397">
        <f t="shared" si="9"/>
        <v>0</v>
      </c>
      <c r="BK44" s="397">
        <f t="shared" si="9"/>
        <v>0</v>
      </c>
      <c r="BL44" s="397">
        <f t="shared" si="9"/>
        <v>0</v>
      </c>
      <c r="BM44" s="397">
        <f t="shared" si="9"/>
        <v>0</v>
      </c>
      <c r="BN44" s="397">
        <f t="shared" si="9"/>
        <v>0</v>
      </c>
      <c r="BO44" s="397">
        <f t="shared" si="9"/>
        <v>0</v>
      </c>
      <c r="BP44" s="397">
        <f t="shared" si="9"/>
        <v>0</v>
      </c>
      <c r="BQ44" s="397">
        <f t="shared" si="9"/>
        <v>0</v>
      </c>
      <c r="BR44" s="397">
        <f t="shared" si="9"/>
        <v>0</v>
      </c>
      <c r="BS44" s="397">
        <f t="shared" si="9"/>
        <v>0</v>
      </c>
      <c r="BT44" s="397">
        <f t="shared" si="9"/>
        <v>0</v>
      </c>
      <c r="BU44" s="282">
        <f t="shared" si="9"/>
        <v>0</v>
      </c>
      <c r="BW44" s="25"/>
    </row>
    <row r="45" spans="2:75" ht="12" customHeight="1">
      <c r="B45" s="117">
        <f t="shared" si="2"/>
        <v>42</v>
      </c>
      <c r="C45" s="126"/>
      <c r="D45" s="137"/>
      <c r="E45" s="144"/>
      <c r="F45" s="282" t="e">
        <f t="shared" ca="1" si="3"/>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220"/>
      <c r="AM45" s="367"/>
      <c r="AN45" s="383">
        <f ca="1">IFERROR(COUNTIF(OFFSET(G45,0,MATCH("コ",G45:AL45,0)):$AL45,"一"),0)</f>
        <v>0</v>
      </c>
      <c r="AP45" s="392">
        <f t="shared" si="4"/>
        <v>0</v>
      </c>
      <c r="AQ45" s="397">
        <f t="shared" si="6"/>
        <v>0</v>
      </c>
      <c r="AR45" s="397">
        <f t="shared" si="6"/>
        <v>0</v>
      </c>
      <c r="AS45" s="397">
        <f t="shared" si="6"/>
        <v>0</v>
      </c>
      <c r="AT45" s="397">
        <f t="shared" si="6"/>
        <v>0</v>
      </c>
      <c r="AU45" s="397">
        <f t="shared" si="6"/>
        <v>0</v>
      </c>
      <c r="AV45" s="397">
        <f t="shared" si="6"/>
        <v>0</v>
      </c>
      <c r="AW45" s="397">
        <f t="shared" si="6"/>
        <v>0</v>
      </c>
      <c r="AX45" s="397">
        <f t="shared" si="6"/>
        <v>0</v>
      </c>
      <c r="AY45" s="397">
        <f t="shared" si="6"/>
        <v>0</v>
      </c>
      <c r="AZ45" s="397">
        <f t="shared" si="6"/>
        <v>0</v>
      </c>
      <c r="BA45" s="397">
        <f t="shared" si="6"/>
        <v>0</v>
      </c>
      <c r="BB45" s="397">
        <f t="shared" si="6"/>
        <v>0</v>
      </c>
      <c r="BC45" s="397">
        <f t="shared" si="6"/>
        <v>0</v>
      </c>
      <c r="BD45" s="397">
        <f t="shared" si="6"/>
        <v>0</v>
      </c>
      <c r="BE45" s="397">
        <f t="shared" si="6"/>
        <v>0</v>
      </c>
      <c r="BF45" s="397">
        <f t="shared" si="6"/>
        <v>0</v>
      </c>
      <c r="BG45" s="397">
        <f t="shared" si="8"/>
        <v>0</v>
      </c>
      <c r="BH45" s="397">
        <f t="shared" si="10"/>
        <v>0</v>
      </c>
      <c r="BI45" s="397">
        <f t="shared" si="10"/>
        <v>0</v>
      </c>
      <c r="BJ45" s="397">
        <f t="shared" si="9"/>
        <v>0</v>
      </c>
      <c r="BK45" s="397">
        <f t="shared" si="9"/>
        <v>0</v>
      </c>
      <c r="BL45" s="397">
        <f t="shared" si="9"/>
        <v>0</v>
      </c>
      <c r="BM45" s="397">
        <f t="shared" si="9"/>
        <v>0</v>
      </c>
      <c r="BN45" s="397">
        <f t="shared" si="9"/>
        <v>0</v>
      </c>
      <c r="BO45" s="397">
        <f t="shared" si="9"/>
        <v>0</v>
      </c>
      <c r="BP45" s="397">
        <f t="shared" si="9"/>
        <v>0</v>
      </c>
      <c r="BQ45" s="397">
        <f t="shared" si="9"/>
        <v>0</v>
      </c>
      <c r="BR45" s="397">
        <f t="shared" si="9"/>
        <v>0</v>
      </c>
      <c r="BS45" s="397">
        <f t="shared" si="9"/>
        <v>0</v>
      </c>
      <c r="BT45" s="397">
        <f t="shared" si="9"/>
        <v>0</v>
      </c>
      <c r="BU45" s="282">
        <f t="shared" si="9"/>
        <v>0</v>
      </c>
      <c r="BW45" s="25"/>
    </row>
    <row r="46" spans="2:75" ht="12" customHeight="1">
      <c r="B46" s="117">
        <f t="shared" si="2"/>
        <v>43</v>
      </c>
      <c r="C46" s="126"/>
      <c r="D46" s="137"/>
      <c r="E46" s="144"/>
      <c r="F46" s="282" t="e">
        <f t="shared" ca="1" si="3"/>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220"/>
      <c r="AM46" s="367"/>
      <c r="AN46" s="383">
        <f ca="1">IFERROR(COUNTIF(OFFSET(G46,0,MATCH("コ",G46:AL46,0)):$AL46,"一"),0)</f>
        <v>0</v>
      </c>
      <c r="AP46" s="392">
        <f t="shared" si="4"/>
        <v>0</v>
      </c>
      <c r="AQ46" s="397">
        <f t="shared" si="6"/>
        <v>0</v>
      </c>
      <c r="AR46" s="397">
        <f t="shared" si="6"/>
        <v>0</v>
      </c>
      <c r="AS46" s="397">
        <f t="shared" si="6"/>
        <v>0</v>
      </c>
      <c r="AT46" s="397">
        <f t="shared" si="6"/>
        <v>0</v>
      </c>
      <c r="AU46" s="397">
        <f t="shared" si="6"/>
        <v>0</v>
      </c>
      <c r="AV46" s="397">
        <f t="shared" si="6"/>
        <v>0</v>
      </c>
      <c r="AW46" s="397">
        <f t="shared" si="6"/>
        <v>0</v>
      </c>
      <c r="AX46" s="397">
        <f t="shared" si="6"/>
        <v>0</v>
      </c>
      <c r="AY46" s="397">
        <f t="shared" si="6"/>
        <v>0</v>
      </c>
      <c r="AZ46" s="397">
        <f t="shared" si="6"/>
        <v>0</v>
      </c>
      <c r="BA46" s="397">
        <f t="shared" si="6"/>
        <v>0</v>
      </c>
      <c r="BB46" s="397">
        <f t="shared" si="6"/>
        <v>0</v>
      </c>
      <c r="BC46" s="397">
        <f t="shared" si="6"/>
        <v>0</v>
      </c>
      <c r="BD46" s="397">
        <f t="shared" si="6"/>
        <v>0</v>
      </c>
      <c r="BE46" s="397">
        <f t="shared" si="6"/>
        <v>0</v>
      </c>
      <c r="BF46" s="397">
        <f t="shared" si="6"/>
        <v>0</v>
      </c>
      <c r="BG46" s="397">
        <f t="shared" si="8"/>
        <v>0</v>
      </c>
      <c r="BH46" s="397">
        <f t="shared" si="10"/>
        <v>0</v>
      </c>
      <c r="BI46" s="397">
        <f t="shared" si="10"/>
        <v>0</v>
      </c>
      <c r="BJ46" s="397">
        <f t="shared" si="9"/>
        <v>0</v>
      </c>
      <c r="BK46" s="397">
        <f t="shared" si="9"/>
        <v>0</v>
      </c>
      <c r="BL46" s="397">
        <f t="shared" si="9"/>
        <v>0</v>
      </c>
      <c r="BM46" s="397">
        <f t="shared" si="9"/>
        <v>0</v>
      </c>
      <c r="BN46" s="397">
        <f t="shared" si="9"/>
        <v>0</v>
      </c>
      <c r="BO46" s="397">
        <f t="shared" si="9"/>
        <v>0</v>
      </c>
      <c r="BP46" s="397">
        <f t="shared" si="9"/>
        <v>0</v>
      </c>
      <c r="BQ46" s="397">
        <f t="shared" si="9"/>
        <v>0</v>
      </c>
      <c r="BR46" s="397">
        <f t="shared" si="9"/>
        <v>0</v>
      </c>
      <c r="BS46" s="397">
        <f t="shared" si="9"/>
        <v>0</v>
      </c>
      <c r="BT46" s="397">
        <f t="shared" si="9"/>
        <v>0</v>
      </c>
      <c r="BU46" s="282">
        <f t="shared" si="9"/>
        <v>0</v>
      </c>
    </row>
    <row r="47" spans="2:75" ht="12" customHeight="1">
      <c r="B47" s="117">
        <f t="shared" si="2"/>
        <v>44</v>
      </c>
      <c r="C47" s="126"/>
      <c r="D47" s="137"/>
      <c r="E47" s="144"/>
      <c r="F47" s="282" t="e">
        <f t="shared" ca="1" si="3"/>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220"/>
      <c r="AM47" s="367"/>
      <c r="AN47" s="383">
        <f ca="1">IFERROR(COUNTIF(OFFSET(G47,0,MATCH("コ",G47:AL47,0)):$AL47,"一"),0)</f>
        <v>0</v>
      </c>
      <c r="AP47" s="392">
        <f t="shared" si="4"/>
        <v>0</v>
      </c>
      <c r="AQ47" s="397">
        <f t="shared" si="6"/>
        <v>0</v>
      </c>
      <c r="AR47" s="397">
        <f t="shared" si="6"/>
        <v>0</v>
      </c>
      <c r="AS47" s="397">
        <f t="shared" si="6"/>
        <v>0</v>
      </c>
      <c r="AT47" s="397">
        <f t="shared" si="6"/>
        <v>0</v>
      </c>
      <c r="AU47" s="397">
        <f t="shared" si="6"/>
        <v>0</v>
      </c>
      <c r="AV47" s="397">
        <f t="shared" si="6"/>
        <v>0</v>
      </c>
      <c r="AW47" s="397">
        <f t="shared" si="6"/>
        <v>0</v>
      </c>
      <c r="AX47" s="397">
        <f t="shared" si="6"/>
        <v>0</v>
      </c>
      <c r="AY47" s="397">
        <f t="shared" si="6"/>
        <v>0</v>
      </c>
      <c r="AZ47" s="397">
        <f t="shared" si="6"/>
        <v>0</v>
      </c>
      <c r="BA47" s="397">
        <f t="shared" si="6"/>
        <v>0</v>
      </c>
      <c r="BB47" s="397">
        <f t="shared" si="6"/>
        <v>0</v>
      </c>
      <c r="BC47" s="397">
        <f t="shared" si="6"/>
        <v>0</v>
      </c>
      <c r="BD47" s="397">
        <f t="shared" si="6"/>
        <v>0</v>
      </c>
      <c r="BE47" s="397">
        <f t="shared" si="6"/>
        <v>0</v>
      </c>
      <c r="BF47" s="397">
        <f t="shared" si="6"/>
        <v>0</v>
      </c>
      <c r="BG47" s="397">
        <f t="shared" si="8"/>
        <v>0</v>
      </c>
      <c r="BH47" s="397">
        <f t="shared" si="10"/>
        <v>0</v>
      </c>
      <c r="BI47" s="397">
        <f t="shared" si="10"/>
        <v>0</v>
      </c>
      <c r="BJ47" s="397">
        <f t="shared" si="9"/>
        <v>0</v>
      </c>
      <c r="BK47" s="397">
        <f t="shared" si="9"/>
        <v>0</v>
      </c>
      <c r="BL47" s="397">
        <f t="shared" si="9"/>
        <v>0</v>
      </c>
      <c r="BM47" s="397">
        <f t="shared" si="9"/>
        <v>0</v>
      </c>
      <c r="BN47" s="397">
        <f t="shared" si="9"/>
        <v>0</v>
      </c>
      <c r="BO47" s="397">
        <f t="shared" si="9"/>
        <v>0</v>
      </c>
      <c r="BP47" s="397">
        <f t="shared" si="9"/>
        <v>0</v>
      </c>
      <c r="BQ47" s="397">
        <f t="shared" si="9"/>
        <v>0</v>
      </c>
      <c r="BR47" s="397">
        <f t="shared" si="9"/>
        <v>0</v>
      </c>
      <c r="BS47" s="397">
        <f t="shared" si="9"/>
        <v>0</v>
      </c>
      <c r="BT47" s="397">
        <f t="shared" si="9"/>
        <v>0</v>
      </c>
      <c r="BU47" s="282">
        <f t="shared" si="9"/>
        <v>0</v>
      </c>
    </row>
    <row r="48" spans="2:75" ht="12" customHeight="1">
      <c r="B48" s="117">
        <f t="shared" si="2"/>
        <v>45</v>
      </c>
      <c r="C48" s="126"/>
      <c r="D48" s="137"/>
      <c r="E48" s="144"/>
      <c r="F48" s="282" t="e">
        <f t="shared" ca="1" si="3"/>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220"/>
      <c r="AM48" s="367"/>
      <c r="AN48" s="383">
        <f ca="1">IFERROR(COUNTIF(OFFSET(G48,0,MATCH("コ",G48:AL48,0)):$AL48,"一"),0)</f>
        <v>0</v>
      </c>
      <c r="AP48" s="392">
        <f t="shared" si="4"/>
        <v>0</v>
      </c>
      <c r="AQ48" s="397">
        <f t="shared" si="6"/>
        <v>0</v>
      </c>
      <c r="AR48" s="397">
        <f t="shared" si="6"/>
        <v>0</v>
      </c>
      <c r="AS48" s="397">
        <f t="shared" si="6"/>
        <v>0</v>
      </c>
      <c r="AT48" s="397">
        <f t="shared" si="6"/>
        <v>0</v>
      </c>
      <c r="AU48" s="397">
        <f t="shared" si="6"/>
        <v>0</v>
      </c>
      <c r="AV48" s="397">
        <f t="shared" si="6"/>
        <v>0</v>
      </c>
      <c r="AW48" s="397">
        <f t="shared" si="6"/>
        <v>0</v>
      </c>
      <c r="AX48" s="397">
        <f t="shared" si="6"/>
        <v>0</v>
      </c>
      <c r="AY48" s="397">
        <f t="shared" si="6"/>
        <v>0</v>
      </c>
      <c r="AZ48" s="397">
        <f t="shared" si="6"/>
        <v>0</v>
      </c>
      <c r="BA48" s="397">
        <f t="shared" si="6"/>
        <v>0</v>
      </c>
      <c r="BB48" s="397">
        <f t="shared" si="6"/>
        <v>0</v>
      </c>
      <c r="BC48" s="397">
        <f t="shared" si="6"/>
        <v>0</v>
      </c>
      <c r="BD48" s="397">
        <f t="shared" si="6"/>
        <v>0</v>
      </c>
      <c r="BE48" s="397">
        <f t="shared" si="6"/>
        <v>0</v>
      </c>
      <c r="BF48" s="397">
        <f t="shared" si="6"/>
        <v>0</v>
      </c>
      <c r="BG48" s="397">
        <f t="shared" si="8"/>
        <v>0</v>
      </c>
      <c r="BH48" s="397">
        <f t="shared" si="10"/>
        <v>0</v>
      </c>
      <c r="BI48" s="397">
        <f t="shared" si="10"/>
        <v>0</v>
      </c>
      <c r="BJ48" s="397">
        <f t="shared" si="9"/>
        <v>0</v>
      </c>
      <c r="BK48" s="397">
        <f t="shared" si="9"/>
        <v>0</v>
      </c>
      <c r="BL48" s="397">
        <f t="shared" si="9"/>
        <v>0</v>
      </c>
      <c r="BM48" s="397">
        <f t="shared" si="9"/>
        <v>0</v>
      </c>
      <c r="BN48" s="397">
        <f t="shared" si="9"/>
        <v>0</v>
      </c>
      <c r="BO48" s="397">
        <f t="shared" si="9"/>
        <v>0</v>
      </c>
      <c r="BP48" s="397">
        <f t="shared" si="9"/>
        <v>0</v>
      </c>
      <c r="BQ48" s="397">
        <f t="shared" si="9"/>
        <v>0</v>
      </c>
      <c r="BR48" s="397">
        <f t="shared" si="9"/>
        <v>0</v>
      </c>
      <c r="BS48" s="397">
        <f t="shared" si="9"/>
        <v>0</v>
      </c>
      <c r="BT48" s="397">
        <f t="shared" si="9"/>
        <v>0</v>
      </c>
      <c r="BU48" s="282">
        <f t="shared" si="9"/>
        <v>0</v>
      </c>
    </row>
    <row r="49" spans="2:73" ht="12" customHeight="1">
      <c r="B49" s="117">
        <f t="shared" si="2"/>
        <v>46</v>
      </c>
      <c r="C49" s="126"/>
      <c r="D49" s="137"/>
      <c r="E49" s="144"/>
      <c r="F49" s="282" t="e">
        <f t="shared" ca="1" si="3"/>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220"/>
      <c r="AM49" s="367"/>
      <c r="AN49" s="383">
        <f ca="1">IFERROR(COUNTIF(OFFSET(G49,0,MATCH("コ",G49:AL49,0)):$AL49,"一"),0)</f>
        <v>0</v>
      </c>
      <c r="AP49" s="392">
        <f t="shared" si="4"/>
        <v>0</v>
      </c>
      <c r="AQ49" s="397">
        <f t="shared" si="6"/>
        <v>0</v>
      </c>
      <c r="AR49" s="397">
        <f t="shared" si="6"/>
        <v>0</v>
      </c>
      <c r="AS49" s="397">
        <f t="shared" si="6"/>
        <v>0</v>
      </c>
      <c r="AT49" s="397">
        <f t="shared" si="6"/>
        <v>0</v>
      </c>
      <c r="AU49" s="397">
        <f t="shared" si="6"/>
        <v>0</v>
      </c>
      <c r="AV49" s="397">
        <f t="shared" si="6"/>
        <v>0</v>
      </c>
      <c r="AW49" s="397">
        <f t="shared" si="6"/>
        <v>0</v>
      </c>
      <c r="AX49" s="397">
        <f t="shared" si="6"/>
        <v>0</v>
      </c>
      <c r="AY49" s="397">
        <f t="shared" si="6"/>
        <v>0</v>
      </c>
      <c r="AZ49" s="397">
        <f t="shared" si="6"/>
        <v>0</v>
      </c>
      <c r="BA49" s="397">
        <f t="shared" si="6"/>
        <v>0</v>
      </c>
      <c r="BB49" s="397">
        <f t="shared" si="6"/>
        <v>0</v>
      </c>
      <c r="BC49" s="397">
        <f t="shared" si="6"/>
        <v>0</v>
      </c>
      <c r="BD49" s="397">
        <f t="shared" si="6"/>
        <v>0</v>
      </c>
      <c r="BE49" s="397">
        <f t="shared" si="6"/>
        <v>0</v>
      </c>
      <c r="BF49" s="397">
        <f t="shared" si="6"/>
        <v>0</v>
      </c>
      <c r="BG49" s="397">
        <f t="shared" si="8"/>
        <v>0</v>
      </c>
      <c r="BH49" s="397">
        <f t="shared" si="10"/>
        <v>0</v>
      </c>
      <c r="BI49" s="397">
        <f t="shared" si="10"/>
        <v>0</v>
      </c>
      <c r="BJ49" s="397">
        <f t="shared" si="9"/>
        <v>0</v>
      </c>
      <c r="BK49" s="397">
        <f t="shared" si="9"/>
        <v>0</v>
      </c>
      <c r="BL49" s="397">
        <f t="shared" si="9"/>
        <v>0</v>
      </c>
      <c r="BM49" s="397">
        <f t="shared" si="9"/>
        <v>0</v>
      </c>
      <c r="BN49" s="397">
        <f t="shared" si="9"/>
        <v>0</v>
      </c>
      <c r="BO49" s="397">
        <f t="shared" si="9"/>
        <v>0</v>
      </c>
      <c r="BP49" s="397">
        <f t="shared" si="9"/>
        <v>0</v>
      </c>
      <c r="BQ49" s="397">
        <f t="shared" si="9"/>
        <v>0</v>
      </c>
      <c r="BR49" s="397">
        <f t="shared" si="9"/>
        <v>0</v>
      </c>
      <c r="BS49" s="397">
        <f t="shared" si="9"/>
        <v>0</v>
      </c>
      <c r="BT49" s="397">
        <f t="shared" si="9"/>
        <v>0</v>
      </c>
      <c r="BU49" s="282">
        <f t="shared" si="9"/>
        <v>0</v>
      </c>
    </row>
    <row r="50" spans="2:73" ht="12" customHeight="1">
      <c r="B50" s="117">
        <f t="shared" si="2"/>
        <v>47</v>
      </c>
      <c r="C50" s="126"/>
      <c r="D50" s="137"/>
      <c r="E50" s="144"/>
      <c r="F50" s="282" t="e">
        <f t="shared" ca="1" si="3"/>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220"/>
      <c r="AM50" s="367"/>
      <c r="AN50" s="383">
        <f ca="1">IFERROR(COUNTIF(OFFSET(G50,0,MATCH("コ",G50:AL50,0)):$AL50,"一"),0)</f>
        <v>0</v>
      </c>
      <c r="AP50" s="392">
        <f t="shared" si="4"/>
        <v>0</v>
      </c>
      <c r="AQ50" s="397">
        <f t="shared" si="6"/>
        <v>0</v>
      </c>
      <c r="AR50" s="397">
        <f t="shared" si="6"/>
        <v>0</v>
      </c>
      <c r="AS50" s="397">
        <f t="shared" si="6"/>
        <v>0</v>
      </c>
      <c r="AT50" s="397">
        <f t="shared" si="6"/>
        <v>0</v>
      </c>
      <c r="AU50" s="397">
        <f t="shared" si="6"/>
        <v>0</v>
      </c>
      <c r="AV50" s="397">
        <f t="shared" si="6"/>
        <v>0</v>
      </c>
      <c r="AW50" s="397">
        <f t="shared" si="6"/>
        <v>0</v>
      </c>
      <c r="AX50" s="397">
        <f t="shared" si="6"/>
        <v>0</v>
      </c>
      <c r="AY50" s="397">
        <f t="shared" si="6"/>
        <v>0</v>
      </c>
      <c r="AZ50" s="397">
        <f t="shared" si="6"/>
        <v>0</v>
      </c>
      <c r="BA50" s="397">
        <f t="shared" si="6"/>
        <v>0</v>
      </c>
      <c r="BB50" s="397">
        <f t="shared" si="6"/>
        <v>0</v>
      </c>
      <c r="BC50" s="397">
        <f t="shared" si="6"/>
        <v>0</v>
      </c>
      <c r="BD50" s="397">
        <f t="shared" si="6"/>
        <v>0</v>
      </c>
      <c r="BE50" s="397">
        <f t="shared" si="6"/>
        <v>0</v>
      </c>
      <c r="BF50" s="397">
        <f t="shared" si="6"/>
        <v>0</v>
      </c>
      <c r="BG50" s="397">
        <f t="shared" si="8"/>
        <v>0</v>
      </c>
      <c r="BH50" s="397">
        <f t="shared" si="10"/>
        <v>0</v>
      </c>
      <c r="BI50" s="397">
        <f t="shared" si="10"/>
        <v>0</v>
      </c>
      <c r="BJ50" s="397">
        <f t="shared" si="9"/>
        <v>0</v>
      </c>
      <c r="BK50" s="397">
        <f t="shared" si="9"/>
        <v>0</v>
      </c>
      <c r="BL50" s="397">
        <f t="shared" si="9"/>
        <v>0</v>
      </c>
      <c r="BM50" s="397">
        <f t="shared" si="9"/>
        <v>0</v>
      </c>
      <c r="BN50" s="397">
        <f t="shared" si="9"/>
        <v>0</v>
      </c>
      <c r="BO50" s="397">
        <f t="shared" si="9"/>
        <v>0</v>
      </c>
      <c r="BP50" s="397">
        <f t="shared" si="9"/>
        <v>0</v>
      </c>
      <c r="BQ50" s="397">
        <f t="shared" si="9"/>
        <v>0</v>
      </c>
      <c r="BR50" s="397">
        <f t="shared" si="9"/>
        <v>0</v>
      </c>
      <c r="BS50" s="397">
        <f t="shared" si="9"/>
        <v>0</v>
      </c>
      <c r="BT50" s="397">
        <f t="shared" si="9"/>
        <v>0</v>
      </c>
      <c r="BU50" s="282">
        <f t="shared" si="9"/>
        <v>0</v>
      </c>
    </row>
    <row r="51" spans="2:73" ht="12" customHeight="1">
      <c r="B51" s="117">
        <f t="shared" si="2"/>
        <v>48</v>
      </c>
      <c r="C51" s="126"/>
      <c r="D51" s="137"/>
      <c r="E51" s="144"/>
      <c r="F51" s="282" t="e">
        <f t="shared" ca="1" si="3"/>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220"/>
      <c r="AM51" s="367"/>
      <c r="AN51" s="383">
        <f ca="1">IFERROR(COUNTIF(OFFSET(G51,0,MATCH("コ",G51:AL51,0)):$AL51,"一"),0)</f>
        <v>0</v>
      </c>
      <c r="AP51" s="392">
        <f t="shared" si="4"/>
        <v>0</v>
      </c>
      <c r="AQ51" s="397">
        <f t="shared" si="6"/>
        <v>0</v>
      </c>
      <c r="AR51" s="397">
        <f t="shared" si="6"/>
        <v>0</v>
      </c>
      <c r="AS51" s="397">
        <f t="shared" si="6"/>
        <v>0</v>
      </c>
      <c r="AT51" s="397">
        <f t="shared" si="6"/>
        <v>0</v>
      </c>
      <c r="AU51" s="397">
        <f t="shared" si="6"/>
        <v>0</v>
      </c>
      <c r="AV51" s="397">
        <f t="shared" si="6"/>
        <v>0</v>
      </c>
      <c r="AW51" s="397">
        <f t="shared" si="6"/>
        <v>0</v>
      </c>
      <c r="AX51" s="397">
        <f t="shared" si="6"/>
        <v>0</v>
      </c>
      <c r="AY51" s="397">
        <f t="shared" si="6"/>
        <v>0</v>
      </c>
      <c r="AZ51" s="397">
        <f t="shared" si="6"/>
        <v>0</v>
      </c>
      <c r="BA51" s="397">
        <f t="shared" si="6"/>
        <v>0</v>
      </c>
      <c r="BB51" s="397">
        <f t="shared" si="6"/>
        <v>0</v>
      </c>
      <c r="BC51" s="397">
        <f t="shared" si="6"/>
        <v>0</v>
      </c>
      <c r="BD51" s="397">
        <f t="shared" si="6"/>
        <v>0</v>
      </c>
      <c r="BE51" s="397">
        <f t="shared" si="6"/>
        <v>0</v>
      </c>
      <c r="BF51" s="397">
        <f t="shared" si="6"/>
        <v>0</v>
      </c>
      <c r="BG51" s="397">
        <f t="shared" si="8"/>
        <v>0</v>
      </c>
      <c r="BH51" s="397">
        <f t="shared" si="10"/>
        <v>0</v>
      </c>
      <c r="BI51" s="397">
        <f t="shared" si="10"/>
        <v>0</v>
      </c>
      <c r="BJ51" s="397">
        <f t="shared" si="9"/>
        <v>0</v>
      </c>
      <c r="BK51" s="397">
        <f t="shared" si="9"/>
        <v>0</v>
      </c>
      <c r="BL51" s="397">
        <f t="shared" si="9"/>
        <v>0</v>
      </c>
      <c r="BM51" s="397">
        <f t="shared" si="9"/>
        <v>0</v>
      </c>
      <c r="BN51" s="397">
        <f t="shared" si="9"/>
        <v>0</v>
      </c>
      <c r="BO51" s="397">
        <f t="shared" si="9"/>
        <v>0</v>
      </c>
      <c r="BP51" s="397">
        <f t="shared" si="9"/>
        <v>0</v>
      </c>
      <c r="BQ51" s="397">
        <f t="shared" si="9"/>
        <v>0</v>
      </c>
      <c r="BR51" s="397">
        <f t="shared" si="9"/>
        <v>0</v>
      </c>
      <c r="BS51" s="397">
        <f t="shared" si="9"/>
        <v>0</v>
      </c>
      <c r="BT51" s="397">
        <f t="shared" si="9"/>
        <v>0</v>
      </c>
      <c r="BU51" s="282">
        <f t="shared" si="9"/>
        <v>0</v>
      </c>
    </row>
    <row r="52" spans="2:73" ht="12" customHeight="1">
      <c r="B52" s="117">
        <f t="shared" si="2"/>
        <v>49</v>
      </c>
      <c r="C52" s="126"/>
      <c r="D52" s="137"/>
      <c r="E52" s="144"/>
      <c r="F52" s="282" t="e">
        <f t="shared" ca="1" si="3"/>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220"/>
      <c r="AM52" s="367"/>
      <c r="AN52" s="383">
        <f ca="1">IFERROR(COUNTIF(OFFSET(G52,0,MATCH("コ",G52:AL52,0)):$AL52,"一"),0)</f>
        <v>0</v>
      </c>
      <c r="AP52" s="392">
        <f t="shared" si="4"/>
        <v>0</v>
      </c>
      <c r="AQ52" s="397">
        <f t="shared" si="6"/>
        <v>0</v>
      </c>
      <c r="AR52" s="397">
        <f t="shared" si="6"/>
        <v>0</v>
      </c>
      <c r="AS52" s="397">
        <f t="shared" si="6"/>
        <v>0</v>
      </c>
      <c r="AT52" s="397">
        <f t="shared" si="6"/>
        <v>0</v>
      </c>
      <c r="AU52" s="397">
        <f t="shared" si="6"/>
        <v>0</v>
      </c>
      <c r="AV52" s="397">
        <f t="shared" si="6"/>
        <v>0</v>
      </c>
      <c r="AW52" s="397">
        <f t="shared" si="6"/>
        <v>0</v>
      </c>
      <c r="AX52" s="397">
        <f t="shared" si="6"/>
        <v>0</v>
      </c>
      <c r="AY52" s="397">
        <f t="shared" si="6"/>
        <v>0</v>
      </c>
      <c r="AZ52" s="397">
        <f t="shared" si="6"/>
        <v>0</v>
      </c>
      <c r="BA52" s="397">
        <f t="shared" si="6"/>
        <v>0</v>
      </c>
      <c r="BB52" s="397">
        <f t="shared" si="6"/>
        <v>0</v>
      </c>
      <c r="BC52" s="397">
        <f t="shared" si="6"/>
        <v>0</v>
      </c>
      <c r="BD52" s="397">
        <f t="shared" si="6"/>
        <v>0</v>
      </c>
      <c r="BE52" s="397">
        <f t="shared" si="6"/>
        <v>0</v>
      </c>
      <c r="BF52" s="397">
        <f t="shared" si="6"/>
        <v>0</v>
      </c>
      <c r="BG52" s="397">
        <f t="shared" si="8"/>
        <v>0</v>
      </c>
      <c r="BH52" s="397">
        <f t="shared" si="10"/>
        <v>0</v>
      </c>
      <c r="BI52" s="397">
        <f t="shared" si="10"/>
        <v>0</v>
      </c>
      <c r="BJ52" s="397">
        <f t="shared" si="9"/>
        <v>0</v>
      </c>
      <c r="BK52" s="397">
        <f t="shared" si="9"/>
        <v>0</v>
      </c>
      <c r="BL52" s="397">
        <f t="shared" si="9"/>
        <v>0</v>
      </c>
      <c r="BM52" s="397">
        <f t="shared" si="9"/>
        <v>0</v>
      </c>
      <c r="BN52" s="397">
        <f t="shared" si="9"/>
        <v>0</v>
      </c>
      <c r="BO52" s="397">
        <f t="shared" si="9"/>
        <v>0</v>
      </c>
      <c r="BP52" s="397">
        <f t="shared" si="9"/>
        <v>0</v>
      </c>
      <c r="BQ52" s="397">
        <f t="shared" si="9"/>
        <v>0</v>
      </c>
      <c r="BR52" s="397">
        <f t="shared" si="9"/>
        <v>0</v>
      </c>
      <c r="BS52" s="397">
        <f t="shared" si="9"/>
        <v>0</v>
      </c>
      <c r="BT52" s="397">
        <f t="shared" si="9"/>
        <v>0</v>
      </c>
      <c r="BU52" s="282">
        <f t="shared" si="9"/>
        <v>0</v>
      </c>
    </row>
    <row r="53" spans="2:73" ht="12" customHeight="1">
      <c r="B53" s="117">
        <f t="shared" si="2"/>
        <v>50</v>
      </c>
      <c r="C53" s="126"/>
      <c r="D53" s="137"/>
      <c r="E53" s="144"/>
      <c r="F53" s="282" t="e">
        <f t="shared" ca="1" si="3"/>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220"/>
      <c r="AM53" s="367"/>
      <c r="AN53" s="383">
        <f ca="1">IFERROR(COUNTIF(OFFSET(G53,0,MATCH("コ",G53:AL53,0)):$AL53,"一"),0)</f>
        <v>0</v>
      </c>
      <c r="AP53" s="392">
        <f t="shared" si="4"/>
        <v>0</v>
      </c>
      <c r="AQ53" s="397">
        <f t="shared" si="6"/>
        <v>0</v>
      </c>
      <c r="AR53" s="397">
        <f t="shared" si="6"/>
        <v>0</v>
      </c>
      <c r="AS53" s="397">
        <f t="shared" si="6"/>
        <v>0</v>
      </c>
      <c r="AT53" s="397">
        <f t="shared" si="6"/>
        <v>0</v>
      </c>
      <c r="AU53" s="397">
        <f t="shared" si="6"/>
        <v>0</v>
      </c>
      <c r="AV53" s="397">
        <f t="shared" si="6"/>
        <v>0</v>
      </c>
      <c r="AW53" s="397">
        <f t="shared" si="6"/>
        <v>0</v>
      </c>
      <c r="AX53" s="397">
        <f t="shared" si="6"/>
        <v>0</v>
      </c>
      <c r="AY53" s="397">
        <f t="shared" si="6"/>
        <v>0</v>
      </c>
      <c r="AZ53" s="397">
        <f t="shared" si="6"/>
        <v>0</v>
      </c>
      <c r="BA53" s="397">
        <f t="shared" si="6"/>
        <v>0</v>
      </c>
      <c r="BB53" s="397">
        <f t="shared" si="6"/>
        <v>0</v>
      </c>
      <c r="BC53" s="397">
        <f t="shared" si="6"/>
        <v>0</v>
      </c>
      <c r="BD53" s="397">
        <f t="shared" si="6"/>
        <v>0</v>
      </c>
      <c r="BE53" s="397">
        <f t="shared" si="6"/>
        <v>0</v>
      </c>
      <c r="BF53" s="397">
        <f t="shared" si="6"/>
        <v>0</v>
      </c>
      <c r="BG53" s="397">
        <f t="shared" si="8"/>
        <v>0</v>
      </c>
      <c r="BH53" s="397">
        <f t="shared" si="10"/>
        <v>0</v>
      </c>
      <c r="BI53" s="397">
        <f t="shared" si="10"/>
        <v>0</v>
      </c>
      <c r="BJ53" s="397">
        <f t="shared" si="9"/>
        <v>0</v>
      </c>
      <c r="BK53" s="397">
        <f t="shared" si="9"/>
        <v>0</v>
      </c>
      <c r="BL53" s="397">
        <f t="shared" si="9"/>
        <v>0</v>
      </c>
      <c r="BM53" s="397">
        <f t="shared" si="9"/>
        <v>0</v>
      </c>
      <c r="BN53" s="397">
        <f t="shared" si="9"/>
        <v>0</v>
      </c>
      <c r="BO53" s="397">
        <f t="shared" si="9"/>
        <v>0</v>
      </c>
      <c r="BP53" s="397">
        <f t="shared" si="9"/>
        <v>0</v>
      </c>
      <c r="BQ53" s="397">
        <f t="shared" si="9"/>
        <v>0</v>
      </c>
      <c r="BR53" s="397">
        <f t="shared" si="9"/>
        <v>0</v>
      </c>
      <c r="BS53" s="397">
        <f t="shared" si="9"/>
        <v>0</v>
      </c>
      <c r="BT53" s="397">
        <f t="shared" si="9"/>
        <v>0</v>
      </c>
      <c r="BU53" s="282">
        <f t="shared" si="9"/>
        <v>0</v>
      </c>
    </row>
    <row r="54" spans="2:73" ht="12" customHeight="1">
      <c r="B54" s="117">
        <f t="shared" si="2"/>
        <v>51</v>
      </c>
      <c r="C54" s="126"/>
      <c r="D54" s="137"/>
      <c r="E54" s="144"/>
      <c r="F54" s="282" t="e">
        <f t="shared" ca="1" si="3"/>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220"/>
      <c r="AM54" s="367"/>
      <c r="AN54" s="383">
        <f ca="1">IFERROR(COUNTIF(OFFSET(G54,0,MATCH("コ",G54:AL54,0)):$AL54,"一"),0)</f>
        <v>0</v>
      </c>
      <c r="AP54" s="392">
        <f t="shared" si="4"/>
        <v>0</v>
      </c>
      <c r="AQ54" s="397">
        <f t="shared" si="6"/>
        <v>0</v>
      </c>
      <c r="AR54" s="397">
        <f t="shared" si="6"/>
        <v>0</v>
      </c>
      <c r="AS54" s="397">
        <f t="shared" si="6"/>
        <v>0</v>
      </c>
      <c r="AT54" s="397">
        <f t="shared" si="6"/>
        <v>0</v>
      </c>
      <c r="AU54" s="397">
        <f t="shared" si="6"/>
        <v>0</v>
      </c>
      <c r="AV54" s="397">
        <f t="shared" si="6"/>
        <v>0</v>
      </c>
      <c r="AW54" s="397">
        <f t="shared" si="6"/>
        <v>0</v>
      </c>
      <c r="AX54" s="397">
        <f t="shared" si="6"/>
        <v>0</v>
      </c>
      <c r="AY54" s="397">
        <f t="shared" si="6"/>
        <v>0</v>
      </c>
      <c r="AZ54" s="397">
        <f t="shared" si="6"/>
        <v>0</v>
      </c>
      <c r="BA54" s="397">
        <f t="shared" si="6"/>
        <v>0</v>
      </c>
      <c r="BB54" s="397">
        <f t="shared" si="6"/>
        <v>0</v>
      </c>
      <c r="BC54" s="397">
        <f t="shared" si="6"/>
        <v>0</v>
      </c>
      <c r="BD54" s="397">
        <f t="shared" si="6"/>
        <v>0</v>
      </c>
      <c r="BE54" s="397">
        <f t="shared" si="6"/>
        <v>0</v>
      </c>
      <c r="BF54" s="397">
        <f t="shared" si="6"/>
        <v>0</v>
      </c>
      <c r="BG54" s="397">
        <f t="shared" si="8"/>
        <v>0</v>
      </c>
      <c r="BH54" s="397">
        <f t="shared" si="10"/>
        <v>0</v>
      </c>
      <c r="BI54" s="397">
        <f t="shared" si="10"/>
        <v>0</v>
      </c>
      <c r="BJ54" s="397">
        <f t="shared" si="9"/>
        <v>0</v>
      </c>
      <c r="BK54" s="397">
        <f t="shared" si="9"/>
        <v>0</v>
      </c>
      <c r="BL54" s="397">
        <f t="shared" si="9"/>
        <v>0</v>
      </c>
      <c r="BM54" s="397">
        <f t="shared" si="9"/>
        <v>0</v>
      </c>
      <c r="BN54" s="397">
        <f t="shared" si="9"/>
        <v>0</v>
      </c>
      <c r="BO54" s="397">
        <f t="shared" si="9"/>
        <v>0</v>
      </c>
      <c r="BP54" s="397">
        <f t="shared" si="9"/>
        <v>0</v>
      </c>
      <c r="BQ54" s="397">
        <f t="shared" si="9"/>
        <v>0</v>
      </c>
      <c r="BR54" s="397">
        <f t="shared" si="9"/>
        <v>0</v>
      </c>
      <c r="BS54" s="397">
        <f t="shared" si="9"/>
        <v>0</v>
      </c>
      <c r="BT54" s="397">
        <f t="shared" si="9"/>
        <v>0</v>
      </c>
      <c r="BU54" s="282">
        <f t="shared" si="9"/>
        <v>0</v>
      </c>
    </row>
    <row r="55" spans="2:73" ht="12" customHeight="1">
      <c r="B55" s="117">
        <f t="shared" si="2"/>
        <v>52</v>
      </c>
      <c r="C55" s="126"/>
      <c r="D55" s="137"/>
      <c r="E55" s="144"/>
      <c r="F55" s="282" t="e">
        <f t="shared" ca="1" si="3"/>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220"/>
      <c r="AM55" s="367"/>
      <c r="AN55" s="383">
        <f ca="1">IFERROR(COUNTIF(OFFSET(G55,0,MATCH("コ",G55:AL55,0)):$AL55,"一"),0)</f>
        <v>0</v>
      </c>
      <c r="AP55" s="392">
        <f t="shared" si="4"/>
        <v>0</v>
      </c>
      <c r="AQ55" s="397">
        <f t="shared" si="6"/>
        <v>0</v>
      </c>
      <c r="AR55" s="397">
        <f t="shared" si="6"/>
        <v>0</v>
      </c>
      <c r="AS55" s="397">
        <f t="shared" si="6"/>
        <v>0</v>
      </c>
      <c r="AT55" s="397">
        <f t="shared" si="6"/>
        <v>0</v>
      </c>
      <c r="AU55" s="397">
        <f t="shared" si="6"/>
        <v>0</v>
      </c>
      <c r="AV55" s="397">
        <f t="shared" si="6"/>
        <v>0</v>
      </c>
      <c r="AW55" s="397">
        <f t="shared" si="6"/>
        <v>0</v>
      </c>
      <c r="AX55" s="397">
        <f t="shared" si="6"/>
        <v>0</v>
      </c>
      <c r="AY55" s="397">
        <f t="shared" si="6"/>
        <v>0</v>
      </c>
      <c r="AZ55" s="397">
        <f t="shared" si="6"/>
        <v>0</v>
      </c>
      <c r="BA55" s="397">
        <f t="shared" si="6"/>
        <v>0</v>
      </c>
      <c r="BB55" s="397">
        <f t="shared" si="6"/>
        <v>0</v>
      </c>
      <c r="BC55" s="397">
        <f t="shared" si="6"/>
        <v>0</v>
      </c>
      <c r="BD55" s="397">
        <f t="shared" si="6"/>
        <v>0</v>
      </c>
      <c r="BE55" s="397">
        <f t="shared" si="6"/>
        <v>0</v>
      </c>
      <c r="BF55" s="397">
        <f t="shared" si="6"/>
        <v>0</v>
      </c>
      <c r="BG55" s="397">
        <f t="shared" si="8"/>
        <v>0</v>
      </c>
      <c r="BH55" s="397">
        <f t="shared" si="10"/>
        <v>0</v>
      </c>
      <c r="BI55" s="397">
        <f t="shared" si="10"/>
        <v>0</v>
      </c>
      <c r="BJ55" s="397">
        <f t="shared" si="9"/>
        <v>0</v>
      </c>
      <c r="BK55" s="397">
        <f t="shared" si="9"/>
        <v>0</v>
      </c>
      <c r="BL55" s="397">
        <f t="shared" si="9"/>
        <v>0</v>
      </c>
      <c r="BM55" s="397">
        <f t="shared" si="9"/>
        <v>0</v>
      </c>
      <c r="BN55" s="397">
        <f t="shared" si="9"/>
        <v>0</v>
      </c>
      <c r="BO55" s="397">
        <f t="shared" si="9"/>
        <v>0</v>
      </c>
      <c r="BP55" s="397">
        <f t="shared" si="9"/>
        <v>0</v>
      </c>
      <c r="BQ55" s="397">
        <f t="shared" si="9"/>
        <v>0</v>
      </c>
      <c r="BR55" s="397">
        <f t="shared" si="9"/>
        <v>0</v>
      </c>
      <c r="BS55" s="397">
        <f t="shared" si="9"/>
        <v>0</v>
      </c>
      <c r="BT55" s="397">
        <f t="shared" si="9"/>
        <v>0</v>
      </c>
      <c r="BU55" s="282">
        <f t="shared" si="9"/>
        <v>0</v>
      </c>
    </row>
    <row r="56" spans="2:73" ht="12" customHeight="1">
      <c r="B56" s="117">
        <f t="shared" si="2"/>
        <v>53</v>
      </c>
      <c r="C56" s="126"/>
      <c r="D56" s="137"/>
      <c r="E56" s="144"/>
      <c r="F56" s="282" t="e">
        <f t="shared" ca="1" si="3"/>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220"/>
      <c r="AM56" s="367"/>
      <c r="AN56" s="383">
        <f ca="1">IFERROR(COUNTIF(OFFSET(G56,0,MATCH("コ",G56:AL56,0)):$AL56,"一"),0)</f>
        <v>0</v>
      </c>
      <c r="AP56" s="392">
        <f t="shared" si="4"/>
        <v>0</v>
      </c>
      <c r="AQ56" s="397">
        <f t="shared" si="6"/>
        <v>0</v>
      </c>
      <c r="AR56" s="397">
        <f t="shared" si="6"/>
        <v>0</v>
      </c>
      <c r="AS56" s="397">
        <f t="shared" si="6"/>
        <v>0</v>
      </c>
      <c r="AT56" s="397">
        <f t="shared" si="6"/>
        <v>0</v>
      </c>
      <c r="AU56" s="397">
        <f t="shared" si="6"/>
        <v>0</v>
      </c>
      <c r="AV56" s="397">
        <f t="shared" si="6"/>
        <v>0</v>
      </c>
      <c r="AW56" s="397">
        <f t="shared" si="6"/>
        <v>0</v>
      </c>
      <c r="AX56" s="397">
        <f t="shared" si="6"/>
        <v>0</v>
      </c>
      <c r="AY56" s="397">
        <f t="shared" si="6"/>
        <v>0</v>
      </c>
      <c r="AZ56" s="397">
        <f t="shared" si="6"/>
        <v>0</v>
      </c>
      <c r="BA56" s="397">
        <f t="shared" si="6"/>
        <v>0</v>
      </c>
      <c r="BB56" s="397">
        <f t="shared" si="6"/>
        <v>0</v>
      </c>
      <c r="BC56" s="397">
        <f t="shared" si="6"/>
        <v>0</v>
      </c>
      <c r="BD56" s="397">
        <f t="shared" si="6"/>
        <v>0</v>
      </c>
      <c r="BE56" s="397">
        <f t="shared" si="6"/>
        <v>0</v>
      </c>
      <c r="BF56" s="397">
        <f t="shared" si="6"/>
        <v>0</v>
      </c>
      <c r="BG56" s="397">
        <f t="shared" si="8"/>
        <v>0</v>
      </c>
      <c r="BH56" s="397">
        <f t="shared" si="10"/>
        <v>0</v>
      </c>
      <c r="BI56" s="397">
        <f t="shared" si="10"/>
        <v>0</v>
      </c>
      <c r="BJ56" s="397">
        <f t="shared" si="9"/>
        <v>0</v>
      </c>
      <c r="BK56" s="397">
        <f t="shared" si="9"/>
        <v>0</v>
      </c>
      <c r="BL56" s="397">
        <f t="shared" si="9"/>
        <v>0</v>
      </c>
      <c r="BM56" s="397">
        <f t="shared" si="9"/>
        <v>0</v>
      </c>
      <c r="BN56" s="397">
        <f t="shared" si="9"/>
        <v>0</v>
      </c>
      <c r="BO56" s="397">
        <f t="shared" si="9"/>
        <v>0</v>
      </c>
      <c r="BP56" s="397">
        <f t="shared" si="9"/>
        <v>0</v>
      </c>
      <c r="BQ56" s="397">
        <f t="shared" si="9"/>
        <v>0</v>
      </c>
      <c r="BR56" s="397">
        <f t="shared" si="9"/>
        <v>0</v>
      </c>
      <c r="BS56" s="397">
        <f t="shared" si="9"/>
        <v>0</v>
      </c>
      <c r="BT56" s="397">
        <f t="shared" si="9"/>
        <v>0</v>
      </c>
      <c r="BU56" s="282">
        <f t="shared" si="9"/>
        <v>0</v>
      </c>
    </row>
    <row r="57" spans="2:73" ht="12" customHeight="1">
      <c r="B57" s="117">
        <f t="shared" si="2"/>
        <v>54</v>
      </c>
      <c r="C57" s="126"/>
      <c r="D57" s="137"/>
      <c r="E57" s="144"/>
      <c r="F57" s="282" t="e">
        <f t="shared" ca="1" si="3"/>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220"/>
      <c r="AM57" s="367"/>
      <c r="AN57" s="383">
        <f ca="1">IFERROR(COUNTIF(OFFSET(G57,0,MATCH("コ",G57:AL57,0)):$AL57,"一"),0)</f>
        <v>0</v>
      </c>
      <c r="AP57" s="392">
        <f t="shared" si="4"/>
        <v>0</v>
      </c>
      <c r="AQ57" s="397">
        <f t="shared" si="6"/>
        <v>0</v>
      </c>
      <c r="AR57" s="397">
        <f t="shared" si="6"/>
        <v>0</v>
      </c>
      <c r="AS57" s="397">
        <f t="shared" si="6"/>
        <v>0</v>
      </c>
      <c r="AT57" s="397">
        <f t="shared" si="6"/>
        <v>0</v>
      </c>
      <c r="AU57" s="397">
        <f t="shared" si="6"/>
        <v>0</v>
      </c>
      <c r="AV57" s="397">
        <f t="shared" si="6"/>
        <v>0</v>
      </c>
      <c r="AW57" s="397">
        <f t="shared" si="6"/>
        <v>0</v>
      </c>
      <c r="AX57" s="397">
        <f t="shared" si="6"/>
        <v>0</v>
      </c>
      <c r="AY57" s="397">
        <f t="shared" si="6"/>
        <v>0</v>
      </c>
      <c r="AZ57" s="397">
        <f t="shared" si="6"/>
        <v>0</v>
      </c>
      <c r="BA57" s="397">
        <f t="shared" si="6"/>
        <v>0</v>
      </c>
      <c r="BB57" s="397">
        <f t="shared" si="6"/>
        <v>0</v>
      </c>
      <c r="BC57" s="397">
        <f t="shared" si="6"/>
        <v>0</v>
      </c>
      <c r="BD57" s="397">
        <f t="shared" si="6"/>
        <v>0</v>
      </c>
      <c r="BE57" s="397">
        <f t="shared" si="6"/>
        <v>0</v>
      </c>
      <c r="BF57" s="397">
        <f t="shared" si="6"/>
        <v>0</v>
      </c>
      <c r="BG57" s="397">
        <f t="shared" si="8"/>
        <v>0</v>
      </c>
      <c r="BH57" s="397">
        <f t="shared" si="10"/>
        <v>0</v>
      </c>
      <c r="BI57" s="397">
        <f t="shared" si="10"/>
        <v>0</v>
      </c>
      <c r="BJ57" s="397">
        <f t="shared" si="9"/>
        <v>0</v>
      </c>
      <c r="BK57" s="397">
        <f t="shared" si="9"/>
        <v>0</v>
      </c>
      <c r="BL57" s="397">
        <f t="shared" si="9"/>
        <v>0</v>
      </c>
      <c r="BM57" s="397">
        <f t="shared" si="9"/>
        <v>0</v>
      </c>
      <c r="BN57" s="397">
        <f t="shared" si="9"/>
        <v>0</v>
      </c>
      <c r="BO57" s="397">
        <f t="shared" si="9"/>
        <v>0</v>
      </c>
      <c r="BP57" s="397">
        <f t="shared" si="9"/>
        <v>0</v>
      </c>
      <c r="BQ57" s="397">
        <f t="shared" si="9"/>
        <v>0</v>
      </c>
      <c r="BR57" s="397">
        <f t="shared" si="9"/>
        <v>0</v>
      </c>
      <c r="BS57" s="397">
        <f t="shared" si="9"/>
        <v>0</v>
      </c>
      <c r="BT57" s="397">
        <f t="shared" si="9"/>
        <v>0</v>
      </c>
      <c r="BU57" s="282">
        <f t="shared" si="9"/>
        <v>0</v>
      </c>
    </row>
    <row r="58" spans="2:73" ht="12" customHeight="1">
      <c r="B58" s="117">
        <f t="shared" si="2"/>
        <v>55</v>
      </c>
      <c r="C58" s="126"/>
      <c r="D58" s="137"/>
      <c r="E58" s="144"/>
      <c r="F58" s="282" t="e">
        <f t="shared" ca="1" si="3"/>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220"/>
      <c r="AM58" s="367"/>
      <c r="AN58" s="383">
        <f ca="1">IFERROR(COUNTIF(OFFSET(G58,0,MATCH("コ",G58:AL58,0)):$AL58,"一"),0)</f>
        <v>0</v>
      </c>
      <c r="AP58" s="392">
        <f t="shared" si="4"/>
        <v>0</v>
      </c>
      <c r="AQ58" s="397">
        <f t="shared" si="6"/>
        <v>0</v>
      </c>
      <c r="AR58" s="397">
        <f t="shared" si="6"/>
        <v>0</v>
      </c>
      <c r="AS58" s="397">
        <f t="shared" si="6"/>
        <v>0</v>
      </c>
      <c r="AT58" s="397">
        <f t="shared" si="6"/>
        <v>0</v>
      </c>
      <c r="AU58" s="397">
        <f t="shared" si="6"/>
        <v>0</v>
      </c>
      <c r="AV58" s="397">
        <f t="shared" si="6"/>
        <v>0</v>
      </c>
      <c r="AW58" s="397">
        <f t="shared" si="6"/>
        <v>0</v>
      </c>
      <c r="AX58" s="397">
        <f t="shared" si="6"/>
        <v>0</v>
      </c>
      <c r="AY58" s="397">
        <f t="shared" si="6"/>
        <v>0</v>
      </c>
      <c r="AZ58" s="397">
        <f t="shared" si="6"/>
        <v>0</v>
      </c>
      <c r="BA58" s="397">
        <f t="shared" si="6"/>
        <v>0</v>
      </c>
      <c r="BB58" s="397">
        <f t="shared" si="6"/>
        <v>0</v>
      </c>
      <c r="BC58" s="397">
        <f t="shared" si="6"/>
        <v>0</v>
      </c>
      <c r="BD58" s="397">
        <f t="shared" si="6"/>
        <v>0</v>
      </c>
      <c r="BE58" s="397">
        <f t="shared" si="6"/>
        <v>0</v>
      </c>
      <c r="BF58" s="397">
        <f t="shared" si="6"/>
        <v>0</v>
      </c>
      <c r="BG58" s="397">
        <f t="shared" si="8"/>
        <v>0</v>
      </c>
      <c r="BH58" s="397">
        <f t="shared" si="10"/>
        <v>0</v>
      </c>
      <c r="BI58" s="397">
        <f t="shared" si="10"/>
        <v>0</v>
      </c>
      <c r="BJ58" s="397">
        <f t="shared" si="9"/>
        <v>0</v>
      </c>
      <c r="BK58" s="397">
        <f t="shared" si="9"/>
        <v>0</v>
      </c>
      <c r="BL58" s="397">
        <f t="shared" si="9"/>
        <v>0</v>
      </c>
      <c r="BM58" s="397">
        <f t="shared" si="9"/>
        <v>0</v>
      </c>
      <c r="BN58" s="397">
        <f t="shared" si="9"/>
        <v>0</v>
      </c>
      <c r="BO58" s="397">
        <f t="shared" si="9"/>
        <v>0</v>
      </c>
      <c r="BP58" s="397">
        <f t="shared" si="9"/>
        <v>0</v>
      </c>
      <c r="BQ58" s="397">
        <f t="shared" si="9"/>
        <v>0</v>
      </c>
      <c r="BR58" s="397">
        <f t="shared" si="9"/>
        <v>0</v>
      </c>
      <c r="BS58" s="397">
        <f t="shared" si="9"/>
        <v>0</v>
      </c>
      <c r="BT58" s="397">
        <f t="shared" si="9"/>
        <v>0</v>
      </c>
      <c r="BU58" s="282">
        <f t="shared" si="9"/>
        <v>0</v>
      </c>
    </row>
    <row r="59" spans="2:73" ht="12" customHeight="1">
      <c r="B59" s="117">
        <f t="shared" si="2"/>
        <v>56</v>
      </c>
      <c r="C59" s="126"/>
      <c r="D59" s="137"/>
      <c r="E59" s="144"/>
      <c r="F59" s="282" t="e">
        <f t="shared" ca="1" si="3"/>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220"/>
      <c r="AM59" s="367"/>
      <c r="AN59" s="383">
        <f ca="1">IFERROR(COUNTIF(OFFSET(G59,0,MATCH("コ",G59:AL59,0)):$AL59,"一"),0)</f>
        <v>0</v>
      </c>
      <c r="AP59" s="392">
        <f t="shared" si="4"/>
        <v>0</v>
      </c>
      <c r="AQ59" s="397">
        <f t="shared" si="6"/>
        <v>0</v>
      </c>
      <c r="AR59" s="397">
        <f t="shared" si="6"/>
        <v>0</v>
      </c>
      <c r="AS59" s="397">
        <f t="shared" si="6"/>
        <v>0</v>
      </c>
      <c r="AT59" s="397">
        <f t="shared" si="6"/>
        <v>0</v>
      </c>
      <c r="AU59" s="397">
        <f t="shared" si="6"/>
        <v>0</v>
      </c>
      <c r="AV59" s="397">
        <f t="shared" si="6"/>
        <v>0</v>
      </c>
      <c r="AW59" s="397">
        <f t="shared" si="6"/>
        <v>0</v>
      </c>
      <c r="AX59" s="397">
        <f t="shared" si="6"/>
        <v>0</v>
      </c>
      <c r="AY59" s="397">
        <f t="shared" si="6"/>
        <v>0</v>
      </c>
      <c r="AZ59" s="397">
        <f t="shared" si="6"/>
        <v>0</v>
      </c>
      <c r="BA59" s="397">
        <f t="shared" si="6"/>
        <v>0</v>
      </c>
      <c r="BB59" s="397">
        <f t="shared" si="6"/>
        <v>0</v>
      </c>
      <c r="BC59" s="397">
        <f t="shared" si="6"/>
        <v>0</v>
      </c>
      <c r="BD59" s="397">
        <f t="shared" si="6"/>
        <v>0</v>
      </c>
      <c r="BE59" s="397">
        <f t="shared" si="6"/>
        <v>0</v>
      </c>
      <c r="BF59" s="397">
        <f t="shared" si="6"/>
        <v>0</v>
      </c>
      <c r="BG59" s="397">
        <f t="shared" si="8"/>
        <v>0</v>
      </c>
      <c r="BH59" s="397">
        <f t="shared" si="10"/>
        <v>0</v>
      </c>
      <c r="BI59" s="397">
        <f t="shared" si="10"/>
        <v>0</v>
      </c>
      <c r="BJ59" s="397">
        <f t="shared" si="9"/>
        <v>0</v>
      </c>
      <c r="BK59" s="397">
        <f t="shared" si="9"/>
        <v>0</v>
      </c>
      <c r="BL59" s="397">
        <f t="shared" si="9"/>
        <v>0</v>
      </c>
      <c r="BM59" s="397">
        <f t="shared" si="9"/>
        <v>0</v>
      </c>
      <c r="BN59" s="397">
        <f t="shared" si="9"/>
        <v>0</v>
      </c>
      <c r="BO59" s="397">
        <f t="shared" si="9"/>
        <v>0</v>
      </c>
      <c r="BP59" s="397">
        <f t="shared" si="9"/>
        <v>0</v>
      </c>
      <c r="BQ59" s="397">
        <f t="shared" si="9"/>
        <v>0</v>
      </c>
      <c r="BR59" s="397">
        <f t="shared" si="9"/>
        <v>0</v>
      </c>
      <c r="BS59" s="397">
        <f t="shared" si="9"/>
        <v>0</v>
      </c>
      <c r="BT59" s="397">
        <f t="shared" si="9"/>
        <v>0</v>
      </c>
      <c r="BU59" s="282">
        <f t="shared" si="9"/>
        <v>0</v>
      </c>
    </row>
    <row r="60" spans="2:73" ht="12" customHeight="1">
      <c r="B60" s="117">
        <f t="shared" si="2"/>
        <v>57</v>
      </c>
      <c r="C60" s="126"/>
      <c r="D60" s="137"/>
      <c r="E60" s="144"/>
      <c r="F60" s="282" t="e">
        <f t="shared" ca="1" si="3"/>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220"/>
      <c r="AM60" s="367"/>
      <c r="AN60" s="383">
        <f ca="1">IFERROR(COUNTIF(OFFSET(G60,0,MATCH("コ",G60:AL60,0)):$AL60,"一"),0)</f>
        <v>0</v>
      </c>
      <c r="AP60" s="392">
        <f t="shared" si="4"/>
        <v>0</v>
      </c>
      <c r="AQ60" s="397">
        <f t="shared" si="6"/>
        <v>0</v>
      </c>
      <c r="AR60" s="397">
        <f t="shared" si="6"/>
        <v>0</v>
      </c>
      <c r="AS60" s="397">
        <f t="shared" si="6"/>
        <v>0</v>
      </c>
      <c r="AT60" s="397">
        <f t="shared" si="6"/>
        <v>0</v>
      </c>
      <c r="AU60" s="397">
        <f t="shared" si="6"/>
        <v>0</v>
      </c>
      <c r="AV60" s="397">
        <f t="shared" si="6"/>
        <v>0</v>
      </c>
      <c r="AW60" s="397">
        <f t="shared" si="6"/>
        <v>0</v>
      </c>
      <c r="AX60" s="397">
        <f t="shared" si="6"/>
        <v>0</v>
      </c>
      <c r="AY60" s="397">
        <f t="shared" si="6"/>
        <v>0</v>
      </c>
      <c r="AZ60" s="397">
        <f t="shared" si="6"/>
        <v>0</v>
      </c>
      <c r="BA60" s="397">
        <f t="shared" si="6"/>
        <v>0</v>
      </c>
      <c r="BB60" s="397">
        <f t="shared" si="6"/>
        <v>0</v>
      </c>
      <c r="BC60" s="397">
        <f t="shared" si="6"/>
        <v>0</v>
      </c>
      <c r="BD60" s="397">
        <f t="shared" si="6"/>
        <v>0</v>
      </c>
      <c r="BE60" s="397">
        <f t="shared" si="6"/>
        <v>0</v>
      </c>
      <c r="BF60" s="397">
        <f t="shared" si="6"/>
        <v>0</v>
      </c>
      <c r="BG60" s="397">
        <f t="shared" si="8"/>
        <v>0</v>
      </c>
      <c r="BH60" s="397">
        <f t="shared" si="10"/>
        <v>0</v>
      </c>
      <c r="BI60" s="397">
        <f t="shared" si="10"/>
        <v>0</v>
      </c>
      <c r="BJ60" s="397">
        <f t="shared" si="9"/>
        <v>0</v>
      </c>
      <c r="BK60" s="397">
        <f t="shared" si="9"/>
        <v>0</v>
      </c>
      <c r="BL60" s="397">
        <f t="shared" si="9"/>
        <v>0</v>
      </c>
      <c r="BM60" s="397">
        <f t="shared" si="9"/>
        <v>0</v>
      </c>
      <c r="BN60" s="397">
        <f t="shared" si="9"/>
        <v>0</v>
      </c>
      <c r="BO60" s="397">
        <f t="shared" si="9"/>
        <v>0</v>
      </c>
      <c r="BP60" s="397">
        <f t="shared" si="9"/>
        <v>0</v>
      </c>
      <c r="BQ60" s="397">
        <f t="shared" si="9"/>
        <v>0</v>
      </c>
      <c r="BR60" s="397">
        <f t="shared" si="9"/>
        <v>0</v>
      </c>
      <c r="BS60" s="397">
        <f t="shared" si="9"/>
        <v>0</v>
      </c>
      <c r="BT60" s="397">
        <f t="shared" si="9"/>
        <v>0</v>
      </c>
      <c r="BU60" s="282">
        <f t="shared" si="9"/>
        <v>0</v>
      </c>
    </row>
    <row r="61" spans="2:73" ht="12" customHeight="1">
      <c r="B61" s="117">
        <f t="shared" si="2"/>
        <v>58</v>
      </c>
      <c r="C61" s="126"/>
      <c r="D61" s="137"/>
      <c r="E61" s="144"/>
      <c r="F61" s="282" t="e">
        <f t="shared" ca="1" si="3"/>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220"/>
      <c r="AM61" s="367"/>
      <c r="AN61" s="383">
        <f ca="1">IFERROR(COUNTIF(OFFSET(G61,0,MATCH("コ",G61:AL61,0)):$AL61,"一"),0)</f>
        <v>0</v>
      </c>
      <c r="AP61" s="392">
        <f t="shared" si="4"/>
        <v>0</v>
      </c>
      <c r="AQ61" s="397">
        <f t="shared" si="6"/>
        <v>0</v>
      </c>
      <c r="AR61" s="397">
        <f t="shared" si="6"/>
        <v>0</v>
      </c>
      <c r="AS61" s="397">
        <f t="shared" si="6"/>
        <v>0</v>
      </c>
      <c r="AT61" s="397">
        <f t="shared" si="6"/>
        <v>0</v>
      </c>
      <c r="AU61" s="397">
        <f t="shared" si="6"/>
        <v>0</v>
      </c>
      <c r="AV61" s="397">
        <f t="shared" si="6"/>
        <v>0</v>
      </c>
      <c r="AW61" s="397">
        <f t="shared" si="6"/>
        <v>0</v>
      </c>
      <c r="AX61" s="397">
        <f t="shared" si="6"/>
        <v>0</v>
      </c>
      <c r="AY61" s="397">
        <f t="shared" si="6"/>
        <v>0</v>
      </c>
      <c r="AZ61" s="397">
        <f t="shared" si="6"/>
        <v>0</v>
      </c>
      <c r="BA61" s="397">
        <f t="shared" si="6"/>
        <v>0</v>
      </c>
      <c r="BB61" s="397">
        <f t="shared" si="6"/>
        <v>0</v>
      </c>
      <c r="BC61" s="397">
        <f t="shared" si="6"/>
        <v>0</v>
      </c>
      <c r="BD61" s="397">
        <f t="shared" si="6"/>
        <v>0</v>
      </c>
      <c r="BE61" s="397">
        <f t="shared" si="6"/>
        <v>0</v>
      </c>
      <c r="BF61" s="397">
        <f t="shared" si="6"/>
        <v>0</v>
      </c>
      <c r="BG61" s="397">
        <f t="shared" si="8"/>
        <v>0</v>
      </c>
      <c r="BH61" s="397">
        <f t="shared" si="10"/>
        <v>0</v>
      </c>
      <c r="BI61" s="397">
        <f t="shared" si="10"/>
        <v>0</v>
      </c>
      <c r="BJ61" s="397">
        <f t="shared" si="9"/>
        <v>0</v>
      </c>
      <c r="BK61" s="397">
        <f t="shared" si="9"/>
        <v>0</v>
      </c>
      <c r="BL61" s="397">
        <f t="shared" si="9"/>
        <v>0</v>
      </c>
      <c r="BM61" s="397">
        <f t="shared" si="9"/>
        <v>0</v>
      </c>
      <c r="BN61" s="397">
        <f t="shared" si="9"/>
        <v>0</v>
      </c>
      <c r="BO61" s="397">
        <f t="shared" si="9"/>
        <v>0</v>
      </c>
      <c r="BP61" s="397">
        <f t="shared" si="9"/>
        <v>0</v>
      </c>
      <c r="BQ61" s="397">
        <f t="shared" si="9"/>
        <v>0</v>
      </c>
      <c r="BR61" s="397">
        <f t="shared" si="9"/>
        <v>0</v>
      </c>
      <c r="BS61" s="397">
        <f t="shared" si="9"/>
        <v>0</v>
      </c>
      <c r="BT61" s="397">
        <f t="shared" si="9"/>
        <v>0</v>
      </c>
      <c r="BU61" s="282">
        <f t="shared" si="9"/>
        <v>0</v>
      </c>
    </row>
    <row r="62" spans="2:73" ht="12" customHeight="1">
      <c r="B62" s="117">
        <f t="shared" si="2"/>
        <v>59</v>
      </c>
      <c r="C62" s="126"/>
      <c r="D62" s="137"/>
      <c r="E62" s="144"/>
      <c r="F62" s="282" t="e">
        <f t="shared" ca="1" si="3"/>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220"/>
      <c r="AM62" s="367"/>
      <c r="AN62" s="383">
        <f ca="1">IFERROR(COUNTIF(OFFSET(G62,0,MATCH("コ",G62:AL62,0)):$AL62,"一"),0)</f>
        <v>0</v>
      </c>
      <c r="AP62" s="392">
        <f t="shared" si="4"/>
        <v>0</v>
      </c>
      <c r="AQ62" s="397">
        <f t="shared" si="6"/>
        <v>0</v>
      </c>
      <c r="AR62" s="397">
        <f t="shared" si="6"/>
        <v>0</v>
      </c>
      <c r="AS62" s="397">
        <f t="shared" si="6"/>
        <v>0</v>
      </c>
      <c r="AT62" s="397">
        <f t="shared" si="6"/>
        <v>0</v>
      </c>
      <c r="AU62" s="397">
        <f t="shared" si="6"/>
        <v>0</v>
      </c>
      <c r="AV62" s="397">
        <f t="shared" si="6"/>
        <v>0</v>
      </c>
      <c r="AW62" s="397">
        <f t="shared" si="6"/>
        <v>0</v>
      </c>
      <c r="AX62" s="397">
        <f t="shared" si="6"/>
        <v>0</v>
      </c>
      <c r="AY62" s="397">
        <f t="shared" si="6"/>
        <v>0</v>
      </c>
      <c r="AZ62" s="397">
        <f t="shared" si="6"/>
        <v>0</v>
      </c>
      <c r="BA62" s="397">
        <f t="shared" si="6"/>
        <v>0</v>
      </c>
      <c r="BB62" s="397">
        <f t="shared" si="6"/>
        <v>0</v>
      </c>
      <c r="BC62" s="397">
        <f t="shared" si="6"/>
        <v>0</v>
      </c>
      <c r="BD62" s="397">
        <f t="shared" si="6"/>
        <v>0</v>
      </c>
      <c r="BE62" s="397">
        <f t="shared" si="6"/>
        <v>0</v>
      </c>
      <c r="BF62" s="397">
        <f t="shared" si="6"/>
        <v>0</v>
      </c>
      <c r="BG62" s="397">
        <f t="shared" si="8"/>
        <v>0</v>
      </c>
      <c r="BH62" s="397">
        <f t="shared" si="10"/>
        <v>0</v>
      </c>
      <c r="BI62" s="397">
        <f t="shared" si="10"/>
        <v>0</v>
      </c>
      <c r="BJ62" s="397">
        <f t="shared" si="9"/>
        <v>0</v>
      </c>
      <c r="BK62" s="397">
        <f t="shared" si="9"/>
        <v>0</v>
      </c>
      <c r="BL62" s="397">
        <f t="shared" si="9"/>
        <v>0</v>
      </c>
      <c r="BM62" s="397">
        <f t="shared" si="9"/>
        <v>0</v>
      </c>
      <c r="BN62" s="397">
        <f t="shared" si="9"/>
        <v>0</v>
      </c>
      <c r="BO62" s="397">
        <f t="shared" si="9"/>
        <v>0</v>
      </c>
      <c r="BP62" s="397">
        <f t="shared" si="9"/>
        <v>0</v>
      </c>
      <c r="BQ62" s="397">
        <f t="shared" si="9"/>
        <v>0</v>
      </c>
      <c r="BR62" s="397">
        <f t="shared" si="9"/>
        <v>0</v>
      </c>
      <c r="BS62" s="397">
        <f t="shared" si="9"/>
        <v>0</v>
      </c>
      <c r="BT62" s="397">
        <f t="shared" si="9"/>
        <v>0</v>
      </c>
      <c r="BU62" s="282">
        <f t="shared" si="9"/>
        <v>0</v>
      </c>
    </row>
    <row r="63" spans="2:73" ht="12" customHeight="1">
      <c r="B63" s="118">
        <f t="shared" si="2"/>
        <v>60</v>
      </c>
      <c r="C63" s="127"/>
      <c r="D63" s="214"/>
      <c r="E63" s="138"/>
      <c r="F63" s="283" t="e">
        <f t="shared" ca="1" si="3"/>
        <v>#VALUE!</v>
      </c>
      <c r="G63" s="127"/>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221"/>
      <c r="AM63" s="368"/>
      <c r="AN63" s="384">
        <f ca="1">IFERROR(COUNTIF(OFFSET(G63,0,MATCH("コ",G63:AL63,0)):$AL63,"一"),0)</f>
        <v>0</v>
      </c>
      <c r="AP63" s="393">
        <f t="shared" si="4"/>
        <v>0</v>
      </c>
      <c r="AQ63" s="398">
        <f t="shared" si="6"/>
        <v>0</v>
      </c>
      <c r="AR63" s="398">
        <f t="shared" si="6"/>
        <v>0</v>
      </c>
      <c r="AS63" s="398">
        <f t="shared" si="6"/>
        <v>0</v>
      </c>
      <c r="AT63" s="398">
        <f t="shared" si="6"/>
        <v>0</v>
      </c>
      <c r="AU63" s="398">
        <f t="shared" si="6"/>
        <v>0</v>
      </c>
      <c r="AV63" s="398">
        <f t="shared" si="6"/>
        <v>0</v>
      </c>
      <c r="AW63" s="398">
        <f t="shared" si="6"/>
        <v>0</v>
      </c>
      <c r="AX63" s="398">
        <f t="shared" si="6"/>
        <v>0</v>
      </c>
      <c r="AY63" s="398">
        <f t="shared" si="6"/>
        <v>0</v>
      </c>
      <c r="AZ63" s="398">
        <f t="shared" si="6"/>
        <v>0</v>
      </c>
      <c r="BA63" s="398">
        <f t="shared" si="6"/>
        <v>0</v>
      </c>
      <c r="BB63" s="398">
        <f t="shared" si="6"/>
        <v>0</v>
      </c>
      <c r="BC63" s="398">
        <f t="shared" si="6"/>
        <v>0</v>
      </c>
      <c r="BD63" s="398">
        <f t="shared" si="6"/>
        <v>0</v>
      </c>
      <c r="BE63" s="398">
        <f t="shared" si="6"/>
        <v>0</v>
      </c>
      <c r="BF63" s="398">
        <f t="shared" si="6"/>
        <v>0</v>
      </c>
      <c r="BG63" s="398">
        <f t="shared" si="8"/>
        <v>0</v>
      </c>
      <c r="BH63" s="398">
        <f t="shared" si="10"/>
        <v>0</v>
      </c>
      <c r="BI63" s="398">
        <f t="shared" si="10"/>
        <v>0</v>
      </c>
      <c r="BJ63" s="398">
        <f t="shared" si="9"/>
        <v>0</v>
      </c>
      <c r="BK63" s="398">
        <f t="shared" si="9"/>
        <v>0</v>
      </c>
      <c r="BL63" s="398">
        <f t="shared" si="9"/>
        <v>0</v>
      </c>
      <c r="BM63" s="398">
        <f t="shared" si="9"/>
        <v>0</v>
      </c>
      <c r="BN63" s="398">
        <f t="shared" si="9"/>
        <v>0</v>
      </c>
      <c r="BO63" s="398">
        <f t="shared" si="9"/>
        <v>0</v>
      </c>
      <c r="BP63" s="398">
        <f t="shared" si="9"/>
        <v>0</v>
      </c>
      <c r="BQ63" s="398">
        <f t="shared" si="9"/>
        <v>0</v>
      </c>
      <c r="BR63" s="398">
        <f t="shared" si="9"/>
        <v>0</v>
      </c>
      <c r="BS63" s="398">
        <f t="shared" si="9"/>
        <v>0</v>
      </c>
      <c r="BT63" s="398">
        <f t="shared" si="9"/>
        <v>0</v>
      </c>
      <c r="BU63" s="283">
        <f t="shared" si="9"/>
        <v>0</v>
      </c>
    </row>
    <row r="64" spans="2:73" ht="15.75" customHeight="1">
      <c r="B64" s="228" t="s">
        <v>8</v>
      </c>
      <c r="C64" s="250" t="s">
        <v>54</v>
      </c>
      <c r="D64" s="31"/>
      <c r="E64" s="31"/>
      <c r="F64" s="284"/>
      <c r="G64" s="301">
        <f t="shared" ref="G64:AL64" si="11">COUNTIF(G$4:G$63,"*"&amp;"コ"&amp;"*")</f>
        <v>0</v>
      </c>
      <c r="H64" s="321">
        <f t="shared" si="11"/>
        <v>0</v>
      </c>
      <c r="I64" s="321">
        <f t="shared" si="11"/>
        <v>0</v>
      </c>
      <c r="J64" s="321">
        <f t="shared" si="11"/>
        <v>0</v>
      </c>
      <c r="K64" s="321">
        <f t="shared" si="11"/>
        <v>0</v>
      </c>
      <c r="L64" s="321">
        <f t="shared" si="11"/>
        <v>0</v>
      </c>
      <c r="M64" s="321">
        <f t="shared" si="11"/>
        <v>0</v>
      </c>
      <c r="N64" s="321">
        <f t="shared" si="11"/>
        <v>0</v>
      </c>
      <c r="O64" s="321">
        <f t="shared" si="11"/>
        <v>0</v>
      </c>
      <c r="P64" s="321">
        <f t="shared" si="11"/>
        <v>0</v>
      </c>
      <c r="Q64" s="321">
        <f t="shared" si="11"/>
        <v>0</v>
      </c>
      <c r="R64" s="321">
        <f t="shared" si="11"/>
        <v>0</v>
      </c>
      <c r="S64" s="321">
        <f t="shared" si="11"/>
        <v>0</v>
      </c>
      <c r="T64" s="321">
        <f t="shared" si="11"/>
        <v>0</v>
      </c>
      <c r="U64" s="321">
        <f t="shared" si="11"/>
        <v>0</v>
      </c>
      <c r="V64" s="321">
        <f t="shared" si="11"/>
        <v>0</v>
      </c>
      <c r="W64" s="321">
        <f t="shared" si="11"/>
        <v>0</v>
      </c>
      <c r="X64" s="321">
        <f t="shared" si="11"/>
        <v>0</v>
      </c>
      <c r="Y64" s="321">
        <f t="shared" si="11"/>
        <v>0</v>
      </c>
      <c r="Z64" s="321">
        <f t="shared" si="11"/>
        <v>0</v>
      </c>
      <c r="AA64" s="321">
        <f t="shared" si="11"/>
        <v>0</v>
      </c>
      <c r="AB64" s="321">
        <f t="shared" si="11"/>
        <v>0</v>
      </c>
      <c r="AC64" s="321">
        <f t="shared" si="11"/>
        <v>0</v>
      </c>
      <c r="AD64" s="321">
        <f t="shared" si="11"/>
        <v>0</v>
      </c>
      <c r="AE64" s="321">
        <f t="shared" si="11"/>
        <v>0</v>
      </c>
      <c r="AF64" s="321">
        <f t="shared" si="11"/>
        <v>0</v>
      </c>
      <c r="AG64" s="321">
        <f t="shared" si="11"/>
        <v>0</v>
      </c>
      <c r="AH64" s="321">
        <f t="shared" si="11"/>
        <v>0</v>
      </c>
      <c r="AI64" s="321">
        <f t="shared" si="11"/>
        <v>0</v>
      </c>
      <c r="AJ64" s="321">
        <f t="shared" si="11"/>
        <v>0</v>
      </c>
      <c r="AK64" s="321">
        <f t="shared" si="11"/>
        <v>0</v>
      </c>
      <c r="AL64" s="351">
        <f t="shared" si="11"/>
        <v>0</v>
      </c>
      <c r="AM64" s="369">
        <f t="shared" ref="AM64:AM85" si="12">SUM(G64:AL64)</f>
        <v>0</v>
      </c>
      <c r="AN64" s="385"/>
      <c r="AP64" s="394">
        <f t="shared" ref="AP64:BU64" si="13">SUM(AP4:AP63)</f>
        <v>0</v>
      </c>
      <c r="AQ64" s="399">
        <f t="shared" si="13"/>
        <v>0</v>
      </c>
      <c r="AR64" s="399">
        <f t="shared" si="13"/>
        <v>0</v>
      </c>
      <c r="AS64" s="399">
        <f t="shared" si="13"/>
        <v>0</v>
      </c>
      <c r="AT64" s="399">
        <f t="shared" si="13"/>
        <v>0</v>
      </c>
      <c r="AU64" s="399">
        <f t="shared" si="13"/>
        <v>0</v>
      </c>
      <c r="AV64" s="399">
        <f t="shared" si="13"/>
        <v>0</v>
      </c>
      <c r="AW64" s="399">
        <f t="shared" si="13"/>
        <v>0</v>
      </c>
      <c r="AX64" s="399">
        <f t="shared" si="13"/>
        <v>0</v>
      </c>
      <c r="AY64" s="399">
        <f t="shared" si="13"/>
        <v>0</v>
      </c>
      <c r="AZ64" s="399">
        <f t="shared" si="13"/>
        <v>0</v>
      </c>
      <c r="BA64" s="399">
        <f t="shared" si="13"/>
        <v>0</v>
      </c>
      <c r="BB64" s="399">
        <f t="shared" si="13"/>
        <v>0</v>
      </c>
      <c r="BC64" s="399">
        <f t="shared" si="13"/>
        <v>0</v>
      </c>
      <c r="BD64" s="399">
        <f t="shared" si="13"/>
        <v>0</v>
      </c>
      <c r="BE64" s="399">
        <f t="shared" si="13"/>
        <v>0</v>
      </c>
      <c r="BF64" s="399">
        <f t="shared" si="13"/>
        <v>0</v>
      </c>
      <c r="BG64" s="399">
        <f t="shared" si="13"/>
        <v>0</v>
      </c>
      <c r="BH64" s="399" t="e">
        <f t="shared" si="13"/>
        <v>#REF!</v>
      </c>
      <c r="BI64" s="399" t="e">
        <f t="shared" si="13"/>
        <v>#REF!</v>
      </c>
      <c r="BJ64" s="399" t="e">
        <f t="shared" si="13"/>
        <v>#REF!</v>
      </c>
      <c r="BK64" s="399" t="e">
        <f t="shared" si="13"/>
        <v>#REF!</v>
      </c>
      <c r="BL64" s="399" t="e">
        <f t="shared" si="13"/>
        <v>#REF!</v>
      </c>
      <c r="BM64" s="399" t="e">
        <f t="shared" si="13"/>
        <v>#REF!</v>
      </c>
      <c r="BN64" s="399" t="e">
        <f t="shared" si="13"/>
        <v>#REF!</v>
      </c>
      <c r="BO64" s="399" t="e">
        <f t="shared" si="13"/>
        <v>#REF!</v>
      </c>
      <c r="BP64" s="399" t="e">
        <f t="shared" si="13"/>
        <v>#REF!</v>
      </c>
      <c r="BQ64" s="399" t="e">
        <f t="shared" si="13"/>
        <v>#REF!</v>
      </c>
      <c r="BR64" s="399" t="e">
        <f t="shared" si="13"/>
        <v>#REF!</v>
      </c>
      <c r="BS64" s="399" t="e">
        <f t="shared" si="13"/>
        <v>#REF!</v>
      </c>
      <c r="BT64" s="399" t="e">
        <f t="shared" si="13"/>
        <v>#REF!</v>
      </c>
      <c r="BU64" s="404" t="e">
        <f t="shared" si="13"/>
        <v>#REF!</v>
      </c>
    </row>
    <row r="65" spans="2:73" ht="15.75" customHeight="1">
      <c r="B65" s="228"/>
      <c r="C65" s="251" t="s">
        <v>2</v>
      </c>
      <c r="D65" s="270"/>
      <c r="E65" s="270"/>
      <c r="F65" s="285"/>
      <c r="G65" s="156">
        <f t="shared" ref="G65:AL65" si="14">COUNTIF(G$4:G$63,"*"&amp;"一"&amp;"*")</f>
        <v>0</v>
      </c>
      <c r="H65" s="162">
        <f t="shared" si="14"/>
        <v>0</v>
      </c>
      <c r="I65" s="162">
        <f t="shared" si="14"/>
        <v>0</v>
      </c>
      <c r="J65" s="162">
        <f t="shared" si="14"/>
        <v>0</v>
      </c>
      <c r="K65" s="162">
        <f t="shared" si="14"/>
        <v>0</v>
      </c>
      <c r="L65" s="162">
        <f t="shared" si="14"/>
        <v>0</v>
      </c>
      <c r="M65" s="162">
        <f t="shared" si="14"/>
        <v>0</v>
      </c>
      <c r="N65" s="162">
        <f t="shared" si="14"/>
        <v>0</v>
      </c>
      <c r="O65" s="162">
        <f t="shared" si="14"/>
        <v>0</v>
      </c>
      <c r="P65" s="162">
        <f t="shared" si="14"/>
        <v>0</v>
      </c>
      <c r="Q65" s="162">
        <f t="shared" si="14"/>
        <v>0</v>
      </c>
      <c r="R65" s="162">
        <f t="shared" si="14"/>
        <v>0</v>
      </c>
      <c r="S65" s="162">
        <f t="shared" si="14"/>
        <v>0</v>
      </c>
      <c r="T65" s="162">
        <f t="shared" si="14"/>
        <v>0</v>
      </c>
      <c r="U65" s="162">
        <f t="shared" si="14"/>
        <v>0</v>
      </c>
      <c r="V65" s="162">
        <f t="shared" si="14"/>
        <v>0</v>
      </c>
      <c r="W65" s="162">
        <f t="shared" si="14"/>
        <v>0</v>
      </c>
      <c r="X65" s="162">
        <f t="shared" si="14"/>
        <v>0</v>
      </c>
      <c r="Y65" s="162">
        <f t="shared" si="14"/>
        <v>0</v>
      </c>
      <c r="Z65" s="162">
        <f t="shared" si="14"/>
        <v>0</v>
      </c>
      <c r="AA65" s="162">
        <f t="shared" si="14"/>
        <v>0</v>
      </c>
      <c r="AB65" s="162">
        <f t="shared" si="14"/>
        <v>0</v>
      </c>
      <c r="AC65" s="162">
        <f t="shared" si="14"/>
        <v>0</v>
      </c>
      <c r="AD65" s="162">
        <f t="shared" si="14"/>
        <v>0</v>
      </c>
      <c r="AE65" s="162">
        <f t="shared" si="14"/>
        <v>0</v>
      </c>
      <c r="AF65" s="162">
        <f t="shared" si="14"/>
        <v>0</v>
      </c>
      <c r="AG65" s="162">
        <f t="shared" si="14"/>
        <v>0</v>
      </c>
      <c r="AH65" s="162">
        <f t="shared" si="14"/>
        <v>0</v>
      </c>
      <c r="AI65" s="162">
        <f t="shared" si="14"/>
        <v>0</v>
      </c>
      <c r="AJ65" s="162">
        <f t="shared" si="14"/>
        <v>0</v>
      </c>
      <c r="AK65" s="162">
        <f t="shared" si="14"/>
        <v>0</v>
      </c>
      <c r="AL65" s="223">
        <f t="shared" si="14"/>
        <v>0</v>
      </c>
      <c r="AM65" s="201">
        <f t="shared" si="12"/>
        <v>0</v>
      </c>
      <c r="AN65" s="386">
        <f ca="1">SUM(AN4:AN63)</f>
        <v>0</v>
      </c>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row>
    <row r="66" spans="2:73" ht="15.75" customHeight="1">
      <c r="B66" s="228"/>
      <c r="C66" s="240" t="s">
        <v>3</v>
      </c>
      <c r="D66" s="266"/>
      <c r="E66" s="266"/>
      <c r="F66" s="286"/>
      <c r="G66" s="157">
        <f t="shared" ref="G66:AL66" si="15">SUM(G64:G65)</f>
        <v>0</v>
      </c>
      <c r="H66" s="163">
        <f t="shared" si="15"/>
        <v>0</v>
      </c>
      <c r="I66" s="163">
        <f t="shared" si="15"/>
        <v>0</v>
      </c>
      <c r="J66" s="163">
        <f t="shared" si="15"/>
        <v>0</v>
      </c>
      <c r="K66" s="163">
        <f t="shared" si="15"/>
        <v>0</v>
      </c>
      <c r="L66" s="163">
        <f t="shared" si="15"/>
        <v>0</v>
      </c>
      <c r="M66" s="163">
        <f t="shared" si="15"/>
        <v>0</v>
      </c>
      <c r="N66" s="163">
        <f t="shared" si="15"/>
        <v>0</v>
      </c>
      <c r="O66" s="163">
        <f t="shared" si="15"/>
        <v>0</v>
      </c>
      <c r="P66" s="163">
        <f t="shared" si="15"/>
        <v>0</v>
      </c>
      <c r="Q66" s="163">
        <f t="shared" si="15"/>
        <v>0</v>
      </c>
      <c r="R66" s="163">
        <f t="shared" si="15"/>
        <v>0</v>
      </c>
      <c r="S66" s="163">
        <f t="shared" si="15"/>
        <v>0</v>
      </c>
      <c r="T66" s="163">
        <f t="shared" si="15"/>
        <v>0</v>
      </c>
      <c r="U66" s="163">
        <f t="shared" si="15"/>
        <v>0</v>
      </c>
      <c r="V66" s="163">
        <f t="shared" si="15"/>
        <v>0</v>
      </c>
      <c r="W66" s="163">
        <f t="shared" si="15"/>
        <v>0</v>
      </c>
      <c r="X66" s="163">
        <f t="shared" si="15"/>
        <v>0</v>
      </c>
      <c r="Y66" s="163">
        <f t="shared" si="15"/>
        <v>0</v>
      </c>
      <c r="Z66" s="163">
        <f t="shared" si="15"/>
        <v>0</v>
      </c>
      <c r="AA66" s="163">
        <f t="shared" si="15"/>
        <v>0</v>
      </c>
      <c r="AB66" s="163">
        <f t="shared" si="15"/>
        <v>0</v>
      </c>
      <c r="AC66" s="163">
        <f t="shared" si="15"/>
        <v>0</v>
      </c>
      <c r="AD66" s="163">
        <f t="shared" si="15"/>
        <v>0</v>
      </c>
      <c r="AE66" s="163">
        <f t="shared" si="15"/>
        <v>0</v>
      </c>
      <c r="AF66" s="163">
        <f t="shared" si="15"/>
        <v>0</v>
      </c>
      <c r="AG66" s="163">
        <f t="shared" si="15"/>
        <v>0</v>
      </c>
      <c r="AH66" s="163">
        <f t="shared" si="15"/>
        <v>0</v>
      </c>
      <c r="AI66" s="163">
        <f t="shared" si="15"/>
        <v>0</v>
      </c>
      <c r="AJ66" s="163">
        <f t="shared" si="15"/>
        <v>0</v>
      </c>
      <c r="AK66" s="163">
        <f t="shared" si="15"/>
        <v>0</v>
      </c>
      <c r="AL66" s="224">
        <f t="shared" si="15"/>
        <v>0</v>
      </c>
      <c r="AM66" s="202">
        <f t="shared" si="12"/>
        <v>0</v>
      </c>
      <c r="AN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row>
    <row r="67" spans="2:73" ht="15.75" customHeight="1">
      <c r="B67" s="228"/>
      <c r="C67" s="252" t="s">
        <v>178</v>
      </c>
      <c r="D67" s="276"/>
      <c r="E67" s="276"/>
      <c r="F67" s="287"/>
      <c r="G67" s="302">
        <f t="shared" ref="G67:AL67" si="16">COUNTIF(G$4:G$63,"空")</f>
        <v>0</v>
      </c>
      <c r="H67" s="322">
        <f t="shared" si="16"/>
        <v>0</v>
      </c>
      <c r="I67" s="322">
        <f t="shared" si="16"/>
        <v>0</v>
      </c>
      <c r="J67" s="322">
        <f t="shared" si="16"/>
        <v>0</v>
      </c>
      <c r="K67" s="322">
        <f t="shared" si="16"/>
        <v>0</v>
      </c>
      <c r="L67" s="322">
        <f t="shared" si="16"/>
        <v>0</v>
      </c>
      <c r="M67" s="322">
        <f t="shared" si="16"/>
        <v>0</v>
      </c>
      <c r="N67" s="322">
        <f t="shared" si="16"/>
        <v>0</v>
      </c>
      <c r="O67" s="322">
        <f t="shared" si="16"/>
        <v>0</v>
      </c>
      <c r="P67" s="322">
        <f t="shared" si="16"/>
        <v>0</v>
      </c>
      <c r="Q67" s="322">
        <f t="shared" si="16"/>
        <v>0</v>
      </c>
      <c r="R67" s="322">
        <f t="shared" si="16"/>
        <v>0</v>
      </c>
      <c r="S67" s="322">
        <f t="shared" si="16"/>
        <v>0</v>
      </c>
      <c r="T67" s="322">
        <f t="shared" si="16"/>
        <v>0</v>
      </c>
      <c r="U67" s="322">
        <f t="shared" si="16"/>
        <v>0</v>
      </c>
      <c r="V67" s="322">
        <f t="shared" si="16"/>
        <v>0</v>
      </c>
      <c r="W67" s="322">
        <f t="shared" si="16"/>
        <v>0</v>
      </c>
      <c r="X67" s="322">
        <f t="shared" si="16"/>
        <v>0</v>
      </c>
      <c r="Y67" s="322">
        <f t="shared" si="16"/>
        <v>0</v>
      </c>
      <c r="Z67" s="322">
        <f t="shared" si="16"/>
        <v>0</v>
      </c>
      <c r="AA67" s="322">
        <f t="shared" si="16"/>
        <v>0</v>
      </c>
      <c r="AB67" s="322">
        <f t="shared" si="16"/>
        <v>0</v>
      </c>
      <c r="AC67" s="322">
        <f t="shared" si="16"/>
        <v>0</v>
      </c>
      <c r="AD67" s="322">
        <f t="shared" si="16"/>
        <v>0</v>
      </c>
      <c r="AE67" s="322">
        <f t="shared" si="16"/>
        <v>0</v>
      </c>
      <c r="AF67" s="322">
        <f t="shared" si="16"/>
        <v>0</v>
      </c>
      <c r="AG67" s="322">
        <f t="shared" si="16"/>
        <v>0</v>
      </c>
      <c r="AH67" s="322">
        <f t="shared" si="16"/>
        <v>0</v>
      </c>
      <c r="AI67" s="322">
        <f t="shared" si="16"/>
        <v>0</v>
      </c>
      <c r="AJ67" s="322">
        <f t="shared" si="16"/>
        <v>0</v>
      </c>
      <c r="AK67" s="322">
        <f t="shared" si="16"/>
        <v>0</v>
      </c>
      <c r="AL67" s="352">
        <f t="shared" si="16"/>
        <v>0</v>
      </c>
      <c r="AM67" s="370">
        <f t="shared" si="12"/>
        <v>0</v>
      </c>
      <c r="AN67" s="23"/>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row>
    <row r="68" spans="2:73" ht="15.75" customHeight="1">
      <c r="B68" s="228"/>
      <c r="C68" s="251" t="s">
        <v>75</v>
      </c>
      <c r="D68" s="270"/>
      <c r="E68" s="270"/>
      <c r="F68" s="285"/>
      <c r="G68" s="156">
        <f t="shared" ref="G68:AJ68" si="17">COUNTIF(G$4:G$63,"空(療)")</f>
        <v>0</v>
      </c>
      <c r="H68" s="162">
        <f t="shared" si="17"/>
        <v>0</v>
      </c>
      <c r="I68" s="162">
        <f t="shared" si="17"/>
        <v>0</v>
      </c>
      <c r="J68" s="162">
        <f t="shared" si="17"/>
        <v>0</v>
      </c>
      <c r="K68" s="162">
        <f t="shared" si="17"/>
        <v>0</v>
      </c>
      <c r="L68" s="162">
        <f t="shared" si="17"/>
        <v>0</v>
      </c>
      <c r="M68" s="162">
        <f t="shared" si="17"/>
        <v>0</v>
      </c>
      <c r="N68" s="162">
        <f t="shared" si="17"/>
        <v>0</v>
      </c>
      <c r="O68" s="162">
        <f t="shared" si="17"/>
        <v>0</v>
      </c>
      <c r="P68" s="162">
        <f t="shared" si="17"/>
        <v>0</v>
      </c>
      <c r="Q68" s="162">
        <f t="shared" si="17"/>
        <v>0</v>
      </c>
      <c r="R68" s="162">
        <f t="shared" si="17"/>
        <v>0</v>
      </c>
      <c r="S68" s="162">
        <f t="shared" si="17"/>
        <v>0</v>
      </c>
      <c r="T68" s="162">
        <f t="shared" si="17"/>
        <v>0</v>
      </c>
      <c r="U68" s="162">
        <f t="shared" si="17"/>
        <v>0</v>
      </c>
      <c r="V68" s="162">
        <f t="shared" si="17"/>
        <v>0</v>
      </c>
      <c r="W68" s="162">
        <f t="shared" si="17"/>
        <v>0</v>
      </c>
      <c r="X68" s="162">
        <f t="shared" si="17"/>
        <v>0</v>
      </c>
      <c r="Y68" s="162">
        <f t="shared" si="17"/>
        <v>0</v>
      </c>
      <c r="Z68" s="162">
        <f t="shared" si="17"/>
        <v>0</v>
      </c>
      <c r="AA68" s="162">
        <f t="shared" si="17"/>
        <v>0</v>
      </c>
      <c r="AB68" s="162">
        <f t="shared" si="17"/>
        <v>0</v>
      </c>
      <c r="AC68" s="162">
        <f t="shared" si="17"/>
        <v>0</v>
      </c>
      <c r="AD68" s="162">
        <f t="shared" si="17"/>
        <v>0</v>
      </c>
      <c r="AE68" s="162">
        <f t="shared" si="17"/>
        <v>0</v>
      </c>
      <c r="AF68" s="162">
        <f t="shared" si="17"/>
        <v>0</v>
      </c>
      <c r="AG68" s="162">
        <f t="shared" si="17"/>
        <v>0</v>
      </c>
      <c r="AH68" s="162">
        <f t="shared" si="17"/>
        <v>0</v>
      </c>
      <c r="AI68" s="162">
        <f t="shared" si="17"/>
        <v>0</v>
      </c>
      <c r="AJ68" s="162">
        <f t="shared" si="17"/>
        <v>0</v>
      </c>
      <c r="AK68" s="162">
        <f>COUNTIF(AK$4:AK$63,"休(療)")</f>
        <v>0</v>
      </c>
      <c r="AL68" s="223">
        <f>COUNTIF(AL$4:AL$63,"休(療)")</f>
        <v>0</v>
      </c>
      <c r="AM68" s="201">
        <f t="shared" si="12"/>
        <v>0</v>
      </c>
      <c r="AN68" s="23"/>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row>
    <row r="69" spans="2:73" ht="15.75" customHeight="1">
      <c r="B69" s="228"/>
      <c r="C69" s="252" t="s">
        <v>74</v>
      </c>
      <c r="D69" s="276"/>
      <c r="E69" s="276"/>
      <c r="F69" s="287"/>
      <c r="G69" s="302">
        <f t="shared" ref="G69:AL69" si="18">COUNTIF(G$4:G$63,"休")</f>
        <v>0</v>
      </c>
      <c r="H69" s="322">
        <f t="shared" si="18"/>
        <v>0</v>
      </c>
      <c r="I69" s="322">
        <f t="shared" si="18"/>
        <v>0</v>
      </c>
      <c r="J69" s="322">
        <f t="shared" si="18"/>
        <v>0</v>
      </c>
      <c r="K69" s="322">
        <f t="shared" si="18"/>
        <v>0</v>
      </c>
      <c r="L69" s="322">
        <f t="shared" si="18"/>
        <v>0</v>
      </c>
      <c r="M69" s="322">
        <f t="shared" si="18"/>
        <v>0</v>
      </c>
      <c r="N69" s="322">
        <f t="shared" si="18"/>
        <v>0</v>
      </c>
      <c r="O69" s="322">
        <f t="shared" si="18"/>
        <v>0</v>
      </c>
      <c r="P69" s="322">
        <f t="shared" si="18"/>
        <v>0</v>
      </c>
      <c r="Q69" s="322">
        <f t="shared" si="18"/>
        <v>0</v>
      </c>
      <c r="R69" s="322">
        <f t="shared" si="18"/>
        <v>0</v>
      </c>
      <c r="S69" s="322">
        <f t="shared" si="18"/>
        <v>0</v>
      </c>
      <c r="T69" s="322">
        <f t="shared" si="18"/>
        <v>0</v>
      </c>
      <c r="U69" s="322">
        <f t="shared" si="18"/>
        <v>0</v>
      </c>
      <c r="V69" s="322">
        <f t="shared" si="18"/>
        <v>0</v>
      </c>
      <c r="W69" s="322">
        <f t="shared" si="18"/>
        <v>0</v>
      </c>
      <c r="X69" s="322">
        <f t="shared" si="18"/>
        <v>0</v>
      </c>
      <c r="Y69" s="322">
        <f t="shared" si="18"/>
        <v>0</v>
      </c>
      <c r="Z69" s="322">
        <f t="shared" si="18"/>
        <v>0</v>
      </c>
      <c r="AA69" s="322">
        <f t="shared" si="18"/>
        <v>0</v>
      </c>
      <c r="AB69" s="322">
        <f t="shared" si="18"/>
        <v>0</v>
      </c>
      <c r="AC69" s="322">
        <f t="shared" si="18"/>
        <v>0</v>
      </c>
      <c r="AD69" s="322">
        <f t="shared" si="18"/>
        <v>0</v>
      </c>
      <c r="AE69" s="322">
        <f t="shared" si="18"/>
        <v>0</v>
      </c>
      <c r="AF69" s="322">
        <f t="shared" si="18"/>
        <v>0</v>
      </c>
      <c r="AG69" s="322">
        <f t="shared" si="18"/>
        <v>0</v>
      </c>
      <c r="AH69" s="322">
        <f t="shared" si="18"/>
        <v>0</v>
      </c>
      <c r="AI69" s="322">
        <f t="shared" si="18"/>
        <v>0</v>
      </c>
      <c r="AJ69" s="322">
        <f t="shared" si="18"/>
        <v>0</v>
      </c>
      <c r="AK69" s="322">
        <f t="shared" si="18"/>
        <v>0</v>
      </c>
      <c r="AL69" s="353">
        <f t="shared" si="18"/>
        <v>0</v>
      </c>
      <c r="AM69" s="370">
        <f t="shared" si="12"/>
        <v>0</v>
      </c>
      <c r="AN69" s="387">
        <f>SUM(AM67:AM70)</f>
        <v>0</v>
      </c>
      <c r="AO69" s="387"/>
      <c r="AP69" s="387" t="s">
        <v>48</v>
      </c>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row>
    <row r="70" spans="2:73" ht="15.75" customHeight="1">
      <c r="B70" s="228"/>
      <c r="C70" s="251" t="s">
        <v>179</v>
      </c>
      <c r="D70" s="270"/>
      <c r="E70" s="270"/>
      <c r="F70" s="285"/>
      <c r="G70" s="156">
        <f t="shared" ref="G70:AL70" si="19">COUNTIF(G$4:G$63,"休(療)")</f>
        <v>0</v>
      </c>
      <c r="H70" s="162">
        <f t="shared" si="19"/>
        <v>0</v>
      </c>
      <c r="I70" s="162">
        <f t="shared" si="19"/>
        <v>0</v>
      </c>
      <c r="J70" s="162">
        <f t="shared" si="19"/>
        <v>0</v>
      </c>
      <c r="K70" s="162">
        <f t="shared" si="19"/>
        <v>0</v>
      </c>
      <c r="L70" s="162">
        <f t="shared" si="19"/>
        <v>0</v>
      </c>
      <c r="M70" s="162">
        <f t="shared" si="19"/>
        <v>0</v>
      </c>
      <c r="N70" s="162">
        <f t="shared" si="19"/>
        <v>0</v>
      </c>
      <c r="O70" s="162">
        <f t="shared" si="19"/>
        <v>0</v>
      </c>
      <c r="P70" s="162">
        <f t="shared" si="19"/>
        <v>0</v>
      </c>
      <c r="Q70" s="162">
        <f t="shared" si="19"/>
        <v>0</v>
      </c>
      <c r="R70" s="162">
        <f t="shared" si="19"/>
        <v>0</v>
      </c>
      <c r="S70" s="162">
        <f t="shared" si="19"/>
        <v>0</v>
      </c>
      <c r="T70" s="162">
        <f t="shared" si="19"/>
        <v>0</v>
      </c>
      <c r="U70" s="162">
        <f t="shared" si="19"/>
        <v>0</v>
      </c>
      <c r="V70" s="162">
        <f t="shared" si="19"/>
        <v>0</v>
      </c>
      <c r="W70" s="162">
        <f t="shared" si="19"/>
        <v>0</v>
      </c>
      <c r="X70" s="162">
        <f t="shared" si="19"/>
        <v>0</v>
      </c>
      <c r="Y70" s="162">
        <f t="shared" si="19"/>
        <v>0</v>
      </c>
      <c r="Z70" s="162">
        <f t="shared" si="19"/>
        <v>0</v>
      </c>
      <c r="AA70" s="162">
        <f t="shared" si="19"/>
        <v>0</v>
      </c>
      <c r="AB70" s="162">
        <f t="shared" si="19"/>
        <v>0</v>
      </c>
      <c r="AC70" s="162">
        <f t="shared" si="19"/>
        <v>0</v>
      </c>
      <c r="AD70" s="162">
        <f t="shared" si="19"/>
        <v>0</v>
      </c>
      <c r="AE70" s="162">
        <f t="shared" si="19"/>
        <v>0</v>
      </c>
      <c r="AF70" s="162">
        <f t="shared" si="19"/>
        <v>0</v>
      </c>
      <c r="AG70" s="162">
        <f t="shared" si="19"/>
        <v>0</v>
      </c>
      <c r="AH70" s="162">
        <f t="shared" si="19"/>
        <v>0</v>
      </c>
      <c r="AI70" s="162">
        <f t="shared" si="19"/>
        <v>0</v>
      </c>
      <c r="AJ70" s="162">
        <f t="shared" si="19"/>
        <v>0</v>
      </c>
      <c r="AK70" s="162">
        <f t="shared" si="19"/>
        <v>0</v>
      </c>
      <c r="AL70" s="223">
        <f t="shared" si="19"/>
        <v>0</v>
      </c>
      <c r="AM70" s="201">
        <f t="shared" si="12"/>
        <v>0</v>
      </c>
      <c r="AN70" s="23"/>
      <c r="AO70" s="387"/>
      <c r="AP70" s="387"/>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row>
    <row r="71" spans="2:73" ht="15.75" customHeight="1">
      <c r="B71" s="229"/>
      <c r="C71" s="253"/>
      <c r="D71" s="253"/>
      <c r="E71" s="253"/>
      <c r="F71" s="288"/>
      <c r="G71" s="159">
        <f t="shared" ref="G71:AL71" si="20">SUM(G66:G70)</f>
        <v>0</v>
      </c>
      <c r="H71" s="165">
        <f t="shared" si="20"/>
        <v>0</v>
      </c>
      <c r="I71" s="165">
        <f t="shared" si="20"/>
        <v>0</v>
      </c>
      <c r="J71" s="165">
        <f t="shared" si="20"/>
        <v>0</v>
      </c>
      <c r="K71" s="165">
        <f t="shared" si="20"/>
        <v>0</v>
      </c>
      <c r="L71" s="165">
        <f t="shared" si="20"/>
        <v>0</v>
      </c>
      <c r="M71" s="165">
        <f t="shared" si="20"/>
        <v>0</v>
      </c>
      <c r="N71" s="165">
        <f t="shared" si="20"/>
        <v>0</v>
      </c>
      <c r="O71" s="165">
        <f t="shared" si="20"/>
        <v>0</v>
      </c>
      <c r="P71" s="165">
        <f t="shared" si="20"/>
        <v>0</v>
      </c>
      <c r="Q71" s="165">
        <f t="shared" si="20"/>
        <v>0</v>
      </c>
      <c r="R71" s="165">
        <f t="shared" si="20"/>
        <v>0</v>
      </c>
      <c r="S71" s="165">
        <f t="shared" si="20"/>
        <v>0</v>
      </c>
      <c r="T71" s="165">
        <f t="shared" si="20"/>
        <v>0</v>
      </c>
      <c r="U71" s="165">
        <f t="shared" si="20"/>
        <v>0</v>
      </c>
      <c r="V71" s="165">
        <f t="shared" si="20"/>
        <v>0</v>
      </c>
      <c r="W71" s="165">
        <f t="shared" si="20"/>
        <v>0</v>
      </c>
      <c r="X71" s="165">
        <f t="shared" si="20"/>
        <v>0</v>
      </c>
      <c r="Y71" s="165">
        <f t="shared" si="20"/>
        <v>0</v>
      </c>
      <c r="Z71" s="165">
        <f t="shared" si="20"/>
        <v>0</v>
      </c>
      <c r="AA71" s="165">
        <f t="shared" si="20"/>
        <v>0</v>
      </c>
      <c r="AB71" s="165">
        <f t="shared" si="20"/>
        <v>0</v>
      </c>
      <c r="AC71" s="165">
        <f t="shared" si="20"/>
        <v>0</v>
      </c>
      <c r="AD71" s="165">
        <f t="shared" si="20"/>
        <v>0</v>
      </c>
      <c r="AE71" s="165">
        <f t="shared" si="20"/>
        <v>0</v>
      </c>
      <c r="AF71" s="165">
        <f t="shared" si="20"/>
        <v>0</v>
      </c>
      <c r="AG71" s="165">
        <f t="shared" si="20"/>
        <v>0</v>
      </c>
      <c r="AH71" s="165">
        <f t="shared" si="20"/>
        <v>0</v>
      </c>
      <c r="AI71" s="165">
        <f t="shared" si="20"/>
        <v>0</v>
      </c>
      <c r="AJ71" s="165">
        <f t="shared" si="20"/>
        <v>0</v>
      </c>
      <c r="AK71" s="165">
        <f t="shared" si="20"/>
        <v>0</v>
      </c>
      <c r="AL71" s="226">
        <f t="shared" si="20"/>
        <v>0</v>
      </c>
      <c r="AM71" s="204">
        <f t="shared" si="12"/>
        <v>0</v>
      </c>
      <c r="AN71" s="387">
        <f>+AN69+AN73</f>
        <v>0</v>
      </c>
      <c r="AO71" s="387"/>
      <c r="AP71" s="387"/>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row>
    <row r="72" spans="2:73" ht="15.75" customHeight="1">
      <c r="B72" s="230" t="s">
        <v>64</v>
      </c>
      <c r="C72" s="254"/>
      <c r="D72" s="277"/>
      <c r="E72" s="277"/>
      <c r="F72" s="289"/>
      <c r="G72" s="303">
        <f t="shared" ref="G72:AL72" si="21">COUNTIF(G$4:G$63,"対象外")</f>
        <v>0</v>
      </c>
      <c r="H72" s="323">
        <f t="shared" si="21"/>
        <v>0</v>
      </c>
      <c r="I72" s="323">
        <f t="shared" si="21"/>
        <v>0</v>
      </c>
      <c r="J72" s="323">
        <f t="shared" si="21"/>
        <v>0</v>
      </c>
      <c r="K72" s="323">
        <f t="shared" si="21"/>
        <v>0</v>
      </c>
      <c r="L72" s="323">
        <f t="shared" si="21"/>
        <v>0</v>
      </c>
      <c r="M72" s="323">
        <f t="shared" si="21"/>
        <v>0</v>
      </c>
      <c r="N72" s="323">
        <f t="shared" si="21"/>
        <v>0</v>
      </c>
      <c r="O72" s="323">
        <f t="shared" si="21"/>
        <v>0</v>
      </c>
      <c r="P72" s="323">
        <f t="shared" si="21"/>
        <v>0</v>
      </c>
      <c r="Q72" s="323">
        <f t="shared" si="21"/>
        <v>0</v>
      </c>
      <c r="R72" s="323">
        <f t="shared" si="21"/>
        <v>0</v>
      </c>
      <c r="S72" s="323">
        <f t="shared" si="21"/>
        <v>0</v>
      </c>
      <c r="T72" s="323">
        <f t="shared" si="21"/>
        <v>0</v>
      </c>
      <c r="U72" s="323">
        <f t="shared" si="21"/>
        <v>0</v>
      </c>
      <c r="V72" s="323">
        <f t="shared" si="21"/>
        <v>0</v>
      </c>
      <c r="W72" s="323">
        <f t="shared" si="21"/>
        <v>0</v>
      </c>
      <c r="X72" s="323">
        <f t="shared" si="21"/>
        <v>0</v>
      </c>
      <c r="Y72" s="323">
        <f t="shared" si="21"/>
        <v>0</v>
      </c>
      <c r="Z72" s="323">
        <f t="shared" si="21"/>
        <v>0</v>
      </c>
      <c r="AA72" s="323">
        <f t="shared" si="21"/>
        <v>0</v>
      </c>
      <c r="AB72" s="323">
        <f t="shared" si="21"/>
        <v>0</v>
      </c>
      <c r="AC72" s="323">
        <f t="shared" si="21"/>
        <v>0</v>
      </c>
      <c r="AD72" s="323">
        <f t="shared" si="21"/>
        <v>0</v>
      </c>
      <c r="AE72" s="323">
        <f t="shared" si="21"/>
        <v>0</v>
      </c>
      <c r="AF72" s="323">
        <f t="shared" si="21"/>
        <v>0</v>
      </c>
      <c r="AG72" s="323">
        <f t="shared" si="21"/>
        <v>0</v>
      </c>
      <c r="AH72" s="323">
        <f t="shared" si="21"/>
        <v>0</v>
      </c>
      <c r="AI72" s="323">
        <f t="shared" si="21"/>
        <v>0</v>
      </c>
      <c r="AJ72" s="323">
        <f t="shared" si="21"/>
        <v>0</v>
      </c>
      <c r="AK72" s="323">
        <f t="shared" si="21"/>
        <v>0</v>
      </c>
      <c r="AL72" s="354">
        <f t="shared" si="21"/>
        <v>0</v>
      </c>
      <c r="AM72" s="371">
        <f t="shared" si="12"/>
        <v>0</v>
      </c>
      <c r="AN72" s="23"/>
      <c r="AO72" s="387"/>
      <c r="AP72" s="387"/>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2:73" ht="15.75" hidden="1" customHeight="1">
      <c r="B73" s="231" t="s">
        <v>76</v>
      </c>
      <c r="C73" s="255"/>
      <c r="D73" s="255"/>
      <c r="E73" s="255"/>
      <c r="F73" s="290"/>
      <c r="G73" s="30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55"/>
      <c r="AM73" s="372">
        <f t="shared" si="12"/>
        <v>0</v>
      </c>
      <c r="AN73" s="387">
        <f>SUM(AM73:AM74)</f>
        <v>0</v>
      </c>
      <c r="AO73" s="387"/>
      <c r="AP73" s="387" t="s">
        <v>39</v>
      </c>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row>
    <row r="74" spans="2:73" ht="15.75" hidden="1" customHeight="1">
      <c r="B74" s="232" t="s">
        <v>44</v>
      </c>
      <c r="C74" s="256"/>
      <c r="D74" s="256"/>
      <c r="E74" s="256"/>
      <c r="F74" s="291"/>
      <c r="G74" s="30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56"/>
      <c r="AM74" s="373">
        <f t="shared" si="12"/>
        <v>0</v>
      </c>
      <c r="AN74" s="23"/>
      <c r="AO74" s="387"/>
      <c r="AP74" s="387"/>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row>
    <row r="75" spans="2:73" ht="15.75" customHeight="1">
      <c r="B75" s="233" t="s">
        <v>158</v>
      </c>
      <c r="C75" s="257"/>
      <c r="D75" s="257"/>
      <c r="E75" s="257"/>
      <c r="F75" s="292"/>
      <c r="G75" s="306">
        <f t="shared" ref="G75:AL75" si="22">+G69+G70+G73+G74</f>
        <v>0</v>
      </c>
      <c r="H75" s="326">
        <f t="shared" si="22"/>
        <v>0</v>
      </c>
      <c r="I75" s="326">
        <f t="shared" si="22"/>
        <v>0</v>
      </c>
      <c r="J75" s="326">
        <f t="shared" si="22"/>
        <v>0</v>
      </c>
      <c r="K75" s="326">
        <f t="shared" si="22"/>
        <v>0</v>
      </c>
      <c r="L75" s="326">
        <f t="shared" si="22"/>
        <v>0</v>
      </c>
      <c r="M75" s="326">
        <f t="shared" si="22"/>
        <v>0</v>
      </c>
      <c r="N75" s="326">
        <f t="shared" si="22"/>
        <v>0</v>
      </c>
      <c r="O75" s="326">
        <f t="shared" si="22"/>
        <v>0</v>
      </c>
      <c r="P75" s="326">
        <f t="shared" si="22"/>
        <v>0</v>
      </c>
      <c r="Q75" s="326">
        <f t="shared" si="22"/>
        <v>0</v>
      </c>
      <c r="R75" s="326">
        <f t="shared" si="22"/>
        <v>0</v>
      </c>
      <c r="S75" s="326">
        <f t="shared" si="22"/>
        <v>0</v>
      </c>
      <c r="T75" s="326">
        <f t="shared" si="22"/>
        <v>0</v>
      </c>
      <c r="U75" s="326">
        <f t="shared" si="22"/>
        <v>0</v>
      </c>
      <c r="V75" s="326">
        <f t="shared" si="22"/>
        <v>0</v>
      </c>
      <c r="W75" s="326">
        <f t="shared" si="22"/>
        <v>0</v>
      </c>
      <c r="X75" s="326">
        <f t="shared" si="22"/>
        <v>0</v>
      </c>
      <c r="Y75" s="326">
        <f t="shared" si="22"/>
        <v>0</v>
      </c>
      <c r="Z75" s="326">
        <f t="shared" si="22"/>
        <v>0</v>
      </c>
      <c r="AA75" s="326">
        <f t="shared" si="22"/>
        <v>0</v>
      </c>
      <c r="AB75" s="326">
        <f t="shared" si="22"/>
        <v>0</v>
      </c>
      <c r="AC75" s="326">
        <f t="shared" si="22"/>
        <v>0</v>
      </c>
      <c r="AD75" s="326">
        <f t="shared" si="22"/>
        <v>0</v>
      </c>
      <c r="AE75" s="326">
        <f t="shared" si="22"/>
        <v>0</v>
      </c>
      <c r="AF75" s="326">
        <f t="shared" si="22"/>
        <v>0</v>
      </c>
      <c r="AG75" s="326">
        <f t="shared" si="22"/>
        <v>0</v>
      </c>
      <c r="AH75" s="326">
        <f t="shared" si="22"/>
        <v>0</v>
      </c>
      <c r="AI75" s="326">
        <f t="shared" si="22"/>
        <v>0</v>
      </c>
      <c r="AJ75" s="326">
        <f t="shared" si="22"/>
        <v>0</v>
      </c>
      <c r="AK75" s="326">
        <f t="shared" si="22"/>
        <v>0</v>
      </c>
      <c r="AL75" s="357">
        <f t="shared" si="22"/>
        <v>0</v>
      </c>
      <c r="AM75" s="374">
        <f t="shared" si="12"/>
        <v>0</v>
      </c>
      <c r="AN75" s="23"/>
      <c r="AO75" s="387"/>
      <c r="AP75" s="387"/>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row>
    <row r="76" spans="2:73" ht="15.75" customHeight="1">
      <c r="B76" s="234"/>
      <c r="C76" s="252" t="s">
        <v>215</v>
      </c>
      <c r="D76" s="276"/>
      <c r="E76" s="276"/>
      <c r="F76" s="287"/>
      <c r="G76" s="307">
        <f t="shared" ref="G76:AL77" si="23">+G69+G73</f>
        <v>0</v>
      </c>
      <c r="H76" s="322">
        <f t="shared" si="23"/>
        <v>0</v>
      </c>
      <c r="I76" s="322">
        <f t="shared" si="23"/>
        <v>0</v>
      </c>
      <c r="J76" s="322">
        <f t="shared" si="23"/>
        <v>0</v>
      </c>
      <c r="K76" s="322">
        <f t="shared" si="23"/>
        <v>0</v>
      </c>
      <c r="L76" s="322">
        <f t="shared" si="23"/>
        <v>0</v>
      </c>
      <c r="M76" s="322">
        <f t="shared" si="23"/>
        <v>0</v>
      </c>
      <c r="N76" s="322">
        <f t="shared" si="23"/>
        <v>0</v>
      </c>
      <c r="O76" s="322">
        <f t="shared" si="23"/>
        <v>0</v>
      </c>
      <c r="P76" s="322">
        <f t="shared" si="23"/>
        <v>0</v>
      </c>
      <c r="Q76" s="322">
        <f t="shared" si="23"/>
        <v>0</v>
      </c>
      <c r="R76" s="322">
        <f t="shared" si="23"/>
        <v>0</v>
      </c>
      <c r="S76" s="322">
        <f t="shared" si="23"/>
        <v>0</v>
      </c>
      <c r="T76" s="322">
        <f t="shared" si="23"/>
        <v>0</v>
      </c>
      <c r="U76" s="322">
        <f t="shared" si="23"/>
        <v>0</v>
      </c>
      <c r="V76" s="322">
        <f t="shared" si="23"/>
        <v>0</v>
      </c>
      <c r="W76" s="322">
        <f t="shared" si="23"/>
        <v>0</v>
      </c>
      <c r="X76" s="322">
        <f t="shared" si="23"/>
        <v>0</v>
      </c>
      <c r="Y76" s="322">
        <f t="shared" si="23"/>
        <v>0</v>
      </c>
      <c r="Z76" s="322">
        <f t="shared" si="23"/>
        <v>0</v>
      </c>
      <c r="AA76" s="322">
        <f t="shared" si="23"/>
        <v>0</v>
      </c>
      <c r="AB76" s="322">
        <f t="shared" si="23"/>
        <v>0</v>
      </c>
      <c r="AC76" s="322">
        <f t="shared" si="23"/>
        <v>0</v>
      </c>
      <c r="AD76" s="322">
        <f t="shared" si="23"/>
        <v>0</v>
      </c>
      <c r="AE76" s="322">
        <f t="shared" si="23"/>
        <v>0</v>
      </c>
      <c r="AF76" s="322">
        <f t="shared" si="23"/>
        <v>0</v>
      </c>
      <c r="AG76" s="322">
        <f t="shared" si="23"/>
        <v>0</v>
      </c>
      <c r="AH76" s="322">
        <f t="shared" si="23"/>
        <v>0</v>
      </c>
      <c r="AI76" s="322">
        <f t="shared" si="23"/>
        <v>0</v>
      </c>
      <c r="AJ76" s="322">
        <f t="shared" si="23"/>
        <v>0</v>
      </c>
      <c r="AK76" s="322">
        <f t="shared" si="23"/>
        <v>0</v>
      </c>
      <c r="AL76" s="353">
        <f t="shared" si="23"/>
        <v>0</v>
      </c>
      <c r="AM76" s="370">
        <f t="shared" si="12"/>
        <v>0</v>
      </c>
      <c r="AN76" s="23"/>
      <c r="AO76" s="387"/>
      <c r="AP76" s="387"/>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row>
    <row r="77" spans="2:73" ht="15.75" customHeight="1">
      <c r="B77" s="229"/>
      <c r="C77" s="258" t="s">
        <v>216</v>
      </c>
      <c r="D77" s="278"/>
      <c r="E77" s="278"/>
      <c r="F77" s="293"/>
      <c r="G77" s="308">
        <f t="shared" si="23"/>
        <v>0</v>
      </c>
      <c r="H77" s="327">
        <f t="shared" si="23"/>
        <v>0</v>
      </c>
      <c r="I77" s="327">
        <f t="shared" si="23"/>
        <v>0</v>
      </c>
      <c r="J77" s="327">
        <f t="shared" si="23"/>
        <v>0</v>
      </c>
      <c r="K77" s="327">
        <f t="shared" si="23"/>
        <v>0</v>
      </c>
      <c r="L77" s="327">
        <f t="shared" si="23"/>
        <v>0</v>
      </c>
      <c r="M77" s="327">
        <f t="shared" si="23"/>
        <v>0</v>
      </c>
      <c r="N77" s="327">
        <f t="shared" si="23"/>
        <v>0</v>
      </c>
      <c r="O77" s="327">
        <f t="shared" si="23"/>
        <v>0</v>
      </c>
      <c r="P77" s="327">
        <f t="shared" si="23"/>
        <v>0</v>
      </c>
      <c r="Q77" s="327">
        <f t="shared" si="23"/>
        <v>0</v>
      </c>
      <c r="R77" s="327">
        <f t="shared" si="23"/>
        <v>0</v>
      </c>
      <c r="S77" s="327">
        <f t="shared" si="23"/>
        <v>0</v>
      </c>
      <c r="T77" s="327">
        <f t="shared" si="23"/>
        <v>0</v>
      </c>
      <c r="U77" s="327">
        <f t="shared" si="23"/>
        <v>0</v>
      </c>
      <c r="V77" s="327">
        <f t="shared" si="23"/>
        <v>0</v>
      </c>
      <c r="W77" s="327">
        <f t="shared" si="23"/>
        <v>0</v>
      </c>
      <c r="X77" s="327">
        <f t="shared" si="23"/>
        <v>0</v>
      </c>
      <c r="Y77" s="327">
        <f t="shared" si="23"/>
        <v>0</v>
      </c>
      <c r="Z77" s="327">
        <f t="shared" si="23"/>
        <v>0</v>
      </c>
      <c r="AA77" s="327">
        <f t="shared" si="23"/>
        <v>0</v>
      </c>
      <c r="AB77" s="327">
        <f t="shared" si="23"/>
        <v>0</v>
      </c>
      <c r="AC77" s="327">
        <f t="shared" si="23"/>
        <v>0</v>
      </c>
      <c r="AD77" s="327">
        <f t="shared" si="23"/>
        <v>0</v>
      </c>
      <c r="AE77" s="327">
        <f t="shared" si="23"/>
        <v>0</v>
      </c>
      <c r="AF77" s="327">
        <f t="shared" si="23"/>
        <v>0</v>
      </c>
      <c r="AG77" s="327">
        <f t="shared" si="23"/>
        <v>0</v>
      </c>
      <c r="AH77" s="327">
        <f t="shared" si="23"/>
        <v>0</v>
      </c>
      <c r="AI77" s="327">
        <f t="shared" si="23"/>
        <v>0</v>
      </c>
      <c r="AJ77" s="327">
        <f t="shared" si="23"/>
        <v>0</v>
      </c>
      <c r="AK77" s="327">
        <f t="shared" si="23"/>
        <v>0</v>
      </c>
      <c r="AL77" s="358">
        <f t="shared" si="23"/>
        <v>0</v>
      </c>
      <c r="AM77" s="373">
        <f t="shared" si="12"/>
        <v>0</v>
      </c>
      <c r="AN77" s="23"/>
      <c r="AO77" s="387"/>
      <c r="AP77" s="387"/>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row>
    <row r="78" spans="2:73" ht="15.75" customHeight="1">
      <c r="B78" s="235" t="s">
        <v>29</v>
      </c>
      <c r="C78" s="259"/>
      <c r="D78" s="259"/>
      <c r="E78" s="259"/>
      <c r="F78" s="294"/>
      <c r="G78" s="309">
        <f t="shared" ref="G78:AL78" si="24">IF(G71=0,0,AP64)</f>
        <v>0</v>
      </c>
      <c r="H78" s="328">
        <f t="shared" si="24"/>
        <v>0</v>
      </c>
      <c r="I78" s="328">
        <f t="shared" si="24"/>
        <v>0</v>
      </c>
      <c r="J78" s="328">
        <f t="shared" si="24"/>
        <v>0</v>
      </c>
      <c r="K78" s="328">
        <f t="shared" si="24"/>
        <v>0</v>
      </c>
      <c r="L78" s="328">
        <f t="shared" si="24"/>
        <v>0</v>
      </c>
      <c r="M78" s="328">
        <f t="shared" si="24"/>
        <v>0</v>
      </c>
      <c r="N78" s="328">
        <f t="shared" si="24"/>
        <v>0</v>
      </c>
      <c r="O78" s="328">
        <f t="shared" si="24"/>
        <v>0</v>
      </c>
      <c r="P78" s="328">
        <f t="shared" si="24"/>
        <v>0</v>
      </c>
      <c r="Q78" s="328">
        <f t="shared" si="24"/>
        <v>0</v>
      </c>
      <c r="R78" s="328">
        <f t="shared" si="24"/>
        <v>0</v>
      </c>
      <c r="S78" s="328">
        <f t="shared" si="24"/>
        <v>0</v>
      </c>
      <c r="T78" s="328">
        <f t="shared" si="24"/>
        <v>0</v>
      </c>
      <c r="U78" s="328">
        <f t="shared" si="24"/>
        <v>0</v>
      </c>
      <c r="V78" s="328">
        <f t="shared" si="24"/>
        <v>0</v>
      </c>
      <c r="W78" s="328">
        <f t="shared" si="24"/>
        <v>0</v>
      </c>
      <c r="X78" s="328">
        <f t="shared" si="24"/>
        <v>0</v>
      </c>
      <c r="Y78" s="328">
        <f t="shared" si="24"/>
        <v>0</v>
      </c>
      <c r="Z78" s="328">
        <f t="shared" si="24"/>
        <v>0</v>
      </c>
      <c r="AA78" s="328">
        <f t="shared" si="24"/>
        <v>0</v>
      </c>
      <c r="AB78" s="328">
        <f t="shared" si="24"/>
        <v>0</v>
      </c>
      <c r="AC78" s="328">
        <f t="shared" si="24"/>
        <v>0</v>
      </c>
      <c r="AD78" s="328">
        <f t="shared" si="24"/>
        <v>0</v>
      </c>
      <c r="AE78" s="328">
        <f t="shared" si="24"/>
        <v>0</v>
      </c>
      <c r="AF78" s="328">
        <f t="shared" si="24"/>
        <v>0</v>
      </c>
      <c r="AG78" s="328">
        <f t="shared" si="24"/>
        <v>0</v>
      </c>
      <c r="AH78" s="328">
        <f t="shared" si="24"/>
        <v>0</v>
      </c>
      <c r="AI78" s="328">
        <f t="shared" si="24"/>
        <v>0</v>
      </c>
      <c r="AJ78" s="328">
        <f t="shared" si="24"/>
        <v>0</v>
      </c>
      <c r="AK78" s="328">
        <f t="shared" si="24"/>
        <v>0</v>
      </c>
      <c r="AL78" s="359">
        <f t="shared" si="24"/>
        <v>0</v>
      </c>
      <c r="AM78" s="375">
        <f t="shared" si="12"/>
        <v>0</v>
      </c>
      <c r="AN78" s="23"/>
      <c r="AO78" s="387"/>
      <c r="AP78" s="387"/>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row>
    <row r="79" spans="2:73" ht="15.75" customHeight="1">
      <c r="B79" s="235" t="s">
        <v>77</v>
      </c>
      <c r="C79" s="259"/>
      <c r="D79" s="259"/>
      <c r="E79" s="259"/>
      <c r="F79" s="294"/>
      <c r="G79" s="309">
        <f t="shared" ref="G79:AL79" si="25">IF(G71=0,0,G78*2)</f>
        <v>0</v>
      </c>
      <c r="H79" s="328">
        <f t="shared" si="25"/>
        <v>0</v>
      </c>
      <c r="I79" s="328">
        <f t="shared" si="25"/>
        <v>0</v>
      </c>
      <c r="J79" s="328">
        <f t="shared" si="25"/>
        <v>0</v>
      </c>
      <c r="K79" s="328">
        <f t="shared" si="25"/>
        <v>0</v>
      </c>
      <c r="L79" s="328">
        <f t="shared" si="25"/>
        <v>0</v>
      </c>
      <c r="M79" s="328">
        <f t="shared" si="25"/>
        <v>0</v>
      </c>
      <c r="N79" s="328">
        <f t="shared" si="25"/>
        <v>0</v>
      </c>
      <c r="O79" s="328">
        <f t="shared" si="25"/>
        <v>0</v>
      </c>
      <c r="P79" s="328">
        <f t="shared" si="25"/>
        <v>0</v>
      </c>
      <c r="Q79" s="328">
        <f t="shared" si="25"/>
        <v>0</v>
      </c>
      <c r="R79" s="328">
        <f t="shared" si="25"/>
        <v>0</v>
      </c>
      <c r="S79" s="328">
        <f t="shared" si="25"/>
        <v>0</v>
      </c>
      <c r="T79" s="328">
        <f t="shared" si="25"/>
        <v>0</v>
      </c>
      <c r="U79" s="328">
        <f t="shared" si="25"/>
        <v>0</v>
      </c>
      <c r="V79" s="328">
        <f t="shared" si="25"/>
        <v>0</v>
      </c>
      <c r="W79" s="328">
        <f t="shared" si="25"/>
        <v>0</v>
      </c>
      <c r="X79" s="328">
        <f t="shared" si="25"/>
        <v>0</v>
      </c>
      <c r="Y79" s="328">
        <f t="shared" si="25"/>
        <v>0</v>
      </c>
      <c r="Z79" s="328">
        <f t="shared" si="25"/>
        <v>0</v>
      </c>
      <c r="AA79" s="328">
        <f t="shared" si="25"/>
        <v>0</v>
      </c>
      <c r="AB79" s="328">
        <f t="shared" si="25"/>
        <v>0</v>
      </c>
      <c r="AC79" s="328">
        <f t="shared" si="25"/>
        <v>0</v>
      </c>
      <c r="AD79" s="328">
        <f t="shared" si="25"/>
        <v>0</v>
      </c>
      <c r="AE79" s="328">
        <f t="shared" si="25"/>
        <v>0</v>
      </c>
      <c r="AF79" s="328">
        <f t="shared" si="25"/>
        <v>0</v>
      </c>
      <c r="AG79" s="328">
        <f t="shared" si="25"/>
        <v>0</v>
      </c>
      <c r="AH79" s="328">
        <f t="shared" si="25"/>
        <v>0</v>
      </c>
      <c r="AI79" s="328">
        <f t="shared" si="25"/>
        <v>0</v>
      </c>
      <c r="AJ79" s="328">
        <f t="shared" si="25"/>
        <v>0</v>
      </c>
      <c r="AK79" s="328">
        <f t="shared" si="25"/>
        <v>0</v>
      </c>
      <c r="AL79" s="359">
        <f t="shared" si="25"/>
        <v>0</v>
      </c>
      <c r="AM79" s="375">
        <f t="shared" si="12"/>
        <v>0</v>
      </c>
      <c r="AN79" s="23"/>
      <c r="AO79" s="387"/>
      <c r="AP79" s="387"/>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row>
    <row r="80" spans="2:73" ht="15.75" customHeight="1">
      <c r="B80" s="236" t="s">
        <v>79</v>
      </c>
      <c r="C80" s="260"/>
      <c r="D80" s="260"/>
      <c r="E80" s="260"/>
      <c r="F80" s="295"/>
      <c r="G80" s="310">
        <f t="shared" ref="G80:AL80" si="26">IF(G75-G79&lt;0,0,G75-G79)</f>
        <v>0</v>
      </c>
      <c r="H80" s="329">
        <f t="shared" si="26"/>
        <v>0</v>
      </c>
      <c r="I80" s="329">
        <f t="shared" si="26"/>
        <v>0</v>
      </c>
      <c r="J80" s="329">
        <f t="shared" si="26"/>
        <v>0</v>
      </c>
      <c r="K80" s="329">
        <f t="shared" si="26"/>
        <v>0</v>
      </c>
      <c r="L80" s="329">
        <f t="shared" si="26"/>
        <v>0</v>
      </c>
      <c r="M80" s="329">
        <f t="shared" si="26"/>
        <v>0</v>
      </c>
      <c r="N80" s="329">
        <f t="shared" si="26"/>
        <v>0</v>
      </c>
      <c r="O80" s="329">
        <f t="shared" si="26"/>
        <v>0</v>
      </c>
      <c r="P80" s="329">
        <f t="shared" si="26"/>
        <v>0</v>
      </c>
      <c r="Q80" s="329">
        <f t="shared" si="26"/>
        <v>0</v>
      </c>
      <c r="R80" s="329">
        <f t="shared" si="26"/>
        <v>0</v>
      </c>
      <c r="S80" s="329">
        <f t="shared" si="26"/>
        <v>0</v>
      </c>
      <c r="T80" s="329">
        <f t="shared" si="26"/>
        <v>0</v>
      </c>
      <c r="U80" s="329">
        <f t="shared" si="26"/>
        <v>0</v>
      </c>
      <c r="V80" s="329">
        <f t="shared" si="26"/>
        <v>0</v>
      </c>
      <c r="W80" s="329">
        <f t="shared" si="26"/>
        <v>0</v>
      </c>
      <c r="X80" s="329">
        <f t="shared" si="26"/>
        <v>0</v>
      </c>
      <c r="Y80" s="329">
        <f t="shared" si="26"/>
        <v>0</v>
      </c>
      <c r="Z80" s="329">
        <f t="shared" si="26"/>
        <v>0</v>
      </c>
      <c r="AA80" s="329">
        <f t="shared" si="26"/>
        <v>0</v>
      </c>
      <c r="AB80" s="329">
        <f t="shared" si="26"/>
        <v>0</v>
      </c>
      <c r="AC80" s="329">
        <f t="shared" si="26"/>
        <v>0</v>
      </c>
      <c r="AD80" s="329">
        <f t="shared" si="26"/>
        <v>0</v>
      </c>
      <c r="AE80" s="329">
        <f t="shared" si="26"/>
        <v>0</v>
      </c>
      <c r="AF80" s="329">
        <f t="shared" si="26"/>
        <v>0</v>
      </c>
      <c r="AG80" s="329">
        <f t="shared" si="26"/>
        <v>0</v>
      </c>
      <c r="AH80" s="329">
        <f t="shared" si="26"/>
        <v>0</v>
      </c>
      <c r="AI80" s="329">
        <f t="shared" si="26"/>
        <v>0</v>
      </c>
      <c r="AJ80" s="329">
        <f t="shared" si="26"/>
        <v>0</v>
      </c>
      <c r="AK80" s="329">
        <f t="shared" si="26"/>
        <v>0</v>
      </c>
      <c r="AL80" s="360">
        <f t="shared" si="26"/>
        <v>0</v>
      </c>
      <c r="AM80" s="376">
        <f t="shared" si="12"/>
        <v>0</v>
      </c>
      <c r="AN80" s="387">
        <f>AM80+AM81</f>
        <v>0</v>
      </c>
      <c r="AO80" s="389" t="str">
        <f>IF(AN69+AN73=AN80,"OK","NG")</f>
        <v>OK</v>
      </c>
      <c r="AP80" s="387" t="s">
        <v>66</v>
      </c>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row>
    <row r="81" spans="2:73" ht="15.75" customHeight="1">
      <c r="B81" s="237" t="s">
        <v>50</v>
      </c>
      <c r="C81" s="261"/>
      <c r="D81" s="279"/>
      <c r="E81" s="279"/>
      <c r="F81" s="296"/>
      <c r="G81" s="311">
        <f t="shared" ref="G81:AL81" si="27">+G67+G68+MIN(G75,G79)</f>
        <v>0</v>
      </c>
      <c r="H81" s="311">
        <f t="shared" si="27"/>
        <v>0</v>
      </c>
      <c r="I81" s="311">
        <f t="shared" si="27"/>
        <v>0</v>
      </c>
      <c r="J81" s="311">
        <f t="shared" si="27"/>
        <v>0</v>
      </c>
      <c r="K81" s="311">
        <f t="shared" si="27"/>
        <v>0</v>
      </c>
      <c r="L81" s="311">
        <f t="shared" si="27"/>
        <v>0</v>
      </c>
      <c r="M81" s="311">
        <f t="shared" si="27"/>
        <v>0</v>
      </c>
      <c r="N81" s="311">
        <f t="shared" si="27"/>
        <v>0</v>
      </c>
      <c r="O81" s="311">
        <f t="shared" si="27"/>
        <v>0</v>
      </c>
      <c r="P81" s="311">
        <f t="shared" si="27"/>
        <v>0</v>
      </c>
      <c r="Q81" s="311">
        <f t="shared" si="27"/>
        <v>0</v>
      </c>
      <c r="R81" s="311">
        <f t="shared" si="27"/>
        <v>0</v>
      </c>
      <c r="S81" s="311">
        <f t="shared" si="27"/>
        <v>0</v>
      </c>
      <c r="T81" s="311">
        <f t="shared" si="27"/>
        <v>0</v>
      </c>
      <c r="U81" s="311">
        <f t="shared" si="27"/>
        <v>0</v>
      </c>
      <c r="V81" s="311">
        <f t="shared" si="27"/>
        <v>0</v>
      </c>
      <c r="W81" s="311">
        <f t="shared" si="27"/>
        <v>0</v>
      </c>
      <c r="X81" s="311">
        <f t="shared" si="27"/>
        <v>0</v>
      </c>
      <c r="Y81" s="311">
        <f t="shared" si="27"/>
        <v>0</v>
      </c>
      <c r="Z81" s="311">
        <f t="shared" si="27"/>
        <v>0</v>
      </c>
      <c r="AA81" s="311">
        <f t="shared" si="27"/>
        <v>0</v>
      </c>
      <c r="AB81" s="311">
        <f t="shared" si="27"/>
        <v>0</v>
      </c>
      <c r="AC81" s="311">
        <f t="shared" si="27"/>
        <v>0</v>
      </c>
      <c r="AD81" s="311">
        <f t="shared" si="27"/>
        <v>0</v>
      </c>
      <c r="AE81" s="311">
        <f t="shared" si="27"/>
        <v>0</v>
      </c>
      <c r="AF81" s="311">
        <f t="shared" si="27"/>
        <v>0</v>
      </c>
      <c r="AG81" s="311">
        <f t="shared" si="27"/>
        <v>0</v>
      </c>
      <c r="AH81" s="311">
        <f t="shared" si="27"/>
        <v>0</v>
      </c>
      <c r="AI81" s="311">
        <f t="shared" si="27"/>
        <v>0</v>
      </c>
      <c r="AJ81" s="311">
        <f t="shared" si="27"/>
        <v>0</v>
      </c>
      <c r="AK81" s="311">
        <f t="shared" si="27"/>
        <v>0</v>
      </c>
      <c r="AL81" s="311">
        <f t="shared" si="27"/>
        <v>0</v>
      </c>
      <c r="AM81" s="377">
        <f t="shared" si="12"/>
        <v>0</v>
      </c>
      <c r="AN81" s="23"/>
      <c r="AO81" s="389"/>
      <c r="AP81" s="387"/>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row>
    <row r="82" spans="2:73" ht="15.75" customHeight="1">
      <c r="B82" s="228"/>
      <c r="C82" s="262" t="s">
        <v>185</v>
      </c>
      <c r="D82" s="269"/>
      <c r="E82" s="269"/>
      <c r="F82" s="297"/>
      <c r="G82" s="312">
        <f t="shared" ref="G82:AL83" si="28">+G67</f>
        <v>0</v>
      </c>
      <c r="H82" s="330">
        <f t="shared" si="28"/>
        <v>0</v>
      </c>
      <c r="I82" s="330">
        <f t="shared" si="28"/>
        <v>0</v>
      </c>
      <c r="J82" s="330">
        <f t="shared" si="28"/>
        <v>0</v>
      </c>
      <c r="K82" s="330">
        <f t="shared" si="28"/>
        <v>0</v>
      </c>
      <c r="L82" s="330">
        <f t="shared" si="28"/>
        <v>0</v>
      </c>
      <c r="M82" s="330">
        <f t="shared" si="28"/>
        <v>0</v>
      </c>
      <c r="N82" s="330">
        <f t="shared" si="28"/>
        <v>0</v>
      </c>
      <c r="O82" s="330">
        <f t="shared" si="28"/>
        <v>0</v>
      </c>
      <c r="P82" s="330">
        <f t="shared" si="28"/>
        <v>0</v>
      </c>
      <c r="Q82" s="330">
        <f t="shared" si="28"/>
        <v>0</v>
      </c>
      <c r="R82" s="330">
        <f t="shared" si="28"/>
        <v>0</v>
      </c>
      <c r="S82" s="330">
        <f t="shared" si="28"/>
        <v>0</v>
      </c>
      <c r="T82" s="330">
        <f t="shared" si="28"/>
        <v>0</v>
      </c>
      <c r="U82" s="330">
        <f t="shared" si="28"/>
        <v>0</v>
      </c>
      <c r="V82" s="330">
        <f t="shared" si="28"/>
        <v>0</v>
      </c>
      <c r="W82" s="330">
        <f t="shared" si="28"/>
        <v>0</v>
      </c>
      <c r="X82" s="330">
        <f t="shared" si="28"/>
        <v>0</v>
      </c>
      <c r="Y82" s="330">
        <f t="shared" si="28"/>
        <v>0</v>
      </c>
      <c r="Z82" s="330">
        <f t="shared" si="28"/>
        <v>0</v>
      </c>
      <c r="AA82" s="330">
        <f t="shared" si="28"/>
        <v>0</v>
      </c>
      <c r="AB82" s="330">
        <f t="shared" si="28"/>
        <v>0</v>
      </c>
      <c r="AC82" s="330">
        <f t="shared" si="28"/>
        <v>0</v>
      </c>
      <c r="AD82" s="330">
        <f t="shared" si="28"/>
        <v>0</v>
      </c>
      <c r="AE82" s="330">
        <f t="shared" si="28"/>
        <v>0</v>
      </c>
      <c r="AF82" s="330">
        <f t="shared" si="28"/>
        <v>0</v>
      </c>
      <c r="AG82" s="330">
        <f t="shared" si="28"/>
        <v>0</v>
      </c>
      <c r="AH82" s="330">
        <f t="shared" si="28"/>
        <v>0</v>
      </c>
      <c r="AI82" s="330">
        <f t="shared" si="28"/>
        <v>0</v>
      </c>
      <c r="AJ82" s="330">
        <f t="shared" si="28"/>
        <v>0</v>
      </c>
      <c r="AK82" s="330">
        <f t="shared" si="28"/>
        <v>0</v>
      </c>
      <c r="AL82" s="361">
        <f t="shared" si="28"/>
        <v>0</v>
      </c>
      <c r="AM82" s="378">
        <f t="shared" si="12"/>
        <v>0</v>
      </c>
      <c r="AN82" s="23"/>
      <c r="AO82" s="389"/>
      <c r="AP82" s="387"/>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row>
    <row r="83" spans="2:73" ht="15.75" customHeight="1">
      <c r="B83" s="228"/>
      <c r="C83" s="251" t="s">
        <v>186</v>
      </c>
      <c r="D83" s="270"/>
      <c r="E83" s="270"/>
      <c r="F83" s="285"/>
      <c r="G83" s="156">
        <f t="shared" si="28"/>
        <v>0</v>
      </c>
      <c r="H83" s="162">
        <f t="shared" si="28"/>
        <v>0</v>
      </c>
      <c r="I83" s="162">
        <f t="shared" si="28"/>
        <v>0</v>
      </c>
      <c r="J83" s="162">
        <f t="shared" si="28"/>
        <v>0</v>
      </c>
      <c r="K83" s="162">
        <f t="shared" si="28"/>
        <v>0</v>
      </c>
      <c r="L83" s="162">
        <f t="shared" si="28"/>
        <v>0</v>
      </c>
      <c r="M83" s="162">
        <f t="shared" si="28"/>
        <v>0</v>
      </c>
      <c r="N83" s="162">
        <f t="shared" si="28"/>
        <v>0</v>
      </c>
      <c r="O83" s="162">
        <f t="shared" si="28"/>
        <v>0</v>
      </c>
      <c r="P83" s="162">
        <f t="shared" si="28"/>
        <v>0</v>
      </c>
      <c r="Q83" s="162">
        <f t="shared" si="28"/>
        <v>0</v>
      </c>
      <c r="R83" s="162">
        <f t="shared" si="28"/>
        <v>0</v>
      </c>
      <c r="S83" s="162">
        <f t="shared" si="28"/>
        <v>0</v>
      </c>
      <c r="T83" s="162">
        <f t="shared" si="28"/>
        <v>0</v>
      </c>
      <c r="U83" s="162">
        <f t="shared" si="28"/>
        <v>0</v>
      </c>
      <c r="V83" s="162">
        <f t="shared" si="28"/>
        <v>0</v>
      </c>
      <c r="W83" s="162">
        <f t="shared" si="28"/>
        <v>0</v>
      </c>
      <c r="X83" s="162">
        <f t="shared" si="28"/>
        <v>0</v>
      </c>
      <c r="Y83" s="162">
        <f t="shared" si="28"/>
        <v>0</v>
      </c>
      <c r="Z83" s="162">
        <f t="shared" si="28"/>
        <v>0</v>
      </c>
      <c r="AA83" s="162">
        <f t="shared" si="28"/>
        <v>0</v>
      </c>
      <c r="AB83" s="162">
        <f t="shared" si="28"/>
        <v>0</v>
      </c>
      <c r="AC83" s="162">
        <f t="shared" si="28"/>
        <v>0</v>
      </c>
      <c r="AD83" s="162">
        <f t="shared" si="28"/>
        <v>0</v>
      </c>
      <c r="AE83" s="162">
        <f t="shared" si="28"/>
        <v>0</v>
      </c>
      <c r="AF83" s="162">
        <f t="shared" si="28"/>
        <v>0</v>
      </c>
      <c r="AG83" s="162">
        <f t="shared" si="28"/>
        <v>0</v>
      </c>
      <c r="AH83" s="162">
        <f t="shared" si="28"/>
        <v>0</v>
      </c>
      <c r="AI83" s="162">
        <f t="shared" si="28"/>
        <v>0</v>
      </c>
      <c r="AJ83" s="162">
        <f t="shared" si="28"/>
        <v>0</v>
      </c>
      <c r="AK83" s="162">
        <f t="shared" si="28"/>
        <v>0</v>
      </c>
      <c r="AL83" s="223">
        <f t="shared" si="28"/>
        <v>0</v>
      </c>
      <c r="AM83" s="201">
        <f t="shared" si="12"/>
        <v>0</v>
      </c>
      <c r="AN83" s="23"/>
      <c r="AO83" s="389"/>
      <c r="AP83" s="387"/>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row>
    <row r="84" spans="2:73" ht="15.75" customHeight="1">
      <c r="B84" s="228"/>
      <c r="C84" s="263" t="s">
        <v>217</v>
      </c>
      <c r="D84" s="280"/>
      <c r="E84" s="280"/>
      <c r="F84" s="298"/>
      <c r="G84" s="313">
        <f t="shared" ref="G84:AL84" si="29">+G69+G73-G121</f>
        <v>0</v>
      </c>
      <c r="H84" s="155">
        <f t="shared" si="29"/>
        <v>0</v>
      </c>
      <c r="I84" s="155">
        <f t="shared" si="29"/>
        <v>0</v>
      </c>
      <c r="J84" s="155">
        <f t="shared" si="29"/>
        <v>0</v>
      </c>
      <c r="K84" s="155">
        <f t="shared" si="29"/>
        <v>0</v>
      </c>
      <c r="L84" s="155">
        <f t="shared" si="29"/>
        <v>0</v>
      </c>
      <c r="M84" s="155">
        <f t="shared" si="29"/>
        <v>0</v>
      </c>
      <c r="N84" s="155">
        <f t="shared" si="29"/>
        <v>0</v>
      </c>
      <c r="O84" s="155">
        <f t="shared" si="29"/>
        <v>0</v>
      </c>
      <c r="P84" s="155">
        <f t="shared" si="29"/>
        <v>0</v>
      </c>
      <c r="Q84" s="155">
        <f t="shared" si="29"/>
        <v>0</v>
      </c>
      <c r="R84" s="155">
        <f t="shared" si="29"/>
        <v>0</v>
      </c>
      <c r="S84" s="155">
        <f t="shared" si="29"/>
        <v>0</v>
      </c>
      <c r="T84" s="155">
        <f t="shared" si="29"/>
        <v>0</v>
      </c>
      <c r="U84" s="155">
        <f t="shared" si="29"/>
        <v>0</v>
      </c>
      <c r="V84" s="155">
        <f t="shared" si="29"/>
        <v>0</v>
      </c>
      <c r="W84" s="155">
        <f t="shared" si="29"/>
        <v>0</v>
      </c>
      <c r="X84" s="155">
        <f t="shared" si="29"/>
        <v>0</v>
      </c>
      <c r="Y84" s="155">
        <f t="shared" si="29"/>
        <v>0</v>
      </c>
      <c r="Z84" s="155">
        <f t="shared" si="29"/>
        <v>0</v>
      </c>
      <c r="AA84" s="155">
        <f t="shared" si="29"/>
        <v>0</v>
      </c>
      <c r="AB84" s="155">
        <f t="shared" si="29"/>
        <v>0</v>
      </c>
      <c r="AC84" s="155">
        <f t="shared" si="29"/>
        <v>0</v>
      </c>
      <c r="AD84" s="155">
        <f t="shared" si="29"/>
        <v>0</v>
      </c>
      <c r="AE84" s="155">
        <f t="shared" si="29"/>
        <v>0</v>
      </c>
      <c r="AF84" s="155">
        <f t="shared" si="29"/>
        <v>0</v>
      </c>
      <c r="AG84" s="155">
        <f t="shared" si="29"/>
        <v>0</v>
      </c>
      <c r="AH84" s="155">
        <f t="shared" si="29"/>
        <v>0</v>
      </c>
      <c r="AI84" s="155">
        <f t="shared" si="29"/>
        <v>0</v>
      </c>
      <c r="AJ84" s="155">
        <f t="shared" si="29"/>
        <v>0</v>
      </c>
      <c r="AK84" s="155">
        <f t="shared" si="29"/>
        <v>0</v>
      </c>
      <c r="AL84" s="222">
        <f t="shared" si="29"/>
        <v>0</v>
      </c>
      <c r="AM84" s="200">
        <f t="shared" si="12"/>
        <v>0</v>
      </c>
      <c r="AN84" s="387">
        <f>SUM(AM82:AM85)</f>
        <v>0</v>
      </c>
      <c r="AO84" s="389" t="str">
        <f>IF(AM81=AN84,"OK","NG")</f>
        <v>OK</v>
      </c>
      <c r="AP84" s="387" t="s">
        <v>63</v>
      </c>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row>
    <row r="85" spans="2:73" ht="15.75" customHeight="1">
      <c r="B85" s="238"/>
      <c r="C85" s="258" t="s">
        <v>49</v>
      </c>
      <c r="D85" s="278"/>
      <c r="E85" s="278"/>
      <c r="F85" s="293"/>
      <c r="G85" s="314">
        <f t="shared" ref="G85:AL85" si="30">IF(G70+G74-G120&lt;0,0,G70+G74-G120)</f>
        <v>0</v>
      </c>
      <c r="H85" s="327">
        <f t="shared" si="30"/>
        <v>0</v>
      </c>
      <c r="I85" s="327">
        <f t="shared" si="30"/>
        <v>0</v>
      </c>
      <c r="J85" s="327">
        <f t="shared" si="30"/>
        <v>0</v>
      </c>
      <c r="K85" s="327">
        <f t="shared" si="30"/>
        <v>0</v>
      </c>
      <c r="L85" s="327">
        <f t="shared" si="30"/>
        <v>0</v>
      </c>
      <c r="M85" s="327">
        <f t="shared" si="30"/>
        <v>0</v>
      </c>
      <c r="N85" s="327">
        <f t="shared" si="30"/>
        <v>0</v>
      </c>
      <c r="O85" s="327">
        <f t="shared" si="30"/>
        <v>0</v>
      </c>
      <c r="P85" s="327">
        <f t="shared" si="30"/>
        <v>0</v>
      </c>
      <c r="Q85" s="327">
        <f t="shared" si="30"/>
        <v>0</v>
      </c>
      <c r="R85" s="327">
        <f t="shared" si="30"/>
        <v>0</v>
      </c>
      <c r="S85" s="327">
        <f t="shared" si="30"/>
        <v>0</v>
      </c>
      <c r="T85" s="327">
        <f t="shared" si="30"/>
        <v>0</v>
      </c>
      <c r="U85" s="327">
        <f t="shared" si="30"/>
        <v>0</v>
      </c>
      <c r="V85" s="327">
        <f t="shared" si="30"/>
        <v>0</v>
      </c>
      <c r="W85" s="327">
        <f t="shared" si="30"/>
        <v>0</v>
      </c>
      <c r="X85" s="327">
        <f t="shared" si="30"/>
        <v>0</v>
      </c>
      <c r="Y85" s="327">
        <f t="shared" si="30"/>
        <v>0</v>
      </c>
      <c r="Z85" s="327">
        <f t="shared" si="30"/>
        <v>0</v>
      </c>
      <c r="AA85" s="327">
        <f t="shared" si="30"/>
        <v>0</v>
      </c>
      <c r="AB85" s="327">
        <f t="shared" si="30"/>
        <v>0</v>
      </c>
      <c r="AC85" s="327">
        <f t="shared" si="30"/>
        <v>0</v>
      </c>
      <c r="AD85" s="327">
        <f t="shared" si="30"/>
        <v>0</v>
      </c>
      <c r="AE85" s="327">
        <f t="shared" si="30"/>
        <v>0</v>
      </c>
      <c r="AF85" s="327">
        <f t="shared" si="30"/>
        <v>0</v>
      </c>
      <c r="AG85" s="327">
        <f t="shared" si="30"/>
        <v>0</v>
      </c>
      <c r="AH85" s="327">
        <f t="shared" si="30"/>
        <v>0</v>
      </c>
      <c r="AI85" s="327">
        <f t="shared" si="30"/>
        <v>0</v>
      </c>
      <c r="AJ85" s="327">
        <f t="shared" si="30"/>
        <v>0</v>
      </c>
      <c r="AK85" s="327">
        <f t="shared" si="30"/>
        <v>0</v>
      </c>
      <c r="AL85" s="358">
        <f t="shared" si="30"/>
        <v>0</v>
      </c>
      <c r="AM85" s="373">
        <f t="shared" si="12"/>
        <v>0</v>
      </c>
      <c r="AN85" s="23"/>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row>
    <row r="86" spans="2:73" ht="6" customHeight="1">
      <c r="B86" s="28"/>
      <c r="C86" s="28"/>
      <c r="D86" s="28"/>
      <c r="E86" s="28"/>
      <c r="F86" s="28"/>
      <c r="G86" s="57"/>
      <c r="H86" s="57"/>
      <c r="I86" s="57"/>
      <c r="J86" s="57"/>
      <c r="K86" s="57"/>
      <c r="L86" s="57"/>
      <c r="M86" s="57"/>
      <c r="N86" s="88"/>
      <c r="O86" s="88"/>
      <c r="P86" s="88"/>
      <c r="Q86" s="57"/>
      <c r="R86" s="57"/>
      <c r="S86" s="57"/>
      <c r="T86" s="57"/>
      <c r="U86" s="57"/>
      <c r="V86" s="88"/>
      <c r="W86" s="88"/>
      <c r="X86" s="57"/>
      <c r="Y86" s="88"/>
      <c r="Z86" s="57"/>
      <c r="AA86" s="57"/>
      <c r="AB86" s="57"/>
      <c r="AC86" s="88"/>
      <c r="AD86" s="57"/>
      <c r="AE86" s="57"/>
      <c r="AF86" s="57"/>
      <c r="AG86" s="57"/>
      <c r="AH86" s="57"/>
      <c r="AI86" s="57"/>
      <c r="AJ86" s="57"/>
      <c r="AK86" s="57"/>
      <c r="AL86" s="57"/>
      <c r="AM86" s="57"/>
      <c r="AO86" s="387"/>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row>
    <row r="87" spans="2:73" ht="54" customHeight="1">
      <c r="B87" s="239" t="s">
        <v>33</v>
      </c>
      <c r="C87" s="264"/>
      <c r="D87" s="264"/>
      <c r="E87" s="281"/>
      <c r="F87" s="299"/>
      <c r="G87" s="315" t="s">
        <v>156</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row>
    <row r="88" spans="2:73" ht="6.6" customHeight="1">
      <c r="B88" s="45"/>
      <c r="C88" s="45"/>
      <c r="D88" s="45"/>
      <c r="E88" s="28"/>
      <c r="F88" s="28"/>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row>
    <row r="89" spans="2:73" ht="16.2" customHeight="1">
      <c r="B89" s="30" t="s">
        <v>218</v>
      </c>
      <c r="C89" s="44"/>
      <c r="D89" s="44"/>
      <c r="E89" s="44"/>
      <c r="F89" s="44"/>
      <c r="G89" s="44"/>
      <c r="H89" s="44"/>
      <c r="I89" s="44"/>
      <c r="J89" s="44"/>
      <c r="K89" s="44"/>
      <c r="L89" s="44"/>
      <c r="M89" s="44"/>
      <c r="N89" s="44"/>
      <c r="O89" s="44"/>
      <c r="P89" s="44"/>
      <c r="Q89" s="44"/>
      <c r="R89" s="44"/>
      <c r="S89" s="44"/>
      <c r="U89" s="44"/>
      <c r="V89" s="44"/>
      <c r="W89" s="44"/>
      <c r="X89" s="44"/>
      <c r="Y89" s="44"/>
      <c r="Z89" s="107"/>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row>
    <row r="90" spans="2:73" ht="3" customHeight="1">
      <c r="B90" s="30"/>
      <c r="C90" s="44"/>
      <c r="D90" s="44"/>
      <c r="E90" s="44"/>
      <c r="F90" s="44"/>
      <c r="G90" s="44"/>
      <c r="H90" s="44"/>
      <c r="I90" s="44"/>
      <c r="J90" s="44"/>
      <c r="K90" s="44"/>
      <c r="L90" s="44"/>
      <c r="M90" s="44"/>
      <c r="N90" s="44"/>
      <c r="O90" s="44"/>
      <c r="P90" s="44"/>
      <c r="Q90" s="44"/>
      <c r="R90" s="44"/>
      <c r="S90" s="44"/>
      <c r="U90" s="44"/>
      <c r="V90" s="44"/>
      <c r="W90" s="44"/>
      <c r="X90" s="44"/>
      <c r="Y90" s="44"/>
      <c r="Z90" s="107"/>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row>
    <row r="91" spans="2:73" ht="16.8" customHeight="1">
      <c r="B91" s="31" t="s">
        <v>83</v>
      </c>
      <c r="AA91" s="107"/>
      <c r="AC91" s="25"/>
      <c r="AN91" s="23"/>
    </row>
    <row r="92" spans="2:73" s="24" customFormat="1" ht="16.8" customHeight="1">
      <c r="B92" s="32" t="s">
        <v>226</v>
      </c>
      <c r="C92" s="32"/>
      <c r="D92" s="32"/>
      <c r="E92" s="32" t="s">
        <v>227</v>
      </c>
      <c r="F92" s="32"/>
      <c r="G92" s="32"/>
      <c r="H92" s="32" t="s">
        <v>93</v>
      </c>
      <c r="I92" s="32"/>
      <c r="J92" s="32"/>
      <c r="K92" s="32" t="s">
        <v>91</v>
      </c>
      <c r="L92" s="78"/>
      <c r="M92" s="81"/>
      <c r="N92" s="89"/>
      <c r="O92" s="32" t="s">
        <v>81</v>
      </c>
      <c r="P92" s="78"/>
      <c r="Q92" s="81"/>
      <c r="R92" s="99"/>
      <c r="S92" s="102"/>
      <c r="T92" s="102"/>
      <c r="AA92" s="346"/>
      <c r="AC92" s="346"/>
    </row>
    <row r="93" spans="2:73" s="24" customFormat="1" ht="30.75" customHeight="1">
      <c r="B93" s="32"/>
      <c r="C93" s="32"/>
      <c r="D93" s="32"/>
      <c r="E93" s="32"/>
      <c r="F93" s="32"/>
      <c r="G93" s="32"/>
      <c r="H93" s="32"/>
      <c r="I93" s="32"/>
      <c r="J93" s="32"/>
      <c r="K93" s="76"/>
      <c r="L93" s="79"/>
      <c r="M93" s="82"/>
      <c r="N93" s="89"/>
      <c r="O93" s="76"/>
      <c r="P93" s="79"/>
      <c r="Q93" s="82"/>
      <c r="R93" s="100"/>
      <c r="S93" s="102"/>
      <c r="T93" s="102"/>
      <c r="AA93" s="346"/>
      <c r="AC93" s="346"/>
    </row>
    <row r="94" spans="2:73" ht="16.8" customHeight="1">
      <c r="B94" s="33">
        <f>+AM64</f>
        <v>0</v>
      </c>
      <c r="C94" s="33"/>
      <c r="D94" s="33"/>
      <c r="E94" s="145"/>
      <c r="F94" s="145"/>
      <c r="G94" s="145"/>
      <c r="H94" s="33">
        <f>+AM78</f>
        <v>0</v>
      </c>
      <c r="I94" s="33"/>
      <c r="J94" s="33"/>
      <c r="K94" s="167">
        <f ca="1">+AN65</f>
        <v>0</v>
      </c>
      <c r="L94" s="169"/>
      <c r="M94" s="171"/>
      <c r="O94" s="174" t="e">
        <f ca="1">(B94+E94)/(H94-K94)</f>
        <v>#DIV/0!</v>
      </c>
      <c r="P94" s="176"/>
      <c r="Q94" s="178"/>
      <c r="R94" s="216"/>
      <c r="S94" s="113"/>
      <c r="T94" s="113"/>
      <c r="AA94" s="107"/>
      <c r="AC94" s="25"/>
      <c r="AD94" s="25"/>
      <c r="AN94" s="23"/>
    </row>
    <row r="95" spans="2:73" s="25" customFormat="1" ht="16.8" customHeight="1">
      <c r="B95" s="25" t="s">
        <v>37</v>
      </c>
    </row>
    <row r="96" spans="2:73" s="25" customFormat="1" ht="16.8" customHeight="1">
      <c r="B96" s="23" t="s">
        <v>228</v>
      </c>
    </row>
    <row r="97" spans="2:73" ht="16.8" customHeight="1">
      <c r="B97" s="34" t="s">
        <v>230</v>
      </c>
      <c r="N97" s="44"/>
      <c r="AP97" s="25"/>
      <c r="AQ97" s="25"/>
    </row>
    <row r="98" spans="2:73" ht="16.8" customHeight="1">
      <c r="B98" s="34"/>
      <c r="AP98" s="25"/>
      <c r="AQ98" s="25"/>
    </row>
    <row r="99" spans="2:73" ht="16.8" customHeight="1">
      <c r="B99" s="30" t="s">
        <v>162</v>
      </c>
      <c r="C99" s="45"/>
      <c r="D99" s="45"/>
      <c r="E99" s="28"/>
      <c r="G99" s="44"/>
      <c r="H99" s="44"/>
      <c r="I99" s="44"/>
      <c r="J99" s="44"/>
      <c r="K99" s="44"/>
      <c r="L99" s="44"/>
      <c r="M99" s="44"/>
      <c r="N99" s="44"/>
      <c r="AP99" s="25"/>
      <c r="AQ99" s="25"/>
      <c r="AR99" s="34"/>
      <c r="BG99" s="44"/>
      <c r="BH99" s="44"/>
      <c r="BI99" s="44"/>
      <c r="BJ99" s="44"/>
      <c r="BK99" s="44"/>
      <c r="BL99" s="44"/>
      <c r="BM99" s="44"/>
      <c r="BN99" s="44"/>
      <c r="BO99" s="44"/>
    </row>
    <row r="100" spans="2:73" ht="16.8" customHeight="1">
      <c r="B100" s="35"/>
      <c r="C100" s="46"/>
      <c r="D100" s="46"/>
      <c r="E100" s="46"/>
      <c r="F100" s="46"/>
      <c r="G100" s="58" t="s">
        <v>52</v>
      </c>
      <c r="H100" s="68"/>
      <c r="I100" s="58" t="s">
        <v>31</v>
      </c>
      <c r="J100" s="68"/>
      <c r="K100" s="77" t="s">
        <v>12</v>
      </c>
      <c r="L100" s="77"/>
      <c r="M100" s="77"/>
      <c r="N100" s="77"/>
      <c r="AP100" s="25"/>
      <c r="AQ100" s="25"/>
      <c r="AR100" s="34"/>
      <c r="BG100" s="44"/>
      <c r="BH100" s="44"/>
      <c r="BI100" s="44"/>
      <c r="BJ100" s="44"/>
      <c r="BK100" s="44"/>
      <c r="BL100" s="44"/>
      <c r="BM100" s="44"/>
      <c r="BN100" s="44"/>
      <c r="BO100" s="44"/>
    </row>
    <row r="101" spans="2:73" ht="16.8" customHeight="1">
      <c r="B101" s="146" t="s">
        <v>98</v>
      </c>
      <c r="C101" s="265"/>
      <c r="D101" s="265"/>
      <c r="E101" s="265"/>
      <c r="F101" s="265"/>
      <c r="G101" s="62">
        <f>+AM82</f>
        <v>0</v>
      </c>
      <c r="H101" s="62"/>
      <c r="I101" s="33">
        <v>36000</v>
      </c>
      <c r="J101" s="33"/>
      <c r="K101" s="33">
        <f>+G101*I101</f>
        <v>0</v>
      </c>
      <c r="L101" s="33"/>
      <c r="M101" s="33"/>
      <c r="N101" s="33"/>
      <c r="AP101" s="25"/>
      <c r="AQ101" s="25"/>
      <c r="AR101" s="34"/>
      <c r="BG101" s="44"/>
      <c r="BH101" s="44"/>
      <c r="BI101" s="44"/>
      <c r="BJ101" s="44"/>
      <c r="BK101" s="44"/>
      <c r="BL101" s="44"/>
      <c r="BM101" s="44"/>
      <c r="BN101" s="44"/>
      <c r="BO101" s="44"/>
    </row>
    <row r="102" spans="2:73" ht="16.8" customHeight="1">
      <c r="B102" s="240" t="s">
        <v>183</v>
      </c>
      <c r="C102" s="266"/>
      <c r="D102" s="266"/>
      <c r="E102" s="266"/>
      <c r="F102" s="286"/>
      <c r="G102" s="62">
        <f>+AM83</f>
        <v>0</v>
      </c>
      <c r="H102" s="62"/>
      <c r="I102" s="335">
        <v>16000</v>
      </c>
      <c r="J102" s="337"/>
      <c r="K102" s="33">
        <f>+G102*I102</f>
        <v>0</v>
      </c>
      <c r="L102" s="33"/>
      <c r="M102" s="33"/>
      <c r="N102" s="33"/>
      <c r="AP102" s="25"/>
      <c r="AQ102" s="25"/>
      <c r="AR102" s="400"/>
      <c r="BG102" s="401"/>
      <c r="BH102" s="401"/>
      <c r="BI102" s="401"/>
      <c r="BJ102" s="401"/>
      <c r="BK102" s="401"/>
      <c r="BL102" s="401"/>
      <c r="BM102" s="401"/>
      <c r="BN102" s="401"/>
      <c r="BO102" s="401"/>
    </row>
    <row r="103" spans="2:73" ht="16.8" customHeight="1">
      <c r="B103" s="146" t="s">
        <v>182</v>
      </c>
      <c r="C103" s="146"/>
      <c r="D103" s="146"/>
      <c r="E103" s="146"/>
      <c r="F103" s="146"/>
      <c r="G103" s="62">
        <f>+AM84</f>
        <v>0</v>
      </c>
      <c r="H103" s="62"/>
      <c r="I103" s="33">
        <v>36000</v>
      </c>
      <c r="J103" s="33"/>
      <c r="K103" s="33">
        <f>+G103*I103</f>
        <v>0</v>
      </c>
      <c r="L103" s="33"/>
      <c r="M103" s="340"/>
      <c r="N103" s="340"/>
      <c r="AP103" s="25"/>
      <c r="AQ103" s="25"/>
      <c r="AR103" s="34"/>
      <c r="BG103" s="44"/>
      <c r="BH103" s="44"/>
      <c r="BI103" s="44"/>
      <c r="BJ103" s="44"/>
      <c r="BK103" s="44"/>
      <c r="BL103" s="44"/>
      <c r="BM103" s="44"/>
      <c r="BN103" s="44"/>
      <c r="BO103" s="44"/>
    </row>
    <row r="104" spans="2:73" ht="16.8" customHeight="1">
      <c r="B104" s="241" t="s">
        <v>89</v>
      </c>
      <c r="C104" s="267"/>
      <c r="D104" s="267"/>
      <c r="E104" s="267"/>
      <c r="F104" s="267"/>
      <c r="G104" s="63">
        <f>+AM85</f>
        <v>0</v>
      </c>
      <c r="H104" s="63"/>
      <c r="I104" s="336">
        <v>16000</v>
      </c>
      <c r="J104" s="336"/>
      <c r="K104" s="336">
        <f>+G104*I104</f>
        <v>0</v>
      </c>
      <c r="L104" s="336"/>
      <c r="M104" s="341"/>
      <c r="N104" s="341"/>
      <c r="AP104" s="25"/>
      <c r="AQ104" s="25"/>
      <c r="AR104" s="34"/>
      <c r="BG104" s="44"/>
      <c r="BH104" s="44"/>
      <c r="BI104" s="44"/>
      <c r="BJ104" s="44"/>
      <c r="BK104" s="44"/>
      <c r="BL104" s="44"/>
      <c r="BM104" s="44"/>
      <c r="BN104" s="44"/>
      <c r="BO104" s="44"/>
    </row>
    <row r="105" spans="2:73" ht="16.8" customHeight="1">
      <c r="B105" s="242" t="s">
        <v>8</v>
      </c>
      <c r="C105" s="268"/>
      <c r="D105" s="268"/>
      <c r="E105" s="268"/>
      <c r="F105" s="268"/>
      <c r="G105" s="64">
        <f>SUM(G101:H104)</f>
        <v>0</v>
      </c>
      <c r="H105" s="64"/>
      <c r="I105" s="72"/>
      <c r="J105" s="72"/>
      <c r="K105" s="338">
        <f>SUM(K101:L104)</f>
        <v>0</v>
      </c>
      <c r="L105" s="338"/>
      <c r="M105" s="342"/>
      <c r="N105" s="342"/>
      <c r="AP105" s="25"/>
      <c r="AQ105" s="25"/>
      <c r="AR105" s="34"/>
      <c r="BG105" s="44"/>
      <c r="BH105" s="44"/>
      <c r="BI105" s="44"/>
      <c r="BJ105" s="44"/>
      <c r="BK105" s="44"/>
      <c r="BL105" s="44"/>
      <c r="BM105" s="44"/>
      <c r="BN105" s="44"/>
      <c r="BO105" s="44"/>
    </row>
    <row r="106" spans="2:73" ht="16.8" customHeight="1">
      <c r="C106" s="34"/>
      <c r="AP106" s="25"/>
      <c r="AQ106" s="25"/>
      <c r="AR106" s="34"/>
      <c r="BG106" s="44"/>
      <c r="BH106" s="44"/>
      <c r="BI106" s="44"/>
      <c r="BJ106" s="44"/>
      <c r="BK106" s="44"/>
      <c r="BL106" s="44"/>
      <c r="BM106" s="44"/>
      <c r="BN106" s="44"/>
      <c r="BO106" s="44"/>
    </row>
    <row r="107" spans="2:73" ht="13.8" customHeight="1">
      <c r="B107" s="45"/>
      <c r="D107" s="45"/>
      <c r="E107" s="28"/>
      <c r="F107" s="28"/>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P107" s="25"/>
      <c r="AQ107" s="25"/>
      <c r="AR107" s="25"/>
      <c r="AS107" s="25"/>
      <c r="AT107" s="25"/>
    </row>
    <row r="108" spans="2:73" ht="15.75">
      <c r="B108" s="121" t="s">
        <v>47</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209"/>
      <c r="AO108" s="387"/>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row>
    <row r="109" spans="2:73" ht="17.399999999999999" customHeight="1">
      <c r="B109" s="123" t="s">
        <v>36</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210"/>
      <c r="AO109" s="387"/>
      <c r="AP109" s="25"/>
      <c r="AQ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row>
    <row r="110" spans="2:73" ht="17.399999999999999" customHeight="1">
      <c r="B110" s="122" t="s">
        <v>229</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210"/>
      <c r="BC110" s="25"/>
      <c r="BD110" s="25"/>
      <c r="BE110" s="25"/>
      <c r="BF110" s="25"/>
      <c r="BG110" s="25"/>
      <c r="BH110" s="25"/>
      <c r="BI110" s="25"/>
      <c r="BJ110" s="25"/>
      <c r="BK110" s="25"/>
      <c r="BL110" s="25"/>
      <c r="BM110" s="25"/>
      <c r="BN110" s="25"/>
      <c r="BO110" s="25"/>
      <c r="BP110" s="25"/>
      <c r="BQ110" s="25"/>
      <c r="BR110" s="25"/>
      <c r="BS110" s="25"/>
      <c r="BT110" s="25"/>
      <c r="BU110" s="25"/>
    </row>
    <row r="111" spans="2:73" ht="17.399999999999999" customHeight="1">
      <c r="B111" s="122" t="s">
        <v>40</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210"/>
      <c r="AP111" s="44"/>
      <c r="BE111" s="25"/>
      <c r="BF111" s="25"/>
      <c r="BG111" s="25"/>
      <c r="BH111" s="25"/>
      <c r="BI111" s="25"/>
      <c r="BJ111" s="25"/>
      <c r="BK111" s="25"/>
      <c r="BL111" s="25"/>
      <c r="BM111" s="25"/>
      <c r="BN111" s="25"/>
      <c r="BO111" s="25"/>
      <c r="BP111" s="25"/>
      <c r="BQ111" s="25"/>
      <c r="BR111" s="25"/>
      <c r="BS111" s="25"/>
      <c r="BT111" s="25"/>
      <c r="BU111" s="25"/>
    </row>
    <row r="112" spans="2:73" ht="17.399999999999999" customHeight="1">
      <c r="B112" s="122" t="s">
        <v>231</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210"/>
      <c r="AP112" s="44"/>
      <c r="BE112" s="25"/>
      <c r="BF112" s="25"/>
      <c r="BG112" s="25"/>
      <c r="BH112" s="25"/>
      <c r="BI112" s="25"/>
      <c r="BJ112" s="25"/>
      <c r="BK112" s="25"/>
      <c r="BL112" s="25"/>
      <c r="BM112" s="25"/>
      <c r="BN112" s="25"/>
      <c r="BO112" s="25"/>
      <c r="BP112" s="25"/>
      <c r="BQ112" s="25"/>
      <c r="BR112" s="25"/>
      <c r="BS112" s="25"/>
      <c r="BT112" s="25"/>
      <c r="BU112" s="25"/>
    </row>
    <row r="113" spans="1:73" ht="17.399999999999999" customHeight="1">
      <c r="B113" s="122" t="s">
        <v>197</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210"/>
      <c r="AP113" s="44"/>
      <c r="BE113" s="25"/>
      <c r="BF113" s="25"/>
      <c r="BG113" s="25"/>
      <c r="BH113" s="25"/>
      <c r="BI113" s="25"/>
      <c r="BJ113" s="25"/>
      <c r="BK113" s="25"/>
      <c r="BL113" s="25"/>
      <c r="BM113" s="25"/>
      <c r="BN113" s="25"/>
      <c r="BO113" s="25"/>
      <c r="BP113" s="25"/>
      <c r="BQ113" s="25"/>
      <c r="BR113" s="25"/>
      <c r="BS113" s="25"/>
      <c r="BT113" s="25"/>
      <c r="BU113" s="25"/>
    </row>
    <row r="114" spans="1:73" ht="17.399999999999999" customHeight="1">
      <c r="B114" s="122" t="s">
        <v>181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210"/>
      <c r="AP114" s="25"/>
      <c r="AQ114" s="25"/>
      <c r="BE114" s="25"/>
      <c r="BF114" s="25"/>
      <c r="BG114" s="25"/>
      <c r="BH114" s="25"/>
      <c r="BI114" s="25"/>
      <c r="BJ114" s="25"/>
      <c r="BK114" s="25"/>
      <c r="BL114" s="25"/>
      <c r="BM114" s="25"/>
      <c r="BN114" s="25"/>
      <c r="BO114" s="25"/>
      <c r="BP114" s="25"/>
      <c r="BQ114" s="25"/>
      <c r="BR114" s="25"/>
      <c r="BS114" s="25"/>
      <c r="BT114" s="25"/>
      <c r="BU114" s="25"/>
    </row>
    <row r="115" spans="1:73" ht="17.399999999999999" customHeight="1">
      <c r="B115" s="122" t="s">
        <v>18</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210"/>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row>
    <row r="116" spans="1:73" ht="17.399999999999999" customHeight="1">
      <c r="B116" s="124" t="s">
        <v>84</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211"/>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row>
    <row r="117" spans="1:73" ht="15" customHeight="1">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row>
    <row r="118" spans="1:73" ht="15" customHeight="1">
      <c r="A118" s="227" t="s">
        <v>69</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row>
    <row r="119" spans="1:73" ht="16.2" customHeight="1">
      <c r="B119" s="45" t="s">
        <v>65</v>
      </c>
      <c r="C119" s="45"/>
      <c r="D119" s="45"/>
      <c r="E119" s="28"/>
      <c r="F119" s="28"/>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P119" s="25"/>
      <c r="AQ119" s="25"/>
    </row>
    <row r="120" spans="1:73" ht="16.2" customHeight="1">
      <c r="B120" s="243" t="s">
        <v>7</v>
      </c>
      <c r="C120" s="269"/>
      <c r="D120" s="269"/>
      <c r="E120" s="269"/>
      <c r="F120" s="297"/>
      <c r="G120" s="302">
        <f t="shared" ref="G120:AL120" si="31">IF(G75-G79&gt;0,G75-G79,0)</f>
        <v>0</v>
      </c>
      <c r="H120" s="322">
        <f t="shared" si="31"/>
        <v>0</v>
      </c>
      <c r="I120" s="322">
        <f t="shared" si="31"/>
        <v>0</v>
      </c>
      <c r="J120" s="322">
        <f t="shared" si="31"/>
        <v>0</v>
      </c>
      <c r="K120" s="322">
        <f t="shared" si="31"/>
        <v>0</v>
      </c>
      <c r="L120" s="322">
        <f t="shared" si="31"/>
        <v>0</v>
      </c>
      <c r="M120" s="322">
        <f t="shared" si="31"/>
        <v>0</v>
      </c>
      <c r="N120" s="322">
        <f t="shared" si="31"/>
        <v>0</v>
      </c>
      <c r="O120" s="322">
        <f t="shared" si="31"/>
        <v>0</v>
      </c>
      <c r="P120" s="322">
        <f t="shared" si="31"/>
        <v>0</v>
      </c>
      <c r="Q120" s="322">
        <f t="shared" si="31"/>
        <v>0</v>
      </c>
      <c r="R120" s="322">
        <f t="shared" si="31"/>
        <v>0</v>
      </c>
      <c r="S120" s="322">
        <f t="shared" si="31"/>
        <v>0</v>
      </c>
      <c r="T120" s="322">
        <f t="shared" si="31"/>
        <v>0</v>
      </c>
      <c r="U120" s="322">
        <f t="shared" si="31"/>
        <v>0</v>
      </c>
      <c r="V120" s="322">
        <f t="shared" si="31"/>
        <v>0</v>
      </c>
      <c r="W120" s="322">
        <f t="shared" si="31"/>
        <v>0</v>
      </c>
      <c r="X120" s="322">
        <f t="shared" si="31"/>
        <v>0</v>
      </c>
      <c r="Y120" s="322">
        <f t="shared" si="31"/>
        <v>0</v>
      </c>
      <c r="Z120" s="322">
        <f t="shared" si="31"/>
        <v>0</v>
      </c>
      <c r="AA120" s="322">
        <f t="shared" si="31"/>
        <v>0</v>
      </c>
      <c r="AB120" s="322">
        <f t="shared" si="31"/>
        <v>0</v>
      </c>
      <c r="AC120" s="322">
        <f t="shared" si="31"/>
        <v>0</v>
      </c>
      <c r="AD120" s="322">
        <f t="shared" si="31"/>
        <v>0</v>
      </c>
      <c r="AE120" s="322">
        <f t="shared" si="31"/>
        <v>0</v>
      </c>
      <c r="AF120" s="322">
        <f t="shared" si="31"/>
        <v>0</v>
      </c>
      <c r="AG120" s="322">
        <f t="shared" si="31"/>
        <v>0</v>
      </c>
      <c r="AH120" s="322">
        <f t="shared" si="31"/>
        <v>0</v>
      </c>
      <c r="AI120" s="322">
        <f t="shared" si="31"/>
        <v>0</v>
      </c>
      <c r="AJ120" s="322">
        <f t="shared" si="31"/>
        <v>0</v>
      </c>
      <c r="AK120" s="322">
        <f t="shared" si="31"/>
        <v>0</v>
      </c>
      <c r="AL120" s="353">
        <f t="shared" si="31"/>
        <v>0</v>
      </c>
      <c r="AM120" s="379">
        <f>SUM(G120:AL120)</f>
        <v>0</v>
      </c>
      <c r="AP120" s="25"/>
      <c r="AQ120" s="25"/>
    </row>
    <row r="121" spans="1:73" ht="16.2" customHeight="1">
      <c r="B121" s="244" t="s">
        <v>68</v>
      </c>
      <c r="C121" s="270"/>
      <c r="D121" s="270"/>
      <c r="E121" s="270"/>
      <c r="F121" s="285"/>
      <c r="G121" s="316">
        <f t="shared" ref="G121:AL121" si="32">IF(G77-G120&lt;0,-(G77-G120),0)</f>
        <v>0</v>
      </c>
      <c r="H121" s="162">
        <f t="shared" si="32"/>
        <v>0</v>
      </c>
      <c r="I121" s="162">
        <f t="shared" si="32"/>
        <v>0</v>
      </c>
      <c r="J121" s="162">
        <f t="shared" si="32"/>
        <v>0</v>
      </c>
      <c r="K121" s="162">
        <f t="shared" si="32"/>
        <v>0</v>
      </c>
      <c r="L121" s="162">
        <f t="shared" si="32"/>
        <v>0</v>
      </c>
      <c r="M121" s="162">
        <f t="shared" si="32"/>
        <v>0</v>
      </c>
      <c r="N121" s="162">
        <f t="shared" si="32"/>
        <v>0</v>
      </c>
      <c r="O121" s="162">
        <f t="shared" si="32"/>
        <v>0</v>
      </c>
      <c r="P121" s="162">
        <f t="shared" si="32"/>
        <v>0</v>
      </c>
      <c r="Q121" s="162">
        <f t="shared" si="32"/>
        <v>0</v>
      </c>
      <c r="R121" s="162">
        <f t="shared" si="32"/>
        <v>0</v>
      </c>
      <c r="S121" s="162">
        <f t="shared" si="32"/>
        <v>0</v>
      </c>
      <c r="T121" s="162">
        <f t="shared" si="32"/>
        <v>0</v>
      </c>
      <c r="U121" s="162">
        <f t="shared" si="32"/>
        <v>0</v>
      </c>
      <c r="V121" s="162">
        <f t="shared" si="32"/>
        <v>0</v>
      </c>
      <c r="W121" s="162">
        <f t="shared" si="32"/>
        <v>0</v>
      </c>
      <c r="X121" s="162">
        <f t="shared" si="32"/>
        <v>0</v>
      </c>
      <c r="Y121" s="162">
        <f t="shared" si="32"/>
        <v>0</v>
      </c>
      <c r="Z121" s="162">
        <f t="shared" si="32"/>
        <v>0</v>
      </c>
      <c r="AA121" s="162">
        <f t="shared" si="32"/>
        <v>0</v>
      </c>
      <c r="AB121" s="162">
        <f t="shared" si="32"/>
        <v>0</v>
      </c>
      <c r="AC121" s="162">
        <f t="shared" si="32"/>
        <v>0</v>
      </c>
      <c r="AD121" s="162">
        <f t="shared" si="32"/>
        <v>0</v>
      </c>
      <c r="AE121" s="162">
        <f t="shared" si="32"/>
        <v>0</v>
      </c>
      <c r="AF121" s="162">
        <f t="shared" si="32"/>
        <v>0</v>
      </c>
      <c r="AG121" s="162">
        <f t="shared" si="32"/>
        <v>0</v>
      </c>
      <c r="AH121" s="162">
        <f t="shared" si="32"/>
        <v>0</v>
      </c>
      <c r="AI121" s="162">
        <f t="shared" si="32"/>
        <v>0</v>
      </c>
      <c r="AJ121" s="162">
        <f t="shared" si="32"/>
        <v>0</v>
      </c>
      <c r="AK121" s="162">
        <f t="shared" si="32"/>
        <v>0</v>
      </c>
      <c r="AL121" s="223">
        <f t="shared" si="32"/>
        <v>0</v>
      </c>
      <c r="AM121" s="380">
        <f>SUM(G121:AL121)</f>
        <v>0</v>
      </c>
      <c r="AP121" s="25"/>
      <c r="AQ121" s="25"/>
    </row>
    <row r="122" spans="1:73" ht="16.2" customHeight="1">
      <c r="B122" s="245"/>
      <c r="C122" s="31"/>
      <c r="D122" s="31"/>
      <c r="E122" s="31"/>
      <c r="F122" s="31"/>
      <c r="G122" s="31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P122" s="25"/>
      <c r="AQ122" s="25"/>
    </row>
    <row r="123" spans="1:73" ht="15" customHeight="1">
      <c r="B123" s="45" t="s">
        <v>30</v>
      </c>
      <c r="C123" s="45"/>
      <c r="D123" s="45"/>
      <c r="E123" s="4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P123" s="25"/>
      <c r="AQ123" s="25"/>
      <c r="BQ123" s="25"/>
      <c r="BR123" s="25"/>
      <c r="BS123" s="25"/>
      <c r="BT123" s="25"/>
      <c r="BU123" s="25"/>
    </row>
    <row r="124" spans="1:73" ht="15" customHeight="1">
      <c r="B124" s="246" t="s">
        <v>15</v>
      </c>
      <c r="C124" s="271"/>
      <c r="D124" s="271"/>
      <c r="E124" s="271"/>
      <c r="F124" s="271"/>
      <c r="G124" s="312"/>
      <c r="H124" s="331">
        <f t="shared" ref="H124:AL125" si="33">+H64-G64</f>
        <v>0</v>
      </c>
      <c r="I124" s="331">
        <f t="shared" si="33"/>
        <v>0</v>
      </c>
      <c r="J124" s="331">
        <f t="shared" si="33"/>
        <v>0</v>
      </c>
      <c r="K124" s="331">
        <f t="shared" si="33"/>
        <v>0</v>
      </c>
      <c r="L124" s="331">
        <f t="shared" si="33"/>
        <v>0</v>
      </c>
      <c r="M124" s="331">
        <f t="shared" si="33"/>
        <v>0</v>
      </c>
      <c r="N124" s="331">
        <f t="shared" si="33"/>
        <v>0</v>
      </c>
      <c r="O124" s="331">
        <f t="shared" si="33"/>
        <v>0</v>
      </c>
      <c r="P124" s="331">
        <f t="shared" si="33"/>
        <v>0</v>
      </c>
      <c r="Q124" s="331">
        <f t="shared" si="33"/>
        <v>0</v>
      </c>
      <c r="R124" s="331">
        <f t="shared" si="33"/>
        <v>0</v>
      </c>
      <c r="S124" s="331">
        <f t="shared" si="33"/>
        <v>0</v>
      </c>
      <c r="T124" s="331">
        <f t="shared" si="33"/>
        <v>0</v>
      </c>
      <c r="U124" s="331">
        <f t="shared" si="33"/>
        <v>0</v>
      </c>
      <c r="V124" s="331">
        <f t="shared" si="33"/>
        <v>0</v>
      </c>
      <c r="W124" s="331">
        <f t="shared" si="33"/>
        <v>0</v>
      </c>
      <c r="X124" s="331">
        <f t="shared" si="33"/>
        <v>0</v>
      </c>
      <c r="Y124" s="331">
        <f t="shared" si="33"/>
        <v>0</v>
      </c>
      <c r="Z124" s="331">
        <f t="shared" si="33"/>
        <v>0</v>
      </c>
      <c r="AA124" s="331">
        <f t="shared" si="33"/>
        <v>0</v>
      </c>
      <c r="AB124" s="331">
        <f t="shared" si="33"/>
        <v>0</v>
      </c>
      <c r="AC124" s="331">
        <f t="shared" si="33"/>
        <v>0</v>
      </c>
      <c r="AD124" s="331">
        <f t="shared" si="33"/>
        <v>0</v>
      </c>
      <c r="AE124" s="331">
        <f t="shared" si="33"/>
        <v>0</v>
      </c>
      <c r="AF124" s="331">
        <f t="shared" si="33"/>
        <v>0</v>
      </c>
      <c r="AG124" s="331">
        <f t="shared" si="33"/>
        <v>0</v>
      </c>
      <c r="AH124" s="331">
        <f t="shared" si="33"/>
        <v>0</v>
      </c>
      <c r="AI124" s="331">
        <f t="shared" si="33"/>
        <v>0</v>
      </c>
      <c r="AJ124" s="331">
        <f t="shared" si="33"/>
        <v>0</v>
      </c>
      <c r="AK124" s="331">
        <f t="shared" si="33"/>
        <v>0</v>
      </c>
      <c r="AL124" s="362">
        <f t="shared" si="33"/>
        <v>0</v>
      </c>
      <c r="AM124" s="27"/>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row>
    <row r="125" spans="1:73" ht="15" customHeight="1">
      <c r="B125" s="247" t="s">
        <v>9</v>
      </c>
      <c r="C125" s="272"/>
      <c r="D125" s="272"/>
      <c r="E125" s="272"/>
      <c r="F125" s="272"/>
      <c r="G125" s="318"/>
      <c r="H125" s="332">
        <f t="shared" si="33"/>
        <v>0</v>
      </c>
      <c r="I125" s="332">
        <f t="shared" si="33"/>
        <v>0</v>
      </c>
      <c r="J125" s="332">
        <f t="shared" si="33"/>
        <v>0</v>
      </c>
      <c r="K125" s="332">
        <f t="shared" si="33"/>
        <v>0</v>
      </c>
      <c r="L125" s="332">
        <f t="shared" si="33"/>
        <v>0</v>
      </c>
      <c r="M125" s="332">
        <f t="shared" si="33"/>
        <v>0</v>
      </c>
      <c r="N125" s="332">
        <f t="shared" si="33"/>
        <v>0</v>
      </c>
      <c r="O125" s="332">
        <f t="shared" si="33"/>
        <v>0</v>
      </c>
      <c r="P125" s="332">
        <f t="shared" si="33"/>
        <v>0</v>
      </c>
      <c r="Q125" s="332">
        <f t="shared" si="33"/>
        <v>0</v>
      </c>
      <c r="R125" s="332">
        <f t="shared" si="33"/>
        <v>0</v>
      </c>
      <c r="S125" s="332">
        <f t="shared" si="33"/>
        <v>0</v>
      </c>
      <c r="T125" s="332">
        <f t="shared" si="33"/>
        <v>0</v>
      </c>
      <c r="U125" s="332">
        <f t="shared" si="33"/>
        <v>0</v>
      </c>
      <c r="V125" s="332">
        <f t="shared" si="33"/>
        <v>0</v>
      </c>
      <c r="W125" s="332">
        <f t="shared" si="33"/>
        <v>0</v>
      </c>
      <c r="X125" s="332">
        <f t="shared" si="33"/>
        <v>0</v>
      </c>
      <c r="Y125" s="332">
        <f t="shared" si="33"/>
        <v>0</v>
      </c>
      <c r="Z125" s="332">
        <f t="shared" si="33"/>
        <v>0</v>
      </c>
      <c r="AA125" s="332">
        <f t="shared" si="33"/>
        <v>0</v>
      </c>
      <c r="AB125" s="332">
        <f t="shared" si="33"/>
        <v>0</v>
      </c>
      <c r="AC125" s="332">
        <f t="shared" si="33"/>
        <v>0</v>
      </c>
      <c r="AD125" s="332">
        <f t="shared" si="33"/>
        <v>0</v>
      </c>
      <c r="AE125" s="332">
        <f t="shared" si="33"/>
        <v>0</v>
      </c>
      <c r="AF125" s="332">
        <f t="shared" si="33"/>
        <v>0</v>
      </c>
      <c r="AG125" s="332">
        <f t="shared" si="33"/>
        <v>0</v>
      </c>
      <c r="AH125" s="332">
        <f t="shared" si="33"/>
        <v>0</v>
      </c>
      <c r="AI125" s="332">
        <f t="shared" si="33"/>
        <v>0</v>
      </c>
      <c r="AJ125" s="332">
        <f t="shared" si="33"/>
        <v>0</v>
      </c>
      <c r="AK125" s="332">
        <f t="shared" si="33"/>
        <v>0</v>
      </c>
      <c r="AL125" s="363">
        <f t="shared" si="33"/>
        <v>0</v>
      </c>
      <c r="AM125" s="27"/>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row>
    <row r="126" spans="1:73" ht="15" customHeight="1">
      <c r="B126" s="248" t="s">
        <v>8</v>
      </c>
      <c r="C126" s="273"/>
      <c r="D126" s="273"/>
      <c r="E126" s="273"/>
      <c r="F126" s="273"/>
      <c r="G126" s="319">
        <f t="shared" ref="G126:AL126" si="34">SUM(G124:G125)</f>
        <v>0</v>
      </c>
      <c r="H126" s="333">
        <f t="shared" si="34"/>
        <v>0</v>
      </c>
      <c r="I126" s="333">
        <f t="shared" si="34"/>
        <v>0</v>
      </c>
      <c r="J126" s="333">
        <f t="shared" si="34"/>
        <v>0</v>
      </c>
      <c r="K126" s="333">
        <f t="shared" si="34"/>
        <v>0</v>
      </c>
      <c r="L126" s="333">
        <f t="shared" si="34"/>
        <v>0</v>
      </c>
      <c r="M126" s="333">
        <f t="shared" si="34"/>
        <v>0</v>
      </c>
      <c r="N126" s="333">
        <f t="shared" si="34"/>
        <v>0</v>
      </c>
      <c r="O126" s="333">
        <f t="shared" si="34"/>
        <v>0</v>
      </c>
      <c r="P126" s="333">
        <f t="shared" si="34"/>
        <v>0</v>
      </c>
      <c r="Q126" s="333">
        <f t="shared" si="34"/>
        <v>0</v>
      </c>
      <c r="R126" s="333">
        <f t="shared" si="34"/>
        <v>0</v>
      </c>
      <c r="S126" s="333">
        <f t="shared" si="34"/>
        <v>0</v>
      </c>
      <c r="T126" s="333">
        <f t="shared" si="34"/>
        <v>0</v>
      </c>
      <c r="U126" s="333">
        <f t="shared" si="34"/>
        <v>0</v>
      </c>
      <c r="V126" s="333">
        <f t="shared" si="34"/>
        <v>0</v>
      </c>
      <c r="W126" s="333">
        <f t="shared" si="34"/>
        <v>0</v>
      </c>
      <c r="X126" s="333">
        <f t="shared" si="34"/>
        <v>0</v>
      </c>
      <c r="Y126" s="333">
        <f t="shared" si="34"/>
        <v>0</v>
      </c>
      <c r="Z126" s="333">
        <f t="shared" si="34"/>
        <v>0</v>
      </c>
      <c r="AA126" s="333">
        <f t="shared" si="34"/>
        <v>0</v>
      </c>
      <c r="AB126" s="333">
        <f t="shared" si="34"/>
        <v>0</v>
      </c>
      <c r="AC126" s="333">
        <f t="shared" si="34"/>
        <v>0</v>
      </c>
      <c r="AD126" s="333">
        <f t="shared" si="34"/>
        <v>0</v>
      </c>
      <c r="AE126" s="333">
        <f t="shared" si="34"/>
        <v>0</v>
      </c>
      <c r="AF126" s="333">
        <f t="shared" si="34"/>
        <v>0</v>
      </c>
      <c r="AG126" s="333">
        <f t="shared" si="34"/>
        <v>0</v>
      </c>
      <c r="AH126" s="333">
        <f t="shared" si="34"/>
        <v>0</v>
      </c>
      <c r="AI126" s="333">
        <f t="shared" si="34"/>
        <v>0</v>
      </c>
      <c r="AJ126" s="333">
        <f t="shared" si="34"/>
        <v>0</v>
      </c>
      <c r="AK126" s="333">
        <f t="shared" si="34"/>
        <v>0</v>
      </c>
      <c r="AL126" s="364">
        <f t="shared" si="34"/>
        <v>0</v>
      </c>
      <c r="AM126" s="27"/>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row>
    <row r="127" spans="1:73" ht="15" customHeight="1">
      <c r="B127" s="27"/>
      <c r="C127" s="45"/>
      <c r="D127" s="45"/>
      <c r="E127" s="45"/>
      <c r="F127" s="45"/>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row>
    <row r="128" spans="1:73" ht="15" customHeight="1">
      <c r="B128" s="246" t="s">
        <v>71</v>
      </c>
      <c r="C128" s="271"/>
      <c r="D128" s="271"/>
      <c r="E128" s="271"/>
      <c r="F128" s="271"/>
      <c r="G128" s="312"/>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62"/>
      <c r="AM128" s="27"/>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row>
    <row r="129" spans="2:73" ht="15" customHeight="1">
      <c r="B129" s="249" t="s">
        <v>35</v>
      </c>
      <c r="C129" s="274"/>
      <c r="D129" s="274"/>
      <c r="E129" s="274"/>
      <c r="F129" s="274"/>
      <c r="G129" s="320" t="str">
        <f t="shared" ref="G129:AL129" si="35">IF(G128-G66=0,"",G128-G66)</f>
        <v/>
      </c>
      <c r="H129" s="334" t="str">
        <f t="shared" si="35"/>
        <v/>
      </c>
      <c r="I129" s="334" t="str">
        <f t="shared" si="35"/>
        <v/>
      </c>
      <c r="J129" s="334" t="str">
        <f t="shared" si="35"/>
        <v/>
      </c>
      <c r="K129" s="334" t="str">
        <f t="shared" si="35"/>
        <v/>
      </c>
      <c r="L129" s="334" t="str">
        <f t="shared" si="35"/>
        <v/>
      </c>
      <c r="M129" s="334" t="str">
        <f t="shared" si="35"/>
        <v/>
      </c>
      <c r="N129" s="334" t="str">
        <f t="shared" si="35"/>
        <v/>
      </c>
      <c r="O129" s="334" t="str">
        <f t="shared" si="35"/>
        <v/>
      </c>
      <c r="P129" s="334" t="str">
        <f t="shared" si="35"/>
        <v/>
      </c>
      <c r="Q129" s="334" t="str">
        <f t="shared" si="35"/>
        <v/>
      </c>
      <c r="R129" s="334" t="str">
        <f t="shared" si="35"/>
        <v/>
      </c>
      <c r="S129" s="334" t="str">
        <f t="shared" si="35"/>
        <v/>
      </c>
      <c r="T129" s="334" t="str">
        <f t="shared" si="35"/>
        <v/>
      </c>
      <c r="U129" s="334" t="str">
        <f t="shared" si="35"/>
        <v/>
      </c>
      <c r="V129" s="334" t="str">
        <f t="shared" si="35"/>
        <v/>
      </c>
      <c r="W129" s="334" t="str">
        <f t="shared" si="35"/>
        <v/>
      </c>
      <c r="X129" s="334" t="str">
        <f t="shared" si="35"/>
        <v/>
      </c>
      <c r="Y129" s="334" t="str">
        <f t="shared" si="35"/>
        <v/>
      </c>
      <c r="Z129" s="334" t="str">
        <f t="shared" si="35"/>
        <v/>
      </c>
      <c r="AA129" s="334" t="str">
        <f t="shared" si="35"/>
        <v/>
      </c>
      <c r="AB129" s="334" t="str">
        <f t="shared" si="35"/>
        <v/>
      </c>
      <c r="AC129" s="334" t="str">
        <f t="shared" si="35"/>
        <v/>
      </c>
      <c r="AD129" s="334" t="str">
        <f t="shared" si="35"/>
        <v/>
      </c>
      <c r="AE129" s="334" t="str">
        <f t="shared" si="35"/>
        <v/>
      </c>
      <c r="AF129" s="334" t="str">
        <f t="shared" si="35"/>
        <v/>
      </c>
      <c r="AG129" s="334" t="str">
        <f t="shared" si="35"/>
        <v/>
      </c>
      <c r="AH129" s="334" t="str">
        <f t="shared" si="35"/>
        <v/>
      </c>
      <c r="AI129" s="334" t="str">
        <f t="shared" si="35"/>
        <v/>
      </c>
      <c r="AJ129" s="334" t="str">
        <f t="shared" si="35"/>
        <v/>
      </c>
      <c r="AK129" s="334" t="str">
        <f t="shared" si="35"/>
        <v/>
      </c>
      <c r="AL129" s="365" t="str">
        <f t="shared" si="35"/>
        <v/>
      </c>
      <c r="AM129" s="27"/>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row>
    <row r="130" spans="2:73" ht="15" customHeight="1">
      <c r="B130" s="27" t="s">
        <v>73</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row>
    <row r="131" spans="2:73" ht="15" customHeight="1">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row>
    <row r="132" spans="2:73" ht="15" customHeight="1">
      <c r="B132" s="27"/>
      <c r="C132" s="134" t="s">
        <v>4</v>
      </c>
      <c r="D132" s="142"/>
      <c r="E132" s="142" t="s">
        <v>58</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row>
    <row r="133" spans="2:73" ht="15" customHeight="1">
      <c r="B133" s="27"/>
      <c r="C133" s="40" t="s">
        <v>19</v>
      </c>
      <c r="D133" s="142"/>
      <c r="E133" s="40" t="s">
        <v>59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row>
    <row r="134" spans="2:73" ht="15" customHeight="1">
      <c r="B134" s="27"/>
      <c r="C134" s="40" t="s">
        <v>24</v>
      </c>
      <c r="D134" s="142"/>
      <c r="E134" s="40" t="s">
        <v>56</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row>
    <row r="135" spans="2:73" ht="15" customHeight="1">
      <c r="B135" s="27"/>
      <c r="C135" s="40" t="s">
        <v>25</v>
      </c>
      <c r="D135" s="142"/>
      <c r="E135" s="40" t="s">
        <v>41</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row>
    <row r="136" spans="2:73" ht="15" customHeight="1">
      <c r="B136" s="27"/>
      <c r="C136" s="40" t="s">
        <v>28</v>
      </c>
      <c r="D136" s="142"/>
      <c r="E136" s="40" t="s">
        <v>60</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row>
    <row r="137" spans="2:73" ht="15" customHeight="1">
      <c r="B137" s="27"/>
      <c r="C137" s="275" t="s">
        <v>16</v>
      </c>
      <c r="D137" s="142"/>
      <c r="E137" s="40" t="s">
        <v>21</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row>
    <row r="138" spans="2:73" ht="15" customHeight="1">
      <c r="B138" s="27"/>
      <c r="C138" s="275" t="s">
        <v>177</v>
      </c>
      <c r="D138" s="142"/>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row>
    <row r="139" spans="2:73" ht="15" customHeight="1">
      <c r="B139" s="27"/>
      <c r="C139" s="275" t="s">
        <v>23</v>
      </c>
      <c r="D139" s="142"/>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row>
    <row r="140" spans="2:73" ht="15" customHeight="1">
      <c r="B140" s="27"/>
      <c r="C140" s="275" t="s">
        <v>6</v>
      </c>
      <c r="D140" s="142"/>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row>
    <row r="141" spans="2:73" ht="15" customHeight="1">
      <c r="C141" s="40" t="s">
        <v>14</v>
      </c>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row>
    <row r="142" spans="2:73" ht="15" customHeight="1">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row>
    <row r="143" spans="2:73" ht="15" customHeight="1">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row>
    <row r="144" spans="2:73" ht="15" customHeight="1">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row>
  </sheetData>
  <mergeCells count="46">
    <mergeCell ref="P1:R1"/>
    <mergeCell ref="S1:T1"/>
    <mergeCell ref="V1:W1"/>
    <mergeCell ref="X1:Y1"/>
    <mergeCell ref="Z1:AA1"/>
    <mergeCell ref="AB1:AC1"/>
    <mergeCell ref="AD1:AE1"/>
    <mergeCell ref="AI1:AJ1"/>
    <mergeCell ref="AK1:AN1"/>
    <mergeCell ref="G87:AM87"/>
    <mergeCell ref="B94:D94"/>
    <mergeCell ref="E94:G94"/>
    <mergeCell ref="H94:J94"/>
    <mergeCell ref="K94:M94"/>
    <mergeCell ref="O94:Q94"/>
    <mergeCell ref="R94:T94"/>
    <mergeCell ref="B100:F100"/>
    <mergeCell ref="G100:H100"/>
    <mergeCell ref="I100:J100"/>
    <mergeCell ref="K100:N100"/>
    <mergeCell ref="B101:F101"/>
    <mergeCell ref="G101:H101"/>
    <mergeCell ref="I101:J101"/>
    <mergeCell ref="K101:N101"/>
    <mergeCell ref="B102:F102"/>
    <mergeCell ref="G102:H102"/>
    <mergeCell ref="I102:J102"/>
    <mergeCell ref="K102:N102"/>
    <mergeCell ref="B103:F103"/>
    <mergeCell ref="G103:H103"/>
    <mergeCell ref="I103:J103"/>
    <mergeCell ref="K103:N103"/>
    <mergeCell ref="B104:F104"/>
    <mergeCell ref="G104:H104"/>
    <mergeCell ref="I104:J104"/>
    <mergeCell ref="K104:N104"/>
    <mergeCell ref="B105:F105"/>
    <mergeCell ref="G105:H105"/>
    <mergeCell ref="I105:J105"/>
    <mergeCell ref="K105:N105"/>
    <mergeCell ref="B92:D93"/>
    <mergeCell ref="E92:G93"/>
    <mergeCell ref="H92:J93"/>
    <mergeCell ref="K92:M93"/>
    <mergeCell ref="O92:Q93"/>
    <mergeCell ref="R92:T93"/>
  </mergeCells>
  <phoneticPr fontId="2"/>
  <conditionalFormatting sqref="G4:AL33 G34:X34 AA34:AL34 G35:AL63">
    <cfRule type="expression" dxfId="52" priority="3">
      <formula>AP4=1</formula>
    </cfRule>
    <cfRule type="expression" dxfId="51" priority="4">
      <formula>COUNTIF(G4,"休(療)")=1</formula>
    </cfRule>
    <cfRule type="expression" dxfId="50" priority="5">
      <formula>COUNTIF(G4,"休")=1</formula>
    </cfRule>
    <cfRule type="expression" dxfId="49" priority="6">
      <formula>COUNTIF(G4,"空")=1</formula>
    </cfRule>
    <cfRule type="expression" dxfId="48" priority="7">
      <formula>COUNTIF(G4,"対象外")=1</formula>
    </cfRule>
    <cfRule type="expression" dxfId="47" priority="8">
      <formula>COUNTIF(G4,"*"&amp;"コ"&amp;"*")=1</formula>
    </cfRule>
    <cfRule type="expression" dxfId="46" priority="9">
      <formula>COUNTIF(G4,"*"&amp;"一"&amp;"*")=1</formula>
    </cfRule>
  </conditionalFormatting>
  <conditionalFormatting sqref="D4:AN33 D34:X34 AA34:AN34 D35:AN63">
    <cfRule type="expression" dxfId="45" priority="2">
      <formula>$E5&lt;&gt;""</formula>
    </cfRule>
  </conditionalFormatting>
  <conditionalFormatting sqref="G4:AN63">
    <cfRule type="expression" dxfId="44" priority="1">
      <formula>COUNTIF(G4,"空(療)")=1</formula>
    </cfRule>
  </conditionalFormatting>
  <conditionalFormatting sqref="Y34:Z34">
    <cfRule type="expression" dxfId="43" priority="19">
      <formula>BG32=1</formula>
    </cfRule>
    <cfRule type="expression" dxfId="42" priority="20">
      <formula>COUNTIF(Y34,"休(療)")=1</formula>
    </cfRule>
    <cfRule type="expression" dxfId="41" priority="21">
      <formula>COUNTIF(Y34,"休")=1</formula>
    </cfRule>
    <cfRule type="expression" dxfId="40" priority="22">
      <formula>COUNTIF(Y34,"空")=1</formula>
    </cfRule>
    <cfRule type="expression" dxfId="39" priority="23">
      <formula>COUNTIF(Y34,"対象外")=1</formula>
    </cfRule>
    <cfRule type="expression" dxfId="38" priority="24">
      <formula>COUNTIF(Y34,"*"&amp;"コ"&amp;"*")=1</formula>
    </cfRule>
    <cfRule type="expression" dxfId="37" priority="25">
      <formula>COUNTIF(Y34,"*"&amp;"一"&amp;"*")=1</formula>
    </cfRule>
  </conditionalFormatting>
  <conditionalFormatting sqref="Y34:Z34">
    <cfRule type="expression" dxfId="36" priority="26">
      <formula>$E33&lt;&gt;""</formula>
    </cfRule>
  </conditionalFormatting>
  <dataValidations count="3">
    <dataValidation type="list" allowBlank="1" showDropDown="0" showInputMessage="1" showErrorMessage="1" sqref="AM4:AM63">
      <formula1>$C$133:$C$137</formula1>
    </dataValidation>
    <dataValidation type="list" allowBlank="1" showDropDown="0" showInputMessage="1" showErrorMessage="1" sqref="Z4:Z33 AA4:AL63 G4:W63 Y33 Y34:Z63 X33:X63 X4:Y32">
      <formula1>$C$133:$C$141</formula1>
    </dataValidation>
    <dataValidation type="list" allowBlank="1" showDropDown="0" showInputMessage="1" showErrorMessage="1" sqref="D4:D63">
      <formula1>$E$133:$E$137</formula1>
    </dataValidation>
  </dataValidations>
  <pageMargins left="0.11811023622047244" right="0.11811023622047244" top="0.74803149606299213" bottom="0.19685039370078741" header="0.31496062992125984" footer="0.31496062992125984"/>
  <pageSetup paperSize="8" scale="65" fitToWidth="1" fitToHeight="0" orientation="portrait" usePrinterDefaults="1"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dimension ref="A1:BW144"/>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5" style="23" customWidth="1"/>
    <col min="5" max="6" width="5.8984375" style="23" customWidth="1"/>
    <col min="7" max="39" width="5.19921875" style="23" customWidth="1"/>
    <col min="40" max="40" width="6.19921875" style="107" customWidth="1"/>
    <col min="41" max="41" width="4" style="23" bestFit="1" customWidth="1"/>
    <col min="42" max="73" width="5.19921875" style="23" customWidth="1"/>
    <col min="74" max="74" width="9" style="23"/>
    <col min="75" max="75" width="11.69921875" style="23" customWidth="1"/>
    <col min="76" max="16384" width="9" style="23"/>
  </cols>
  <sheetData>
    <row r="1" spans="2:75" ht="20.25">
      <c r="B1" s="26" t="s">
        <v>189</v>
      </c>
      <c r="C1" s="27"/>
      <c r="D1" s="27"/>
      <c r="E1" s="27"/>
      <c r="F1" s="27"/>
      <c r="G1" s="27"/>
      <c r="H1" s="27"/>
      <c r="I1" s="27"/>
      <c r="J1" s="27"/>
      <c r="K1" s="27"/>
      <c r="L1" s="27"/>
      <c r="M1" s="192"/>
      <c r="N1" s="192"/>
      <c r="O1" s="405"/>
      <c r="P1" s="344" t="s">
        <v>187</v>
      </c>
      <c r="Q1" s="189"/>
      <c r="R1" s="187"/>
      <c r="S1" s="175"/>
      <c r="T1" s="177"/>
      <c r="U1" s="179" t="s">
        <v>132</v>
      </c>
      <c r="V1" s="175"/>
      <c r="W1" s="345"/>
      <c r="X1" s="184" t="s">
        <v>133</v>
      </c>
      <c r="Y1" s="187"/>
      <c r="Z1" s="190">
        <f>_xlfn.DAYS(V1,S1)+1</f>
        <v>1</v>
      </c>
      <c r="AA1" s="191"/>
      <c r="AB1" s="347"/>
      <c r="AC1" s="347"/>
      <c r="AD1" s="348"/>
      <c r="AE1" s="349"/>
      <c r="AF1" s="205" t="s">
        <v>101</v>
      </c>
      <c r="AG1" s="205"/>
      <c r="AH1" s="350"/>
      <c r="AI1" s="94" t="s">
        <v>10</v>
      </c>
      <c r="AJ1" s="94"/>
      <c r="AK1" s="98" t="s">
        <v>115</v>
      </c>
      <c r="AL1" s="98"/>
      <c r="AM1" s="98"/>
      <c r="AN1" s="98"/>
      <c r="AP1" s="23" t="s">
        <v>90</v>
      </c>
      <c r="BL1" s="25"/>
      <c r="BM1" s="25"/>
      <c r="BN1" s="25"/>
      <c r="BO1" s="25"/>
      <c r="BP1" s="25"/>
      <c r="BQ1" s="25"/>
      <c r="BR1" s="25"/>
      <c r="BS1" s="25"/>
      <c r="BT1" s="25"/>
    </row>
    <row r="2" spans="2:75" ht="18"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75" s="115" customFormat="1" ht="17.25" customHeight="1">
      <c r="B3" s="94" t="s">
        <v>13</v>
      </c>
      <c r="C3" s="125" t="s">
        <v>46</v>
      </c>
      <c r="D3" s="136" t="s">
        <v>32</v>
      </c>
      <c r="E3" s="143" t="s">
        <v>42</v>
      </c>
      <c r="F3" s="147" t="s">
        <v>1</v>
      </c>
      <c r="G3" s="300">
        <v>45054</v>
      </c>
      <c r="H3" s="161">
        <f t="shared" ref="H3:AL3" ca="1" si="0">OFFSET(H3,0,-1)+1</f>
        <v>45055</v>
      </c>
      <c r="I3" s="161">
        <f t="shared" ca="1" si="0"/>
        <v>45056</v>
      </c>
      <c r="J3" s="161">
        <f t="shared" ca="1" si="0"/>
        <v>45057</v>
      </c>
      <c r="K3" s="161">
        <f t="shared" ca="1" si="0"/>
        <v>45058</v>
      </c>
      <c r="L3" s="161">
        <f t="shared" ca="1" si="0"/>
        <v>45059</v>
      </c>
      <c r="M3" s="161">
        <f t="shared" ca="1" si="0"/>
        <v>45060</v>
      </c>
      <c r="N3" s="161">
        <f t="shared" ca="1" si="0"/>
        <v>45061</v>
      </c>
      <c r="O3" s="161">
        <f t="shared" ca="1" si="0"/>
        <v>45062</v>
      </c>
      <c r="P3" s="161">
        <f t="shared" ca="1" si="0"/>
        <v>45063</v>
      </c>
      <c r="Q3" s="161">
        <f t="shared" ca="1" si="0"/>
        <v>45064</v>
      </c>
      <c r="R3" s="161">
        <f t="shared" ca="1" si="0"/>
        <v>45065</v>
      </c>
      <c r="S3" s="161">
        <f t="shared" ca="1" si="0"/>
        <v>45066</v>
      </c>
      <c r="T3" s="161">
        <f t="shared" ca="1" si="0"/>
        <v>45067</v>
      </c>
      <c r="U3" s="161">
        <f t="shared" ca="1" si="0"/>
        <v>45068</v>
      </c>
      <c r="V3" s="161">
        <f t="shared" ca="1" si="0"/>
        <v>45069</v>
      </c>
      <c r="W3" s="161">
        <f t="shared" ca="1" si="0"/>
        <v>45070</v>
      </c>
      <c r="X3" s="161">
        <f t="shared" ca="1" si="0"/>
        <v>45071</v>
      </c>
      <c r="Y3" s="161">
        <f t="shared" ca="1" si="0"/>
        <v>45072</v>
      </c>
      <c r="Z3" s="161">
        <f t="shared" ca="1" si="0"/>
        <v>45073</v>
      </c>
      <c r="AA3" s="161">
        <f t="shared" ca="1" si="0"/>
        <v>45074</v>
      </c>
      <c r="AB3" s="161">
        <f t="shared" ca="1" si="0"/>
        <v>45075</v>
      </c>
      <c r="AC3" s="161">
        <f t="shared" ca="1" si="0"/>
        <v>45076</v>
      </c>
      <c r="AD3" s="161">
        <f t="shared" ca="1" si="0"/>
        <v>45077</v>
      </c>
      <c r="AE3" s="161">
        <f t="shared" ca="1" si="0"/>
        <v>45078</v>
      </c>
      <c r="AF3" s="161">
        <f t="shared" ca="1" si="0"/>
        <v>45079</v>
      </c>
      <c r="AG3" s="161">
        <f t="shared" ca="1" si="0"/>
        <v>45080</v>
      </c>
      <c r="AH3" s="161">
        <f t="shared" ca="1" si="0"/>
        <v>45081</v>
      </c>
      <c r="AI3" s="161">
        <f t="shared" ca="1" si="0"/>
        <v>45082</v>
      </c>
      <c r="AJ3" s="161">
        <f t="shared" ca="1" si="0"/>
        <v>45083</v>
      </c>
      <c r="AK3" s="161">
        <f t="shared" ca="1" si="0"/>
        <v>45084</v>
      </c>
      <c r="AL3" s="193">
        <f t="shared" ca="1" si="0"/>
        <v>45085</v>
      </c>
      <c r="AM3" s="366" t="s">
        <v>8</v>
      </c>
      <c r="AN3" s="381" t="s">
        <v>61</v>
      </c>
      <c r="AO3" s="388"/>
      <c r="AP3" s="390">
        <f>+G3</f>
        <v>45054</v>
      </c>
      <c r="AQ3" s="395">
        <f t="shared" ref="AQ3:BU3" si="1">+AP3+1</f>
        <v>45055</v>
      </c>
      <c r="AR3" s="395">
        <f t="shared" si="1"/>
        <v>45056</v>
      </c>
      <c r="AS3" s="395">
        <f t="shared" si="1"/>
        <v>45057</v>
      </c>
      <c r="AT3" s="395">
        <f t="shared" si="1"/>
        <v>45058</v>
      </c>
      <c r="AU3" s="395">
        <f t="shared" si="1"/>
        <v>45059</v>
      </c>
      <c r="AV3" s="395">
        <f t="shared" si="1"/>
        <v>45060</v>
      </c>
      <c r="AW3" s="395">
        <f t="shared" si="1"/>
        <v>45061</v>
      </c>
      <c r="AX3" s="395">
        <f t="shared" si="1"/>
        <v>45062</v>
      </c>
      <c r="AY3" s="395">
        <f t="shared" si="1"/>
        <v>45063</v>
      </c>
      <c r="AZ3" s="395">
        <f t="shared" si="1"/>
        <v>45064</v>
      </c>
      <c r="BA3" s="395">
        <f t="shared" si="1"/>
        <v>45065</v>
      </c>
      <c r="BB3" s="395">
        <f t="shared" si="1"/>
        <v>45066</v>
      </c>
      <c r="BC3" s="395">
        <f t="shared" si="1"/>
        <v>45067</v>
      </c>
      <c r="BD3" s="395">
        <f t="shared" si="1"/>
        <v>45068</v>
      </c>
      <c r="BE3" s="395">
        <f t="shared" si="1"/>
        <v>45069</v>
      </c>
      <c r="BF3" s="395">
        <f t="shared" si="1"/>
        <v>45070</v>
      </c>
      <c r="BG3" s="395">
        <f t="shared" si="1"/>
        <v>45071</v>
      </c>
      <c r="BH3" s="395">
        <f t="shared" si="1"/>
        <v>45072</v>
      </c>
      <c r="BI3" s="395">
        <f t="shared" si="1"/>
        <v>45073</v>
      </c>
      <c r="BJ3" s="395">
        <f t="shared" si="1"/>
        <v>45074</v>
      </c>
      <c r="BK3" s="395">
        <f t="shared" si="1"/>
        <v>45075</v>
      </c>
      <c r="BL3" s="395">
        <f t="shared" si="1"/>
        <v>45076</v>
      </c>
      <c r="BM3" s="395">
        <f t="shared" si="1"/>
        <v>45077</v>
      </c>
      <c r="BN3" s="395">
        <f t="shared" si="1"/>
        <v>45078</v>
      </c>
      <c r="BO3" s="395">
        <f t="shared" si="1"/>
        <v>45079</v>
      </c>
      <c r="BP3" s="395">
        <f t="shared" si="1"/>
        <v>45080</v>
      </c>
      <c r="BQ3" s="395">
        <f t="shared" si="1"/>
        <v>45081</v>
      </c>
      <c r="BR3" s="395">
        <f t="shared" si="1"/>
        <v>45082</v>
      </c>
      <c r="BS3" s="395">
        <f t="shared" si="1"/>
        <v>45083</v>
      </c>
      <c r="BT3" s="395">
        <f t="shared" si="1"/>
        <v>45084</v>
      </c>
      <c r="BU3" s="402">
        <f t="shared" si="1"/>
        <v>45085</v>
      </c>
    </row>
    <row r="4" spans="2:75" ht="12" customHeight="1">
      <c r="B4" s="117">
        <f t="shared" ref="B4:B63" si="2">ROW()-3</f>
        <v>1</v>
      </c>
      <c r="C4" s="126"/>
      <c r="D4" s="137"/>
      <c r="E4" s="144"/>
      <c r="F4" s="282" t="e">
        <f t="shared" ref="F4:F63" ca="1" si="3">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220"/>
      <c r="AM4" s="367"/>
      <c r="AN4" s="382">
        <f ca="1">IFERROR(COUNTIF(OFFSET(G4,0,MATCH("コ",G4:AL4,0)):$AL4,"一"),0)</f>
        <v>0</v>
      </c>
      <c r="AP4" s="391">
        <f t="shared" ref="AP4:AP63" si="4">COUNTIF(G4,"*"&amp;"コ"&amp;"*")</f>
        <v>0</v>
      </c>
      <c r="AQ4" s="396">
        <f t="shared" ref="AQ4:BU63" si="5">IF(AP4=1,1,COUNTIF(H4,"*"&amp;"コ"&amp;"*"))</f>
        <v>0</v>
      </c>
      <c r="AR4" s="396">
        <f t="shared" si="5"/>
        <v>0</v>
      </c>
      <c r="AS4" s="396">
        <f t="shared" si="5"/>
        <v>0</v>
      </c>
      <c r="AT4" s="396">
        <f t="shared" si="5"/>
        <v>0</v>
      </c>
      <c r="AU4" s="396">
        <f t="shared" si="5"/>
        <v>0</v>
      </c>
      <c r="AV4" s="396">
        <f t="shared" si="5"/>
        <v>0</v>
      </c>
      <c r="AW4" s="396">
        <f t="shared" si="5"/>
        <v>0</v>
      </c>
      <c r="AX4" s="396">
        <f t="shared" si="5"/>
        <v>0</v>
      </c>
      <c r="AY4" s="396">
        <f t="shared" si="5"/>
        <v>0</v>
      </c>
      <c r="AZ4" s="396">
        <f t="shared" si="5"/>
        <v>0</v>
      </c>
      <c r="BA4" s="396">
        <f t="shared" si="5"/>
        <v>0</v>
      </c>
      <c r="BB4" s="396">
        <f t="shared" si="5"/>
        <v>0</v>
      </c>
      <c r="BC4" s="396">
        <f t="shared" si="5"/>
        <v>0</v>
      </c>
      <c r="BD4" s="396">
        <f t="shared" si="5"/>
        <v>0</v>
      </c>
      <c r="BE4" s="396">
        <f t="shared" si="5"/>
        <v>0</v>
      </c>
      <c r="BF4" s="396">
        <f t="shared" si="5"/>
        <v>0</v>
      </c>
      <c r="BG4" s="396">
        <f t="shared" si="5"/>
        <v>0</v>
      </c>
      <c r="BH4" s="396">
        <f t="shared" si="5"/>
        <v>0</v>
      </c>
      <c r="BI4" s="396">
        <f t="shared" si="5"/>
        <v>0</v>
      </c>
      <c r="BJ4" s="396">
        <f t="shared" si="5"/>
        <v>0</v>
      </c>
      <c r="BK4" s="396">
        <f t="shared" si="5"/>
        <v>0</v>
      </c>
      <c r="BL4" s="396">
        <f t="shared" si="5"/>
        <v>0</v>
      </c>
      <c r="BM4" s="396">
        <f t="shared" si="5"/>
        <v>0</v>
      </c>
      <c r="BN4" s="396">
        <f t="shared" si="5"/>
        <v>0</v>
      </c>
      <c r="BO4" s="396">
        <f t="shared" si="5"/>
        <v>0</v>
      </c>
      <c r="BP4" s="396">
        <f t="shared" si="5"/>
        <v>0</v>
      </c>
      <c r="BQ4" s="396">
        <f t="shared" si="5"/>
        <v>0</v>
      </c>
      <c r="BR4" s="396">
        <f t="shared" si="5"/>
        <v>0</v>
      </c>
      <c r="BS4" s="396">
        <f t="shared" si="5"/>
        <v>0</v>
      </c>
      <c r="BT4" s="396">
        <f t="shared" si="5"/>
        <v>0</v>
      </c>
      <c r="BU4" s="403">
        <f t="shared" si="5"/>
        <v>0</v>
      </c>
    </row>
    <row r="5" spans="2:75" ht="12" customHeight="1">
      <c r="B5" s="117">
        <f t="shared" si="2"/>
        <v>2</v>
      </c>
      <c r="C5" s="126"/>
      <c r="D5" s="137"/>
      <c r="E5" s="144"/>
      <c r="F5" s="282" t="e">
        <f t="shared" ca="1" si="3"/>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220"/>
      <c r="AM5" s="367"/>
      <c r="AN5" s="383">
        <f ca="1">IFERROR(COUNTIF(OFFSET(G5,0,MATCH("コ",G5:AL5,0)):$AL5,"一"),0)</f>
        <v>0</v>
      </c>
      <c r="AP5" s="392">
        <f t="shared" si="4"/>
        <v>0</v>
      </c>
      <c r="AQ5" s="397">
        <f t="shared" si="5"/>
        <v>0</v>
      </c>
      <c r="AR5" s="397">
        <f t="shared" si="5"/>
        <v>0</v>
      </c>
      <c r="AS5" s="397">
        <f t="shared" si="5"/>
        <v>0</v>
      </c>
      <c r="AT5" s="397">
        <f t="shared" si="5"/>
        <v>0</v>
      </c>
      <c r="AU5" s="397">
        <f t="shared" si="5"/>
        <v>0</v>
      </c>
      <c r="AV5" s="397">
        <f t="shared" si="5"/>
        <v>0</v>
      </c>
      <c r="AW5" s="397">
        <f t="shared" si="5"/>
        <v>0</v>
      </c>
      <c r="AX5" s="397">
        <f t="shared" si="5"/>
        <v>0</v>
      </c>
      <c r="AY5" s="397">
        <f t="shared" si="5"/>
        <v>0</v>
      </c>
      <c r="AZ5" s="397">
        <f t="shared" si="5"/>
        <v>0</v>
      </c>
      <c r="BA5" s="397">
        <f t="shared" si="5"/>
        <v>0</v>
      </c>
      <c r="BB5" s="397">
        <f t="shared" si="5"/>
        <v>0</v>
      </c>
      <c r="BC5" s="397">
        <f t="shared" si="5"/>
        <v>0</v>
      </c>
      <c r="BD5" s="397">
        <f t="shared" si="5"/>
        <v>0</v>
      </c>
      <c r="BE5" s="397">
        <f t="shared" si="5"/>
        <v>0</v>
      </c>
      <c r="BF5" s="397">
        <f t="shared" si="5"/>
        <v>0</v>
      </c>
      <c r="BG5" s="397">
        <f t="shared" si="5"/>
        <v>0</v>
      </c>
      <c r="BH5" s="397">
        <f t="shared" si="5"/>
        <v>0</v>
      </c>
      <c r="BI5" s="397">
        <f t="shared" si="5"/>
        <v>0</v>
      </c>
      <c r="BJ5" s="397">
        <f t="shared" si="5"/>
        <v>0</v>
      </c>
      <c r="BK5" s="397">
        <f t="shared" si="5"/>
        <v>0</v>
      </c>
      <c r="BL5" s="397">
        <f t="shared" si="5"/>
        <v>0</v>
      </c>
      <c r="BM5" s="397">
        <f t="shared" si="5"/>
        <v>0</v>
      </c>
      <c r="BN5" s="397">
        <f t="shared" si="5"/>
        <v>0</v>
      </c>
      <c r="BO5" s="397">
        <f t="shared" si="5"/>
        <v>0</v>
      </c>
      <c r="BP5" s="397">
        <f t="shared" si="5"/>
        <v>0</v>
      </c>
      <c r="BQ5" s="397">
        <f t="shared" si="5"/>
        <v>0</v>
      </c>
      <c r="BR5" s="397">
        <f t="shared" si="5"/>
        <v>0</v>
      </c>
      <c r="BS5" s="397">
        <f t="shared" si="5"/>
        <v>0</v>
      </c>
      <c r="BT5" s="397">
        <f t="shared" si="5"/>
        <v>0</v>
      </c>
      <c r="BU5" s="282">
        <f t="shared" si="5"/>
        <v>0</v>
      </c>
      <c r="BW5" s="25"/>
    </row>
    <row r="6" spans="2:75" ht="12" customHeight="1">
      <c r="B6" s="117">
        <f t="shared" si="2"/>
        <v>3</v>
      </c>
      <c r="C6" s="126"/>
      <c r="D6" s="137"/>
      <c r="E6" s="144"/>
      <c r="F6" s="282" t="e">
        <f t="shared" ca="1" si="3"/>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220"/>
      <c r="AM6" s="367"/>
      <c r="AN6" s="383">
        <f ca="1">IFERROR(COUNTIF(OFFSET(G6,0,MATCH("コ",G6:AL6,0)):$AL6,"一"),0)</f>
        <v>0</v>
      </c>
      <c r="AP6" s="392">
        <f t="shared" si="4"/>
        <v>0</v>
      </c>
      <c r="AQ6" s="397">
        <f t="shared" si="5"/>
        <v>0</v>
      </c>
      <c r="AR6" s="397">
        <f t="shared" si="5"/>
        <v>0</v>
      </c>
      <c r="AS6" s="397">
        <f t="shared" si="5"/>
        <v>0</v>
      </c>
      <c r="AT6" s="397">
        <f t="shared" si="5"/>
        <v>0</v>
      </c>
      <c r="AU6" s="397">
        <f t="shared" si="5"/>
        <v>0</v>
      </c>
      <c r="AV6" s="397">
        <f t="shared" si="5"/>
        <v>0</v>
      </c>
      <c r="AW6" s="397">
        <f t="shared" si="5"/>
        <v>0</v>
      </c>
      <c r="AX6" s="397">
        <f t="shared" si="5"/>
        <v>0</v>
      </c>
      <c r="AY6" s="397">
        <f t="shared" si="5"/>
        <v>0</v>
      </c>
      <c r="AZ6" s="397">
        <f t="shared" si="5"/>
        <v>0</v>
      </c>
      <c r="BA6" s="397">
        <f t="shared" si="5"/>
        <v>0</v>
      </c>
      <c r="BB6" s="397">
        <f t="shared" si="5"/>
        <v>0</v>
      </c>
      <c r="BC6" s="397">
        <f t="shared" si="5"/>
        <v>0</v>
      </c>
      <c r="BD6" s="397">
        <f t="shared" si="5"/>
        <v>0</v>
      </c>
      <c r="BE6" s="397">
        <f t="shared" si="5"/>
        <v>0</v>
      </c>
      <c r="BF6" s="397">
        <f t="shared" si="5"/>
        <v>0</v>
      </c>
      <c r="BG6" s="397">
        <f t="shared" si="5"/>
        <v>0</v>
      </c>
      <c r="BH6" s="397">
        <f t="shared" si="5"/>
        <v>0</v>
      </c>
      <c r="BI6" s="397">
        <f t="shared" si="5"/>
        <v>0</v>
      </c>
      <c r="BJ6" s="397">
        <f t="shared" si="5"/>
        <v>0</v>
      </c>
      <c r="BK6" s="397">
        <f t="shared" si="5"/>
        <v>0</v>
      </c>
      <c r="BL6" s="397">
        <f t="shared" si="5"/>
        <v>0</v>
      </c>
      <c r="BM6" s="397">
        <f t="shared" si="5"/>
        <v>0</v>
      </c>
      <c r="BN6" s="397">
        <f t="shared" si="5"/>
        <v>0</v>
      </c>
      <c r="BO6" s="397">
        <f t="shared" si="5"/>
        <v>0</v>
      </c>
      <c r="BP6" s="397">
        <f t="shared" si="5"/>
        <v>0</v>
      </c>
      <c r="BQ6" s="397">
        <f t="shared" si="5"/>
        <v>0</v>
      </c>
      <c r="BR6" s="397">
        <f t="shared" si="5"/>
        <v>0</v>
      </c>
      <c r="BS6" s="397">
        <f t="shared" si="5"/>
        <v>0</v>
      </c>
      <c r="BT6" s="397">
        <f t="shared" si="5"/>
        <v>0</v>
      </c>
      <c r="BU6" s="282">
        <f t="shared" si="5"/>
        <v>0</v>
      </c>
    </row>
    <row r="7" spans="2:75" ht="12" customHeight="1">
      <c r="B7" s="117">
        <f t="shared" si="2"/>
        <v>4</v>
      </c>
      <c r="C7" s="126"/>
      <c r="D7" s="137"/>
      <c r="E7" s="144"/>
      <c r="F7" s="282" t="e">
        <f t="shared" ca="1" si="3"/>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220"/>
      <c r="AM7" s="367"/>
      <c r="AN7" s="383">
        <f ca="1">IFERROR(COUNTIF(OFFSET(G7,0,MATCH("コ",G7:AL7,0)):$AL7,"一"),0)</f>
        <v>0</v>
      </c>
      <c r="AP7" s="392">
        <f t="shared" si="4"/>
        <v>0</v>
      </c>
      <c r="AQ7" s="397">
        <f t="shared" si="5"/>
        <v>0</v>
      </c>
      <c r="AR7" s="397">
        <f t="shared" si="5"/>
        <v>0</v>
      </c>
      <c r="AS7" s="397">
        <f t="shared" si="5"/>
        <v>0</v>
      </c>
      <c r="AT7" s="397">
        <f t="shared" si="5"/>
        <v>0</v>
      </c>
      <c r="AU7" s="397">
        <f t="shared" si="5"/>
        <v>0</v>
      </c>
      <c r="AV7" s="397">
        <f t="shared" si="5"/>
        <v>0</v>
      </c>
      <c r="AW7" s="397">
        <f t="shared" si="5"/>
        <v>0</v>
      </c>
      <c r="AX7" s="397">
        <f t="shared" si="5"/>
        <v>0</v>
      </c>
      <c r="AY7" s="397">
        <f t="shared" si="5"/>
        <v>0</v>
      </c>
      <c r="AZ7" s="397">
        <f t="shared" si="5"/>
        <v>0</v>
      </c>
      <c r="BA7" s="397">
        <f t="shared" si="5"/>
        <v>0</v>
      </c>
      <c r="BB7" s="397">
        <f t="shared" si="5"/>
        <v>0</v>
      </c>
      <c r="BC7" s="397">
        <f t="shared" si="5"/>
        <v>0</v>
      </c>
      <c r="BD7" s="397">
        <f t="shared" si="5"/>
        <v>0</v>
      </c>
      <c r="BE7" s="397">
        <f t="shared" si="5"/>
        <v>0</v>
      </c>
      <c r="BF7" s="397">
        <f t="shared" si="5"/>
        <v>0</v>
      </c>
      <c r="BG7" s="397">
        <f t="shared" si="5"/>
        <v>0</v>
      </c>
      <c r="BH7" s="397">
        <f t="shared" si="5"/>
        <v>0</v>
      </c>
      <c r="BI7" s="397">
        <f t="shared" si="5"/>
        <v>0</v>
      </c>
      <c r="BJ7" s="397">
        <f t="shared" si="5"/>
        <v>0</v>
      </c>
      <c r="BK7" s="397">
        <f t="shared" si="5"/>
        <v>0</v>
      </c>
      <c r="BL7" s="397">
        <f t="shared" si="5"/>
        <v>0</v>
      </c>
      <c r="BM7" s="397">
        <f t="shared" si="5"/>
        <v>0</v>
      </c>
      <c r="BN7" s="397">
        <f t="shared" si="5"/>
        <v>0</v>
      </c>
      <c r="BO7" s="397">
        <f t="shared" si="5"/>
        <v>0</v>
      </c>
      <c r="BP7" s="397">
        <f t="shared" si="5"/>
        <v>0</v>
      </c>
      <c r="BQ7" s="397">
        <f t="shared" si="5"/>
        <v>0</v>
      </c>
      <c r="BR7" s="397">
        <f t="shared" si="5"/>
        <v>0</v>
      </c>
      <c r="BS7" s="397">
        <f t="shared" si="5"/>
        <v>0</v>
      </c>
      <c r="BT7" s="397">
        <f t="shared" si="5"/>
        <v>0</v>
      </c>
      <c r="BU7" s="282">
        <f t="shared" si="5"/>
        <v>0</v>
      </c>
      <c r="BW7" s="25"/>
    </row>
    <row r="8" spans="2:75" ht="12" customHeight="1">
      <c r="B8" s="117">
        <f t="shared" si="2"/>
        <v>5</v>
      </c>
      <c r="C8" s="126"/>
      <c r="D8" s="137"/>
      <c r="E8" s="144"/>
      <c r="F8" s="282" t="e">
        <f t="shared" ca="1" si="3"/>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220"/>
      <c r="AM8" s="367"/>
      <c r="AN8" s="383">
        <f ca="1">IFERROR(COUNTIF(OFFSET(G8,0,MATCH("コ",G8:AL8,0)):$AL8,"一"),0)</f>
        <v>0</v>
      </c>
      <c r="AP8" s="392">
        <f t="shared" si="4"/>
        <v>0</v>
      </c>
      <c r="AQ8" s="397">
        <f t="shared" si="5"/>
        <v>0</v>
      </c>
      <c r="AR8" s="397">
        <f t="shared" si="5"/>
        <v>0</v>
      </c>
      <c r="AS8" s="397">
        <f t="shared" si="5"/>
        <v>0</v>
      </c>
      <c r="AT8" s="397">
        <f t="shared" si="5"/>
        <v>0</v>
      </c>
      <c r="AU8" s="397">
        <f t="shared" si="5"/>
        <v>0</v>
      </c>
      <c r="AV8" s="397">
        <f t="shared" si="5"/>
        <v>0</v>
      </c>
      <c r="AW8" s="397">
        <f t="shared" si="5"/>
        <v>0</v>
      </c>
      <c r="AX8" s="397">
        <f t="shared" si="5"/>
        <v>0</v>
      </c>
      <c r="AY8" s="397">
        <f t="shared" si="5"/>
        <v>0</v>
      </c>
      <c r="AZ8" s="397">
        <f t="shared" si="5"/>
        <v>0</v>
      </c>
      <c r="BA8" s="397">
        <f t="shared" si="5"/>
        <v>0</v>
      </c>
      <c r="BB8" s="397">
        <f t="shared" si="5"/>
        <v>0</v>
      </c>
      <c r="BC8" s="397">
        <f t="shared" si="5"/>
        <v>0</v>
      </c>
      <c r="BD8" s="397">
        <f t="shared" si="5"/>
        <v>0</v>
      </c>
      <c r="BE8" s="397">
        <f t="shared" si="5"/>
        <v>0</v>
      </c>
      <c r="BF8" s="397">
        <f t="shared" si="5"/>
        <v>0</v>
      </c>
      <c r="BG8" s="397">
        <f t="shared" si="5"/>
        <v>0</v>
      </c>
      <c r="BH8" s="397">
        <f t="shared" si="5"/>
        <v>0</v>
      </c>
      <c r="BI8" s="397">
        <f t="shared" si="5"/>
        <v>0</v>
      </c>
      <c r="BJ8" s="397">
        <f t="shared" si="5"/>
        <v>0</v>
      </c>
      <c r="BK8" s="397">
        <f t="shared" si="5"/>
        <v>0</v>
      </c>
      <c r="BL8" s="397">
        <f t="shared" si="5"/>
        <v>0</v>
      </c>
      <c r="BM8" s="397">
        <f t="shared" si="5"/>
        <v>0</v>
      </c>
      <c r="BN8" s="397">
        <f t="shared" si="5"/>
        <v>0</v>
      </c>
      <c r="BO8" s="397">
        <f t="shared" si="5"/>
        <v>0</v>
      </c>
      <c r="BP8" s="397">
        <f t="shared" si="5"/>
        <v>0</v>
      </c>
      <c r="BQ8" s="397">
        <f t="shared" si="5"/>
        <v>0</v>
      </c>
      <c r="BR8" s="397">
        <f t="shared" si="5"/>
        <v>0</v>
      </c>
      <c r="BS8" s="397">
        <f t="shared" si="5"/>
        <v>0</v>
      </c>
      <c r="BT8" s="397">
        <f t="shared" si="5"/>
        <v>0</v>
      </c>
      <c r="BU8" s="282">
        <f t="shared" si="5"/>
        <v>0</v>
      </c>
      <c r="BW8" s="25"/>
    </row>
    <row r="9" spans="2:75" ht="12" customHeight="1">
      <c r="B9" s="117">
        <f t="shared" si="2"/>
        <v>6</v>
      </c>
      <c r="C9" s="126"/>
      <c r="D9" s="137"/>
      <c r="E9" s="144"/>
      <c r="F9" s="282" t="e">
        <f t="shared" ca="1" si="3"/>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220"/>
      <c r="AM9" s="367"/>
      <c r="AN9" s="383">
        <f ca="1">IFERROR(COUNTIF(OFFSET(G9,0,MATCH("コ",G9:AL9,0)):$AL9,"一"),0)</f>
        <v>0</v>
      </c>
      <c r="AP9" s="392">
        <f t="shared" si="4"/>
        <v>0</v>
      </c>
      <c r="AQ9" s="397">
        <f t="shared" si="5"/>
        <v>0</v>
      </c>
      <c r="AR9" s="397">
        <f t="shared" si="5"/>
        <v>0</v>
      </c>
      <c r="AS9" s="397">
        <f t="shared" si="5"/>
        <v>0</v>
      </c>
      <c r="AT9" s="397">
        <f t="shared" si="5"/>
        <v>0</v>
      </c>
      <c r="AU9" s="397">
        <f t="shared" si="5"/>
        <v>0</v>
      </c>
      <c r="AV9" s="397">
        <f t="shared" si="5"/>
        <v>0</v>
      </c>
      <c r="AW9" s="397">
        <f t="shared" si="5"/>
        <v>0</v>
      </c>
      <c r="AX9" s="397">
        <f t="shared" si="5"/>
        <v>0</v>
      </c>
      <c r="AY9" s="397">
        <f t="shared" si="5"/>
        <v>0</v>
      </c>
      <c r="AZ9" s="397">
        <f t="shared" si="5"/>
        <v>0</v>
      </c>
      <c r="BA9" s="397">
        <f t="shared" si="5"/>
        <v>0</v>
      </c>
      <c r="BB9" s="397">
        <f t="shared" si="5"/>
        <v>0</v>
      </c>
      <c r="BC9" s="397">
        <f t="shared" si="5"/>
        <v>0</v>
      </c>
      <c r="BD9" s="397">
        <f t="shared" si="5"/>
        <v>0</v>
      </c>
      <c r="BE9" s="397">
        <f t="shared" si="5"/>
        <v>0</v>
      </c>
      <c r="BF9" s="397">
        <f t="shared" si="5"/>
        <v>0</v>
      </c>
      <c r="BG9" s="397">
        <f t="shared" si="5"/>
        <v>0</v>
      </c>
      <c r="BH9" s="397">
        <f t="shared" si="5"/>
        <v>0</v>
      </c>
      <c r="BI9" s="397">
        <f t="shared" si="5"/>
        <v>0</v>
      </c>
      <c r="BJ9" s="397">
        <f t="shared" si="5"/>
        <v>0</v>
      </c>
      <c r="BK9" s="397">
        <f t="shared" si="5"/>
        <v>0</v>
      </c>
      <c r="BL9" s="397">
        <f t="shared" si="5"/>
        <v>0</v>
      </c>
      <c r="BM9" s="397">
        <f t="shared" si="5"/>
        <v>0</v>
      </c>
      <c r="BN9" s="397">
        <f t="shared" si="5"/>
        <v>0</v>
      </c>
      <c r="BO9" s="397">
        <f t="shared" si="5"/>
        <v>0</v>
      </c>
      <c r="BP9" s="397">
        <f t="shared" si="5"/>
        <v>0</v>
      </c>
      <c r="BQ9" s="397">
        <f t="shared" si="5"/>
        <v>0</v>
      </c>
      <c r="BR9" s="397">
        <f t="shared" si="5"/>
        <v>0</v>
      </c>
      <c r="BS9" s="397">
        <f t="shared" si="5"/>
        <v>0</v>
      </c>
      <c r="BT9" s="397">
        <f t="shared" si="5"/>
        <v>0</v>
      </c>
      <c r="BU9" s="282">
        <f t="shared" si="5"/>
        <v>0</v>
      </c>
    </row>
    <row r="10" spans="2:75" ht="12" customHeight="1">
      <c r="B10" s="117">
        <f t="shared" si="2"/>
        <v>7</v>
      </c>
      <c r="C10" s="126"/>
      <c r="D10" s="137"/>
      <c r="E10" s="144"/>
      <c r="F10" s="282" t="e">
        <f t="shared" ca="1" si="3"/>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0"/>
      <c r="AM10" s="367"/>
      <c r="AN10" s="383">
        <f ca="1">IFERROR(COUNTIF(OFFSET(G10,0,MATCH("コ",G10:AL10,0)):$AL10,"一"),0)</f>
        <v>0</v>
      </c>
      <c r="AP10" s="392">
        <f t="shared" si="4"/>
        <v>0</v>
      </c>
      <c r="AQ10" s="397">
        <f t="shared" si="5"/>
        <v>0</v>
      </c>
      <c r="AR10" s="397">
        <f t="shared" si="5"/>
        <v>0</v>
      </c>
      <c r="AS10" s="397">
        <f t="shared" si="5"/>
        <v>0</v>
      </c>
      <c r="AT10" s="397">
        <f t="shared" si="5"/>
        <v>0</v>
      </c>
      <c r="AU10" s="397">
        <f t="shared" si="5"/>
        <v>0</v>
      </c>
      <c r="AV10" s="397">
        <f t="shared" si="5"/>
        <v>0</v>
      </c>
      <c r="AW10" s="397">
        <f t="shared" si="5"/>
        <v>0</v>
      </c>
      <c r="AX10" s="397">
        <f t="shared" si="5"/>
        <v>0</v>
      </c>
      <c r="AY10" s="397">
        <f t="shared" si="5"/>
        <v>0</v>
      </c>
      <c r="AZ10" s="397">
        <f t="shared" si="5"/>
        <v>0</v>
      </c>
      <c r="BA10" s="397">
        <f t="shared" si="5"/>
        <v>0</v>
      </c>
      <c r="BB10" s="397">
        <f t="shared" si="5"/>
        <v>0</v>
      </c>
      <c r="BC10" s="397">
        <f t="shared" si="5"/>
        <v>0</v>
      </c>
      <c r="BD10" s="397">
        <f t="shared" si="5"/>
        <v>0</v>
      </c>
      <c r="BE10" s="397">
        <f t="shared" si="5"/>
        <v>0</v>
      </c>
      <c r="BF10" s="397">
        <f t="shared" si="5"/>
        <v>0</v>
      </c>
      <c r="BG10" s="397">
        <f t="shared" si="5"/>
        <v>0</v>
      </c>
      <c r="BH10" s="397">
        <f t="shared" si="5"/>
        <v>0</v>
      </c>
      <c r="BI10" s="397">
        <f t="shared" si="5"/>
        <v>0</v>
      </c>
      <c r="BJ10" s="397">
        <f t="shared" si="5"/>
        <v>0</v>
      </c>
      <c r="BK10" s="397">
        <f t="shared" si="5"/>
        <v>0</v>
      </c>
      <c r="BL10" s="397">
        <f t="shared" si="5"/>
        <v>0</v>
      </c>
      <c r="BM10" s="397">
        <f t="shared" si="5"/>
        <v>0</v>
      </c>
      <c r="BN10" s="397">
        <f t="shared" si="5"/>
        <v>0</v>
      </c>
      <c r="BO10" s="397">
        <f t="shared" si="5"/>
        <v>0</v>
      </c>
      <c r="BP10" s="397">
        <f t="shared" si="5"/>
        <v>0</v>
      </c>
      <c r="BQ10" s="397">
        <f t="shared" si="5"/>
        <v>0</v>
      </c>
      <c r="BR10" s="397">
        <f t="shared" si="5"/>
        <v>0</v>
      </c>
      <c r="BS10" s="397">
        <f t="shared" si="5"/>
        <v>0</v>
      </c>
      <c r="BT10" s="397">
        <f t="shared" si="5"/>
        <v>0</v>
      </c>
      <c r="BU10" s="282">
        <f t="shared" si="5"/>
        <v>0</v>
      </c>
    </row>
    <row r="11" spans="2:75" ht="12" customHeight="1">
      <c r="B11" s="117">
        <f t="shared" si="2"/>
        <v>8</v>
      </c>
      <c r="C11" s="126"/>
      <c r="D11" s="137"/>
      <c r="E11" s="144"/>
      <c r="F11" s="282" t="e">
        <f t="shared" ca="1" si="3"/>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0"/>
      <c r="AM11" s="367"/>
      <c r="AN11" s="383">
        <f ca="1">IFERROR(COUNTIF(OFFSET(G11,0,MATCH("コ",G11:AL11,0)):$AL11,"一"),0)</f>
        <v>0</v>
      </c>
      <c r="AP11" s="392">
        <f t="shared" si="4"/>
        <v>0</v>
      </c>
      <c r="AQ11" s="397">
        <f t="shared" si="5"/>
        <v>0</v>
      </c>
      <c r="AR11" s="397">
        <f t="shared" si="5"/>
        <v>0</v>
      </c>
      <c r="AS11" s="397">
        <f t="shared" si="5"/>
        <v>0</v>
      </c>
      <c r="AT11" s="397">
        <f t="shared" si="5"/>
        <v>0</v>
      </c>
      <c r="AU11" s="397">
        <f t="shared" si="5"/>
        <v>0</v>
      </c>
      <c r="AV11" s="397">
        <f t="shared" si="5"/>
        <v>0</v>
      </c>
      <c r="AW11" s="397">
        <f t="shared" si="5"/>
        <v>0</v>
      </c>
      <c r="AX11" s="397">
        <f t="shared" si="5"/>
        <v>0</v>
      </c>
      <c r="AY11" s="397">
        <f t="shared" si="5"/>
        <v>0</v>
      </c>
      <c r="AZ11" s="397">
        <f t="shared" si="5"/>
        <v>0</v>
      </c>
      <c r="BA11" s="397">
        <f t="shared" si="5"/>
        <v>0</v>
      </c>
      <c r="BB11" s="397">
        <f t="shared" si="5"/>
        <v>0</v>
      </c>
      <c r="BC11" s="397">
        <f t="shared" si="5"/>
        <v>0</v>
      </c>
      <c r="BD11" s="397">
        <f t="shared" si="5"/>
        <v>0</v>
      </c>
      <c r="BE11" s="397">
        <f t="shared" si="5"/>
        <v>0</v>
      </c>
      <c r="BF11" s="397">
        <f t="shared" si="5"/>
        <v>0</v>
      </c>
      <c r="BG11" s="397">
        <f t="shared" si="5"/>
        <v>0</v>
      </c>
      <c r="BH11" s="397">
        <f t="shared" si="5"/>
        <v>0</v>
      </c>
      <c r="BI11" s="397">
        <f t="shared" si="5"/>
        <v>0</v>
      </c>
      <c r="BJ11" s="397">
        <f t="shared" si="5"/>
        <v>0</v>
      </c>
      <c r="BK11" s="397">
        <f t="shared" si="5"/>
        <v>0</v>
      </c>
      <c r="BL11" s="397">
        <f t="shared" si="5"/>
        <v>0</v>
      </c>
      <c r="BM11" s="397">
        <f t="shared" si="5"/>
        <v>0</v>
      </c>
      <c r="BN11" s="397">
        <f t="shared" si="5"/>
        <v>0</v>
      </c>
      <c r="BO11" s="397">
        <f t="shared" si="5"/>
        <v>0</v>
      </c>
      <c r="BP11" s="397">
        <f t="shared" si="5"/>
        <v>0</v>
      </c>
      <c r="BQ11" s="397">
        <f t="shared" si="5"/>
        <v>0</v>
      </c>
      <c r="BR11" s="397">
        <f t="shared" si="5"/>
        <v>0</v>
      </c>
      <c r="BS11" s="397">
        <f t="shared" si="5"/>
        <v>0</v>
      </c>
      <c r="BT11" s="397">
        <f t="shared" si="5"/>
        <v>0</v>
      </c>
      <c r="BU11" s="282">
        <f t="shared" si="5"/>
        <v>0</v>
      </c>
    </row>
    <row r="12" spans="2:75" ht="12" customHeight="1">
      <c r="B12" s="117">
        <f t="shared" si="2"/>
        <v>9</v>
      </c>
      <c r="C12" s="126"/>
      <c r="D12" s="137"/>
      <c r="E12" s="144"/>
      <c r="F12" s="282" t="e">
        <f t="shared" ca="1" si="3"/>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220"/>
      <c r="AM12" s="367"/>
      <c r="AN12" s="383">
        <f ca="1">IFERROR(COUNTIF(OFFSET(G12,0,MATCH("コ",G12:AL12,0)):$AL12,"一"),0)</f>
        <v>0</v>
      </c>
      <c r="AP12" s="392">
        <f t="shared" si="4"/>
        <v>0</v>
      </c>
      <c r="AQ12" s="397">
        <f t="shared" si="5"/>
        <v>0</v>
      </c>
      <c r="AR12" s="397">
        <f t="shared" si="5"/>
        <v>0</v>
      </c>
      <c r="AS12" s="397">
        <f t="shared" si="5"/>
        <v>0</v>
      </c>
      <c r="AT12" s="397">
        <f t="shared" si="5"/>
        <v>0</v>
      </c>
      <c r="AU12" s="397">
        <f t="shared" si="5"/>
        <v>0</v>
      </c>
      <c r="AV12" s="397">
        <f t="shared" si="5"/>
        <v>0</v>
      </c>
      <c r="AW12" s="397">
        <f t="shared" si="5"/>
        <v>0</v>
      </c>
      <c r="AX12" s="397">
        <f t="shared" si="5"/>
        <v>0</v>
      </c>
      <c r="AY12" s="397">
        <f t="shared" si="5"/>
        <v>0</v>
      </c>
      <c r="AZ12" s="397">
        <f t="shared" si="5"/>
        <v>0</v>
      </c>
      <c r="BA12" s="397">
        <f t="shared" si="5"/>
        <v>0</v>
      </c>
      <c r="BB12" s="397">
        <f t="shared" si="5"/>
        <v>0</v>
      </c>
      <c r="BC12" s="397">
        <f t="shared" si="5"/>
        <v>0</v>
      </c>
      <c r="BD12" s="397">
        <f t="shared" si="5"/>
        <v>0</v>
      </c>
      <c r="BE12" s="397">
        <f t="shared" si="5"/>
        <v>0</v>
      </c>
      <c r="BF12" s="397">
        <f t="shared" si="5"/>
        <v>0</v>
      </c>
      <c r="BG12" s="397">
        <f t="shared" si="5"/>
        <v>0</v>
      </c>
      <c r="BH12" s="397">
        <f t="shared" si="5"/>
        <v>0</v>
      </c>
      <c r="BI12" s="397">
        <f t="shared" si="5"/>
        <v>0</v>
      </c>
      <c r="BJ12" s="397">
        <f t="shared" si="5"/>
        <v>0</v>
      </c>
      <c r="BK12" s="397">
        <f t="shared" si="5"/>
        <v>0</v>
      </c>
      <c r="BL12" s="397">
        <f t="shared" si="5"/>
        <v>0</v>
      </c>
      <c r="BM12" s="397">
        <f t="shared" si="5"/>
        <v>0</v>
      </c>
      <c r="BN12" s="397">
        <f t="shared" si="5"/>
        <v>0</v>
      </c>
      <c r="BO12" s="397">
        <f t="shared" si="5"/>
        <v>0</v>
      </c>
      <c r="BP12" s="397">
        <f t="shared" si="5"/>
        <v>0</v>
      </c>
      <c r="BQ12" s="397">
        <f t="shared" si="5"/>
        <v>0</v>
      </c>
      <c r="BR12" s="397">
        <f t="shared" si="5"/>
        <v>0</v>
      </c>
      <c r="BS12" s="397">
        <f t="shared" si="5"/>
        <v>0</v>
      </c>
      <c r="BT12" s="397">
        <f t="shared" si="5"/>
        <v>0</v>
      </c>
      <c r="BU12" s="282">
        <f t="shared" si="5"/>
        <v>0</v>
      </c>
    </row>
    <row r="13" spans="2:75" ht="12" customHeight="1">
      <c r="B13" s="117">
        <f t="shared" si="2"/>
        <v>10</v>
      </c>
      <c r="C13" s="126"/>
      <c r="D13" s="137"/>
      <c r="E13" s="144"/>
      <c r="F13" s="282" t="e">
        <f t="shared" ca="1" si="3"/>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220"/>
      <c r="AM13" s="367"/>
      <c r="AN13" s="383">
        <f ca="1">IFERROR(COUNTIF(OFFSET(G13,0,MATCH("コ",G13:AL13,0)):$AL13,"一"),0)</f>
        <v>0</v>
      </c>
      <c r="AP13" s="392">
        <f t="shared" si="4"/>
        <v>0</v>
      </c>
      <c r="AQ13" s="397">
        <f t="shared" si="5"/>
        <v>0</v>
      </c>
      <c r="AR13" s="397">
        <f t="shared" si="5"/>
        <v>0</v>
      </c>
      <c r="AS13" s="397">
        <f t="shared" si="5"/>
        <v>0</v>
      </c>
      <c r="AT13" s="397">
        <f t="shared" si="5"/>
        <v>0</v>
      </c>
      <c r="AU13" s="397">
        <f t="shared" si="5"/>
        <v>0</v>
      </c>
      <c r="AV13" s="397">
        <f t="shared" si="5"/>
        <v>0</v>
      </c>
      <c r="AW13" s="397">
        <f t="shared" si="5"/>
        <v>0</v>
      </c>
      <c r="AX13" s="397">
        <f t="shared" si="5"/>
        <v>0</v>
      </c>
      <c r="AY13" s="397">
        <f t="shared" si="5"/>
        <v>0</v>
      </c>
      <c r="AZ13" s="397">
        <f t="shared" si="5"/>
        <v>0</v>
      </c>
      <c r="BA13" s="397">
        <f t="shared" si="5"/>
        <v>0</v>
      </c>
      <c r="BB13" s="397">
        <f t="shared" si="5"/>
        <v>0</v>
      </c>
      <c r="BC13" s="397">
        <f t="shared" si="5"/>
        <v>0</v>
      </c>
      <c r="BD13" s="397">
        <f t="shared" si="5"/>
        <v>0</v>
      </c>
      <c r="BE13" s="397">
        <f t="shared" si="5"/>
        <v>0</v>
      </c>
      <c r="BF13" s="397">
        <f t="shared" si="5"/>
        <v>0</v>
      </c>
      <c r="BG13" s="397">
        <f t="shared" si="5"/>
        <v>0</v>
      </c>
      <c r="BH13" s="397">
        <f t="shared" si="5"/>
        <v>0</v>
      </c>
      <c r="BI13" s="397">
        <f t="shared" si="5"/>
        <v>0</v>
      </c>
      <c r="BJ13" s="397">
        <f t="shared" si="5"/>
        <v>0</v>
      </c>
      <c r="BK13" s="397">
        <f t="shared" si="5"/>
        <v>0</v>
      </c>
      <c r="BL13" s="397">
        <f t="shared" si="5"/>
        <v>0</v>
      </c>
      <c r="BM13" s="397">
        <f t="shared" si="5"/>
        <v>0</v>
      </c>
      <c r="BN13" s="397">
        <f t="shared" si="5"/>
        <v>0</v>
      </c>
      <c r="BO13" s="397">
        <f t="shared" si="5"/>
        <v>0</v>
      </c>
      <c r="BP13" s="397">
        <f t="shared" si="5"/>
        <v>0</v>
      </c>
      <c r="BQ13" s="397">
        <f t="shared" si="5"/>
        <v>0</v>
      </c>
      <c r="BR13" s="397">
        <f t="shared" si="5"/>
        <v>0</v>
      </c>
      <c r="BS13" s="397">
        <f t="shared" si="5"/>
        <v>0</v>
      </c>
      <c r="BT13" s="397">
        <f t="shared" si="5"/>
        <v>0</v>
      </c>
      <c r="BU13" s="282">
        <f t="shared" si="5"/>
        <v>0</v>
      </c>
    </row>
    <row r="14" spans="2:75" ht="12" customHeight="1">
      <c r="B14" s="117">
        <f t="shared" si="2"/>
        <v>11</v>
      </c>
      <c r="C14" s="126"/>
      <c r="D14" s="137"/>
      <c r="E14" s="144"/>
      <c r="F14" s="282" t="e">
        <f t="shared" ca="1" si="3"/>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20"/>
      <c r="AM14" s="367"/>
      <c r="AN14" s="383">
        <f ca="1">IFERROR(COUNTIF(OFFSET(G14,0,MATCH("コ",G14:AL14,0)):$AL14,"一"),0)</f>
        <v>0</v>
      </c>
      <c r="AP14" s="392">
        <f t="shared" si="4"/>
        <v>0</v>
      </c>
      <c r="AQ14" s="397">
        <f t="shared" si="5"/>
        <v>0</v>
      </c>
      <c r="AR14" s="397">
        <f t="shared" si="5"/>
        <v>0</v>
      </c>
      <c r="AS14" s="397">
        <f t="shared" si="5"/>
        <v>0</v>
      </c>
      <c r="AT14" s="397">
        <f t="shared" si="5"/>
        <v>0</v>
      </c>
      <c r="AU14" s="397">
        <f t="shared" si="5"/>
        <v>0</v>
      </c>
      <c r="AV14" s="397">
        <f t="shared" si="5"/>
        <v>0</v>
      </c>
      <c r="AW14" s="397">
        <f t="shared" si="5"/>
        <v>0</v>
      </c>
      <c r="AX14" s="397">
        <f t="shared" si="5"/>
        <v>0</v>
      </c>
      <c r="AY14" s="397">
        <f t="shared" si="5"/>
        <v>0</v>
      </c>
      <c r="AZ14" s="397">
        <f t="shared" si="5"/>
        <v>0</v>
      </c>
      <c r="BA14" s="397">
        <f t="shared" si="5"/>
        <v>0</v>
      </c>
      <c r="BB14" s="397">
        <f t="shared" si="5"/>
        <v>0</v>
      </c>
      <c r="BC14" s="397">
        <f t="shared" si="5"/>
        <v>0</v>
      </c>
      <c r="BD14" s="397">
        <f t="shared" si="5"/>
        <v>0</v>
      </c>
      <c r="BE14" s="397">
        <f t="shared" si="5"/>
        <v>0</v>
      </c>
      <c r="BF14" s="397">
        <f t="shared" si="5"/>
        <v>0</v>
      </c>
      <c r="BG14" s="397">
        <f t="shared" si="5"/>
        <v>0</v>
      </c>
      <c r="BH14" s="397">
        <f t="shared" si="5"/>
        <v>0</v>
      </c>
      <c r="BI14" s="397">
        <f t="shared" si="5"/>
        <v>0</v>
      </c>
      <c r="BJ14" s="397">
        <f t="shared" si="5"/>
        <v>0</v>
      </c>
      <c r="BK14" s="397">
        <f t="shared" si="5"/>
        <v>0</v>
      </c>
      <c r="BL14" s="397">
        <f t="shared" si="5"/>
        <v>0</v>
      </c>
      <c r="BM14" s="397">
        <f t="shared" si="5"/>
        <v>0</v>
      </c>
      <c r="BN14" s="397">
        <f t="shared" si="5"/>
        <v>0</v>
      </c>
      <c r="BO14" s="397">
        <f t="shared" si="5"/>
        <v>0</v>
      </c>
      <c r="BP14" s="397">
        <f t="shared" si="5"/>
        <v>0</v>
      </c>
      <c r="BQ14" s="397">
        <f t="shared" si="5"/>
        <v>0</v>
      </c>
      <c r="BR14" s="397">
        <f t="shared" si="5"/>
        <v>0</v>
      </c>
      <c r="BS14" s="397">
        <f t="shared" si="5"/>
        <v>0</v>
      </c>
      <c r="BT14" s="397">
        <f t="shared" si="5"/>
        <v>0</v>
      </c>
      <c r="BU14" s="282">
        <f t="shared" si="5"/>
        <v>0</v>
      </c>
    </row>
    <row r="15" spans="2:75" ht="12" customHeight="1">
      <c r="B15" s="117">
        <f t="shared" si="2"/>
        <v>12</v>
      </c>
      <c r="C15" s="126"/>
      <c r="D15" s="137"/>
      <c r="E15" s="144"/>
      <c r="F15" s="282" t="e">
        <f t="shared" ca="1" si="3"/>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220"/>
      <c r="AM15" s="367"/>
      <c r="AN15" s="383">
        <f ca="1">IFERROR(COUNTIF(OFFSET(G15,0,MATCH("コ",G15:AL15,0)):$AL15,"一"),0)</f>
        <v>0</v>
      </c>
      <c r="AP15" s="392">
        <f t="shared" si="4"/>
        <v>0</v>
      </c>
      <c r="AQ15" s="397">
        <f t="shared" si="5"/>
        <v>0</v>
      </c>
      <c r="AR15" s="397">
        <f t="shared" si="5"/>
        <v>0</v>
      </c>
      <c r="AS15" s="397">
        <f t="shared" si="5"/>
        <v>0</v>
      </c>
      <c r="AT15" s="397">
        <f t="shared" si="5"/>
        <v>0</v>
      </c>
      <c r="AU15" s="397">
        <f t="shared" si="5"/>
        <v>0</v>
      </c>
      <c r="AV15" s="397">
        <f t="shared" si="5"/>
        <v>0</v>
      </c>
      <c r="AW15" s="397">
        <f t="shared" si="5"/>
        <v>0</v>
      </c>
      <c r="AX15" s="397">
        <f t="shared" si="5"/>
        <v>0</v>
      </c>
      <c r="AY15" s="397">
        <f t="shared" si="5"/>
        <v>0</v>
      </c>
      <c r="AZ15" s="397">
        <f t="shared" si="5"/>
        <v>0</v>
      </c>
      <c r="BA15" s="397">
        <f t="shared" si="5"/>
        <v>0</v>
      </c>
      <c r="BB15" s="397">
        <f t="shared" si="5"/>
        <v>0</v>
      </c>
      <c r="BC15" s="397">
        <f t="shared" si="5"/>
        <v>0</v>
      </c>
      <c r="BD15" s="397">
        <f t="shared" si="5"/>
        <v>0</v>
      </c>
      <c r="BE15" s="397">
        <f t="shared" si="5"/>
        <v>0</v>
      </c>
      <c r="BF15" s="397">
        <f t="shared" si="5"/>
        <v>0</v>
      </c>
      <c r="BG15" s="397">
        <f t="shared" si="5"/>
        <v>0</v>
      </c>
      <c r="BH15" s="397">
        <f t="shared" si="5"/>
        <v>0</v>
      </c>
      <c r="BI15" s="397">
        <f t="shared" si="5"/>
        <v>0</v>
      </c>
      <c r="BJ15" s="397">
        <f t="shared" si="5"/>
        <v>0</v>
      </c>
      <c r="BK15" s="397">
        <f t="shared" si="5"/>
        <v>0</v>
      </c>
      <c r="BL15" s="397">
        <f t="shared" si="5"/>
        <v>0</v>
      </c>
      <c r="BM15" s="397">
        <f t="shared" si="5"/>
        <v>0</v>
      </c>
      <c r="BN15" s="397">
        <f t="shared" si="5"/>
        <v>0</v>
      </c>
      <c r="BO15" s="397">
        <f t="shared" si="5"/>
        <v>0</v>
      </c>
      <c r="BP15" s="397">
        <f t="shared" si="5"/>
        <v>0</v>
      </c>
      <c r="BQ15" s="397">
        <f t="shared" si="5"/>
        <v>0</v>
      </c>
      <c r="BR15" s="397">
        <f t="shared" si="5"/>
        <v>0</v>
      </c>
      <c r="BS15" s="397">
        <f t="shared" si="5"/>
        <v>0</v>
      </c>
      <c r="BT15" s="397">
        <f t="shared" si="5"/>
        <v>0</v>
      </c>
      <c r="BU15" s="282">
        <f t="shared" si="5"/>
        <v>0</v>
      </c>
    </row>
    <row r="16" spans="2:75" ht="12" customHeight="1">
      <c r="B16" s="117">
        <f t="shared" si="2"/>
        <v>13</v>
      </c>
      <c r="C16" s="126"/>
      <c r="D16" s="137"/>
      <c r="E16" s="144"/>
      <c r="F16" s="282" t="e">
        <f t="shared" ca="1" si="3"/>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220"/>
      <c r="AM16" s="367"/>
      <c r="AN16" s="383">
        <f ca="1">IFERROR(COUNTIF(OFFSET(G16,0,MATCH("コ",G16:AL16,0)):$AL16,"一"),0)</f>
        <v>0</v>
      </c>
      <c r="AP16" s="392">
        <f t="shared" si="4"/>
        <v>0</v>
      </c>
      <c r="AQ16" s="397">
        <f t="shared" si="5"/>
        <v>0</v>
      </c>
      <c r="AR16" s="397">
        <f t="shared" si="5"/>
        <v>0</v>
      </c>
      <c r="AS16" s="397">
        <f t="shared" si="5"/>
        <v>0</v>
      </c>
      <c r="AT16" s="397">
        <f t="shared" si="5"/>
        <v>0</v>
      </c>
      <c r="AU16" s="397">
        <f t="shared" si="5"/>
        <v>0</v>
      </c>
      <c r="AV16" s="397">
        <f t="shared" si="5"/>
        <v>0</v>
      </c>
      <c r="AW16" s="397">
        <f t="shared" si="5"/>
        <v>0</v>
      </c>
      <c r="AX16" s="397">
        <f t="shared" si="5"/>
        <v>0</v>
      </c>
      <c r="AY16" s="397">
        <f t="shared" si="5"/>
        <v>0</v>
      </c>
      <c r="AZ16" s="397">
        <f t="shared" si="5"/>
        <v>0</v>
      </c>
      <c r="BA16" s="397">
        <f t="shared" si="5"/>
        <v>0</v>
      </c>
      <c r="BB16" s="397">
        <f t="shared" si="5"/>
        <v>0</v>
      </c>
      <c r="BC16" s="397">
        <f t="shared" si="5"/>
        <v>0</v>
      </c>
      <c r="BD16" s="397">
        <f t="shared" si="5"/>
        <v>0</v>
      </c>
      <c r="BE16" s="397">
        <f t="shared" si="5"/>
        <v>0</v>
      </c>
      <c r="BF16" s="397">
        <f t="shared" si="5"/>
        <v>0</v>
      </c>
      <c r="BG16" s="397">
        <f t="shared" si="5"/>
        <v>0</v>
      </c>
      <c r="BH16" s="397">
        <f t="shared" si="5"/>
        <v>0</v>
      </c>
      <c r="BI16" s="397">
        <f t="shared" si="5"/>
        <v>0</v>
      </c>
      <c r="BJ16" s="397">
        <f t="shared" si="5"/>
        <v>0</v>
      </c>
      <c r="BK16" s="397">
        <f t="shared" si="5"/>
        <v>0</v>
      </c>
      <c r="BL16" s="397">
        <f t="shared" si="5"/>
        <v>0</v>
      </c>
      <c r="BM16" s="397">
        <f t="shared" si="5"/>
        <v>0</v>
      </c>
      <c r="BN16" s="397">
        <f t="shared" si="5"/>
        <v>0</v>
      </c>
      <c r="BO16" s="397">
        <f t="shared" si="5"/>
        <v>0</v>
      </c>
      <c r="BP16" s="397">
        <f t="shared" si="5"/>
        <v>0</v>
      </c>
      <c r="BQ16" s="397">
        <f t="shared" si="5"/>
        <v>0</v>
      </c>
      <c r="BR16" s="397">
        <f t="shared" si="5"/>
        <v>0</v>
      </c>
      <c r="BS16" s="397">
        <f t="shared" si="5"/>
        <v>0</v>
      </c>
      <c r="BT16" s="397">
        <f t="shared" si="5"/>
        <v>0</v>
      </c>
      <c r="BU16" s="282">
        <f t="shared" si="5"/>
        <v>0</v>
      </c>
    </row>
    <row r="17" spans="2:73" ht="12" customHeight="1">
      <c r="B17" s="117">
        <f t="shared" si="2"/>
        <v>14</v>
      </c>
      <c r="C17" s="126"/>
      <c r="D17" s="137"/>
      <c r="E17" s="144"/>
      <c r="F17" s="282" t="e">
        <f t="shared" ca="1" si="3"/>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220"/>
      <c r="AM17" s="367"/>
      <c r="AN17" s="383">
        <f ca="1">IFERROR(COUNTIF(OFFSET(G17,0,MATCH("コ",G17:AL17,0)):$AL17,"一"),0)</f>
        <v>0</v>
      </c>
      <c r="AP17" s="392">
        <f t="shared" si="4"/>
        <v>0</v>
      </c>
      <c r="AQ17" s="397">
        <f t="shared" si="5"/>
        <v>0</v>
      </c>
      <c r="AR17" s="397">
        <f t="shared" si="5"/>
        <v>0</v>
      </c>
      <c r="AS17" s="397">
        <f t="shared" si="5"/>
        <v>0</v>
      </c>
      <c r="AT17" s="397">
        <f t="shared" si="5"/>
        <v>0</v>
      </c>
      <c r="AU17" s="397">
        <f t="shared" si="5"/>
        <v>0</v>
      </c>
      <c r="AV17" s="397">
        <f t="shared" si="5"/>
        <v>0</v>
      </c>
      <c r="AW17" s="397">
        <f t="shared" si="5"/>
        <v>0</v>
      </c>
      <c r="AX17" s="397">
        <f t="shared" si="5"/>
        <v>0</v>
      </c>
      <c r="AY17" s="397">
        <f t="shared" si="5"/>
        <v>0</v>
      </c>
      <c r="AZ17" s="397">
        <f t="shared" si="5"/>
        <v>0</v>
      </c>
      <c r="BA17" s="397">
        <f t="shared" si="5"/>
        <v>0</v>
      </c>
      <c r="BB17" s="397">
        <f t="shared" si="5"/>
        <v>0</v>
      </c>
      <c r="BC17" s="397">
        <f t="shared" si="5"/>
        <v>0</v>
      </c>
      <c r="BD17" s="397">
        <f t="shared" si="5"/>
        <v>0</v>
      </c>
      <c r="BE17" s="397">
        <f t="shared" si="5"/>
        <v>0</v>
      </c>
      <c r="BF17" s="397">
        <f t="shared" si="5"/>
        <v>0</v>
      </c>
      <c r="BG17" s="397">
        <f t="shared" si="5"/>
        <v>0</v>
      </c>
      <c r="BH17" s="397">
        <f t="shared" si="5"/>
        <v>0</v>
      </c>
      <c r="BI17" s="397">
        <f t="shared" si="5"/>
        <v>0</v>
      </c>
      <c r="BJ17" s="397">
        <f t="shared" si="5"/>
        <v>0</v>
      </c>
      <c r="BK17" s="397">
        <f t="shared" si="5"/>
        <v>0</v>
      </c>
      <c r="BL17" s="397">
        <f t="shared" si="5"/>
        <v>0</v>
      </c>
      <c r="BM17" s="397">
        <f t="shared" si="5"/>
        <v>0</v>
      </c>
      <c r="BN17" s="397">
        <f t="shared" si="5"/>
        <v>0</v>
      </c>
      <c r="BO17" s="397">
        <f t="shared" si="5"/>
        <v>0</v>
      </c>
      <c r="BP17" s="397">
        <f t="shared" si="5"/>
        <v>0</v>
      </c>
      <c r="BQ17" s="397">
        <f t="shared" si="5"/>
        <v>0</v>
      </c>
      <c r="BR17" s="397">
        <f t="shared" si="5"/>
        <v>0</v>
      </c>
      <c r="BS17" s="397">
        <f t="shared" si="5"/>
        <v>0</v>
      </c>
      <c r="BT17" s="397">
        <f t="shared" si="5"/>
        <v>0</v>
      </c>
      <c r="BU17" s="282">
        <f t="shared" si="5"/>
        <v>0</v>
      </c>
    </row>
    <row r="18" spans="2:73" ht="12" customHeight="1">
      <c r="B18" s="117">
        <f t="shared" si="2"/>
        <v>15</v>
      </c>
      <c r="C18" s="126"/>
      <c r="D18" s="137"/>
      <c r="E18" s="144"/>
      <c r="F18" s="282" t="e">
        <f t="shared" ca="1" si="3"/>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220"/>
      <c r="AM18" s="367"/>
      <c r="AN18" s="383">
        <f ca="1">IFERROR(COUNTIF(OFFSET(G18,0,MATCH("コ",G18:AL18,0)):$AL18,"一"),0)</f>
        <v>0</v>
      </c>
      <c r="AP18" s="392">
        <f t="shared" si="4"/>
        <v>0</v>
      </c>
      <c r="AQ18" s="397">
        <f t="shared" si="5"/>
        <v>0</v>
      </c>
      <c r="AR18" s="397">
        <f t="shared" si="5"/>
        <v>0</v>
      </c>
      <c r="AS18" s="397">
        <f t="shared" si="5"/>
        <v>0</v>
      </c>
      <c r="AT18" s="397">
        <f t="shared" si="5"/>
        <v>0</v>
      </c>
      <c r="AU18" s="397">
        <f t="shared" si="5"/>
        <v>0</v>
      </c>
      <c r="AV18" s="397">
        <f t="shared" si="5"/>
        <v>0</v>
      </c>
      <c r="AW18" s="397">
        <f t="shared" si="5"/>
        <v>0</v>
      </c>
      <c r="AX18" s="397">
        <f t="shared" si="5"/>
        <v>0</v>
      </c>
      <c r="AY18" s="397">
        <f t="shared" si="5"/>
        <v>0</v>
      </c>
      <c r="AZ18" s="397">
        <f t="shared" si="5"/>
        <v>0</v>
      </c>
      <c r="BA18" s="397">
        <f t="shared" si="5"/>
        <v>0</v>
      </c>
      <c r="BB18" s="397">
        <f t="shared" si="5"/>
        <v>0</v>
      </c>
      <c r="BC18" s="397">
        <f t="shared" si="5"/>
        <v>0</v>
      </c>
      <c r="BD18" s="397">
        <f t="shared" si="5"/>
        <v>0</v>
      </c>
      <c r="BE18" s="397">
        <f t="shared" si="5"/>
        <v>0</v>
      </c>
      <c r="BF18" s="397">
        <f t="shared" si="5"/>
        <v>0</v>
      </c>
      <c r="BG18" s="397">
        <f t="shared" si="5"/>
        <v>0</v>
      </c>
      <c r="BH18" s="397">
        <f t="shared" si="5"/>
        <v>0</v>
      </c>
      <c r="BI18" s="397">
        <f t="shared" si="5"/>
        <v>0</v>
      </c>
      <c r="BJ18" s="397">
        <f t="shared" si="5"/>
        <v>0</v>
      </c>
      <c r="BK18" s="397">
        <f t="shared" si="5"/>
        <v>0</v>
      </c>
      <c r="BL18" s="397">
        <f t="shared" si="5"/>
        <v>0</v>
      </c>
      <c r="BM18" s="397">
        <f t="shared" si="5"/>
        <v>0</v>
      </c>
      <c r="BN18" s="397">
        <f t="shared" si="5"/>
        <v>0</v>
      </c>
      <c r="BO18" s="397">
        <f t="shared" si="5"/>
        <v>0</v>
      </c>
      <c r="BP18" s="397">
        <f t="shared" si="5"/>
        <v>0</v>
      </c>
      <c r="BQ18" s="397">
        <f t="shared" si="5"/>
        <v>0</v>
      </c>
      <c r="BR18" s="397">
        <f t="shared" si="5"/>
        <v>0</v>
      </c>
      <c r="BS18" s="397">
        <f t="shared" si="5"/>
        <v>0</v>
      </c>
      <c r="BT18" s="397">
        <f t="shared" si="5"/>
        <v>0</v>
      </c>
      <c r="BU18" s="282">
        <f t="shared" si="5"/>
        <v>0</v>
      </c>
    </row>
    <row r="19" spans="2:73" ht="12" customHeight="1">
      <c r="B19" s="117">
        <f t="shared" si="2"/>
        <v>16</v>
      </c>
      <c r="C19" s="126"/>
      <c r="D19" s="137"/>
      <c r="E19" s="144"/>
      <c r="F19" s="282" t="e">
        <f t="shared" ca="1" si="3"/>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220"/>
      <c r="AM19" s="367"/>
      <c r="AN19" s="383">
        <f ca="1">IFERROR(COUNTIF(OFFSET(G19,0,MATCH("コ",G19:AL19,0)):$AL19,"一"),0)</f>
        <v>0</v>
      </c>
      <c r="AP19" s="392">
        <f t="shared" si="4"/>
        <v>0</v>
      </c>
      <c r="AQ19" s="397">
        <f t="shared" si="5"/>
        <v>0</v>
      </c>
      <c r="AR19" s="397">
        <f t="shared" si="5"/>
        <v>0</v>
      </c>
      <c r="AS19" s="397">
        <f t="shared" si="5"/>
        <v>0</v>
      </c>
      <c r="AT19" s="397">
        <f t="shared" si="5"/>
        <v>0</v>
      </c>
      <c r="AU19" s="397">
        <f t="shared" si="5"/>
        <v>0</v>
      </c>
      <c r="AV19" s="397">
        <f t="shared" si="5"/>
        <v>0</v>
      </c>
      <c r="AW19" s="397">
        <f t="shared" si="5"/>
        <v>0</v>
      </c>
      <c r="AX19" s="397">
        <f t="shared" si="5"/>
        <v>0</v>
      </c>
      <c r="AY19" s="397">
        <f t="shared" si="5"/>
        <v>0</v>
      </c>
      <c r="AZ19" s="397">
        <f t="shared" si="5"/>
        <v>0</v>
      </c>
      <c r="BA19" s="397">
        <f t="shared" si="5"/>
        <v>0</v>
      </c>
      <c r="BB19" s="397">
        <f t="shared" si="5"/>
        <v>0</v>
      </c>
      <c r="BC19" s="397">
        <f t="shared" si="5"/>
        <v>0</v>
      </c>
      <c r="BD19" s="397">
        <f t="shared" si="5"/>
        <v>0</v>
      </c>
      <c r="BE19" s="397">
        <f t="shared" si="5"/>
        <v>0</v>
      </c>
      <c r="BF19" s="397">
        <f t="shared" si="5"/>
        <v>0</v>
      </c>
      <c r="BG19" s="397">
        <f t="shared" si="5"/>
        <v>0</v>
      </c>
      <c r="BH19" s="397">
        <f t="shared" si="5"/>
        <v>0</v>
      </c>
      <c r="BI19" s="397">
        <f t="shared" si="5"/>
        <v>0</v>
      </c>
      <c r="BJ19" s="397">
        <f t="shared" si="5"/>
        <v>0</v>
      </c>
      <c r="BK19" s="397">
        <f t="shared" si="5"/>
        <v>0</v>
      </c>
      <c r="BL19" s="397">
        <f t="shared" si="5"/>
        <v>0</v>
      </c>
      <c r="BM19" s="397">
        <f t="shared" si="5"/>
        <v>0</v>
      </c>
      <c r="BN19" s="397">
        <f t="shared" si="5"/>
        <v>0</v>
      </c>
      <c r="BO19" s="397">
        <f t="shared" si="5"/>
        <v>0</v>
      </c>
      <c r="BP19" s="397">
        <f t="shared" si="5"/>
        <v>0</v>
      </c>
      <c r="BQ19" s="397">
        <f t="shared" si="5"/>
        <v>0</v>
      </c>
      <c r="BR19" s="397">
        <f t="shared" si="5"/>
        <v>0</v>
      </c>
      <c r="BS19" s="397">
        <f t="shared" si="5"/>
        <v>0</v>
      </c>
      <c r="BT19" s="397">
        <f t="shared" si="5"/>
        <v>0</v>
      </c>
      <c r="BU19" s="282">
        <f t="shared" si="5"/>
        <v>0</v>
      </c>
    </row>
    <row r="20" spans="2:73" ht="12" customHeight="1">
      <c r="B20" s="117">
        <f t="shared" si="2"/>
        <v>17</v>
      </c>
      <c r="C20" s="126"/>
      <c r="D20" s="137"/>
      <c r="E20" s="144"/>
      <c r="F20" s="282" t="e">
        <f t="shared" ca="1" si="3"/>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20"/>
      <c r="AM20" s="367"/>
      <c r="AN20" s="383">
        <f ca="1">IFERROR(COUNTIF(OFFSET(G20,0,MATCH("コ",G20:AL20,0)):$AL20,"一"),0)</f>
        <v>0</v>
      </c>
      <c r="AP20" s="392">
        <f t="shared" si="4"/>
        <v>0</v>
      </c>
      <c r="AQ20" s="397">
        <f t="shared" si="5"/>
        <v>0</v>
      </c>
      <c r="AR20" s="397">
        <f t="shared" si="5"/>
        <v>0</v>
      </c>
      <c r="AS20" s="397">
        <f t="shared" si="5"/>
        <v>0</v>
      </c>
      <c r="AT20" s="397">
        <f t="shared" si="5"/>
        <v>0</v>
      </c>
      <c r="AU20" s="397">
        <f t="shared" si="5"/>
        <v>0</v>
      </c>
      <c r="AV20" s="397">
        <f t="shared" si="5"/>
        <v>0</v>
      </c>
      <c r="AW20" s="397">
        <f t="shared" si="5"/>
        <v>0</v>
      </c>
      <c r="AX20" s="397">
        <f t="shared" si="5"/>
        <v>0</v>
      </c>
      <c r="AY20" s="397">
        <f t="shared" si="5"/>
        <v>0</v>
      </c>
      <c r="AZ20" s="397">
        <f t="shared" si="5"/>
        <v>0</v>
      </c>
      <c r="BA20" s="397">
        <f t="shared" si="5"/>
        <v>0</v>
      </c>
      <c r="BB20" s="397">
        <f t="shared" si="5"/>
        <v>0</v>
      </c>
      <c r="BC20" s="397">
        <f t="shared" si="5"/>
        <v>0</v>
      </c>
      <c r="BD20" s="397">
        <f t="shared" si="5"/>
        <v>0</v>
      </c>
      <c r="BE20" s="397">
        <f t="shared" si="5"/>
        <v>0</v>
      </c>
      <c r="BF20" s="397">
        <f t="shared" si="5"/>
        <v>0</v>
      </c>
      <c r="BG20" s="397">
        <f t="shared" si="5"/>
        <v>0</v>
      </c>
      <c r="BH20" s="397">
        <f t="shared" si="5"/>
        <v>0</v>
      </c>
      <c r="BI20" s="397">
        <f t="shared" si="5"/>
        <v>0</v>
      </c>
      <c r="BJ20" s="397">
        <f t="shared" si="5"/>
        <v>0</v>
      </c>
      <c r="BK20" s="397">
        <f t="shared" si="5"/>
        <v>0</v>
      </c>
      <c r="BL20" s="397">
        <f t="shared" si="5"/>
        <v>0</v>
      </c>
      <c r="BM20" s="397">
        <f t="shared" si="5"/>
        <v>0</v>
      </c>
      <c r="BN20" s="397">
        <f t="shared" si="5"/>
        <v>0</v>
      </c>
      <c r="BO20" s="397">
        <f t="shared" si="5"/>
        <v>0</v>
      </c>
      <c r="BP20" s="397">
        <f t="shared" si="5"/>
        <v>0</v>
      </c>
      <c r="BQ20" s="397">
        <f t="shared" si="5"/>
        <v>0</v>
      </c>
      <c r="BR20" s="397">
        <f t="shared" si="5"/>
        <v>0</v>
      </c>
      <c r="BS20" s="397">
        <f t="shared" si="5"/>
        <v>0</v>
      </c>
      <c r="BT20" s="397">
        <f t="shared" si="5"/>
        <v>0</v>
      </c>
      <c r="BU20" s="282">
        <f t="shared" si="5"/>
        <v>0</v>
      </c>
    </row>
    <row r="21" spans="2:73" ht="12" customHeight="1">
      <c r="B21" s="117">
        <f t="shared" si="2"/>
        <v>18</v>
      </c>
      <c r="C21" s="126"/>
      <c r="D21" s="137"/>
      <c r="E21" s="144"/>
      <c r="F21" s="282" t="e">
        <f t="shared" ca="1" si="3"/>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220"/>
      <c r="AM21" s="367"/>
      <c r="AN21" s="383">
        <f ca="1">IFERROR(COUNTIF(OFFSET(G21,0,MATCH("コ",G21:AL21,0)):$AL21,"一"),0)</f>
        <v>0</v>
      </c>
      <c r="AP21" s="392">
        <f t="shared" si="4"/>
        <v>0</v>
      </c>
      <c r="AQ21" s="397">
        <f t="shared" si="5"/>
        <v>0</v>
      </c>
      <c r="AR21" s="397">
        <f t="shared" si="5"/>
        <v>0</v>
      </c>
      <c r="AS21" s="397">
        <f t="shared" si="5"/>
        <v>0</v>
      </c>
      <c r="AT21" s="397">
        <f t="shared" si="5"/>
        <v>0</v>
      </c>
      <c r="AU21" s="397">
        <f t="shared" si="5"/>
        <v>0</v>
      </c>
      <c r="AV21" s="397">
        <f t="shared" si="5"/>
        <v>0</v>
      </c>
      <c r="AW21" s="397">
        <f t="shared" si="5"/>
        <v>0</v>
      </c>
      <c r="AX21" s="397">
        <f t="shared" si="5"/>
        <v>0</v>
      </c>
      <c r="AY21" s="397">
        <f t="shared" si="5"/>
        <v>0</v>
      </c>
      <c r="AZ21" s="397">
        <f t="shared" si="5"/>
        <v>0</v>
      </c>
      <c r="BA21" s="397">
        <f t="shared" si="5"/>
        <v>0</v>
      </c>
      <c r="BB21" s="397">
        <f t="shared" si="5"/>
        <v>0</v>
      </c>
      <c r="BC21" s="397">
        <f t="shared" si="5"/>
        <v>0</v>
      </c>
      <c r="BD21" s="397">
        <f t="shared" si="5"/>
        <v>0</v>
      </c>
      <c r="BE21" s="397">
        <f t="shared" si="5"/>
        <v>0</v>
      </c>
      <c r="BF21" s="397">
        <f t="shared" si="5"/>
        <v>0</v>
      </c>
      <c r="BG21" s="397">
        <f t="shared" si="5"/>
        <v>0</v>
      </c>
      <c r="BH21" s="397">
        <f t="shared" si="5"/>
        <v>0</v>
      </c>
      <c r="BI21" s="397">
        <f t="shared" si="5"/>
        <v>0</v>
      </c>
      <c r="BJ21" s="397">
        <f t="shared" si="5"/>
        <v>0</v>
      </c>
      <c r="BK21" s="397">
        <f t="shared" si="5"/>
        <v>0</v>
      </c>
      <c r="BL21" s="397">
        <f t="shared" si="5"/>
        <v>0</v>
      </c>
      <c r="BM21" s="397">
        <f t="shared" si="5"/>
        <v>0</v>
      </c>
      <c r="BN21" s="397">
        <f t="shared" si="5"/>
        <v>0</v>
      </c>
      <c r="BO21" s="397">
        <f t="shared" si="5"/>
        <v>0</v>
      </c>
      <c r="BP21" s="397">
        <f t="shared" si="5"/>
        <v>0</v>
      </c>
      <c r="BQ21" s="397">
        <f t="shared" si="5"/>
        <v>0</v>
      </c>
      <c r="BR21" s="397">
        <f t="shared" si="5"/>
        <v>0</v>
      </c>
      <c r="BS21" s="397">
        <f t="shared" si="5"/>
        <v>0</v>
      </c>
      <c r="BT21" s="397">
        <f t="shared" si="5"/>
        <v>0</v>
      </c>
      <c r="BU21" s="282">
        <f t="shared" si="5"/>
        <v>0</v>
      </c>
    </row>
    <row r="22" spans="2:73" ht="12" customHeight="1">
      <c r="B22" s="117">
        <f t="shared" si="2"/>
        <v>19</v>
      </c>
      <c r="C22" s="126"/>
      <c r="D22" s="137"/>
      <c r="E22" s="144"/>
      <c r="F22" s="282" t="e">
        <f t="shared" ca="1" si="3"/>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220"/>
      <c r="AM22" s="367"/>
      <c r="AN22" s="383">
        <f ca="1">IFERROR(COUNTIF(OFFSET(G22,0,MATCH("コ",G22:AL22,0)):$AL22,"一"),0)</f>
        <v>0</v>
      </c>
      <c r="AP22" s="392">
        <f t="shared" si="4"/>
        <v>0</v>
      </c>
      <c r="AQ22" s="397">
        <f t="shared" si="5"/>
        <v>0</v>
      </c>
      <c r="AR22" s="397">
        <f t="shared" si="5"/>
        <v>0</v>
      </c>
      <c r="AS22" s="397">
        <f t="shared" si="5"/>
        <v>0</v>
      </c>
      <c r="AT22" s="397">
        <f t="shared" si="5"/>
        <v>0</v>
      </c>
      <c r="AU22" s="397">
        <f t="shared" si="5"/>
        <v>0</v>
      </c>
      <c r="AV22" s="397">
        <f t="shared" si="5"/>
        <v>0</v>
      </c>
      <c r="AW22" s="397">
        <f t="shared" si="5"/>
        <v>0</v>
      </c>
      <c r="AX22" s="397">
        <f t="shared" si="5"/>
        <v>0</v>
      </c>
      <c r="AY22" s="397">
        <f t="shared" si="5"/>
        <v>0</v>
      </c>
      <c r="AZ22" s="397">
        <f t="shared" si="5"/>
        <v>0</v>
      </c>
      <c r="BA22" s="397">
        <f t="shared" si="5"/>
        <v>0</v>
      </c>
      <c r="BB22" s="397">
        <f t="shared" si="5"/>
        <v>0</v>
      </c>
      <c r="BC22" s="397">
        <f t="shared" si="5"/>
        <v>0</v>
      </c>
      <c r="BD22" s="397">
        <f t="shared" si="5"/>
        <v>0</v>
      </c>
      <c r="BE22" s="397">
        <f t="shared" si="5"/>
        <v>0</v>
      </c>
      <c r="BF22" s="397">
        <f t="shared" si="5"/>
        <v>0</v>
      </c>
      <c r="BG22" s="397">
        <f t="shared" si="5"/>
        <v>0</v>
      </c>
      <c r="BH22" s="397">
        <f t="shared" si="5"/>
        <v>0</v>
      </c>
      <c r="BI22" s="397">
        <f t="shared" si="5"/>
        <v>0</v>
      </c>
      <c r="BJ22" s="397">
        <f t="shared" si="5"/>
        <v>0</v>
      </c>
      <c r="BK22" s="397">
        <f t="shared" si="5"/>
        <v>0</v>
      </c>
      <c r="BL22" s="397">
        <f t="shared" si="5"/>
        <v>0</v>
      </c>
      <c r="BM22" s="397">
        <f t="shared" si="5"/>
        <v>0</v>
      </c>
      <c r="BN22" s="397">
        <f t="shared" si="5"/>
        <v>0</v>
      </c>
      <c r="BO22" s="397">
        <f t="shared" si="5"/>
        <v>0</v>
      </c>
      <c r="BP22" s="397">
        <f t="shared" si="5"/>
        <v>0</v>
      </c>
      <c r="BQ22" s="397">
        <f t="shared" si="5"/>
        <v>0</v>
      </c>
      <c r="BR22" s="397">
        <f t="shared" si="5"/>
        <v>0</v>
      </c>
      <c r="BS22" s="397">
        <f t="shared" si="5"/>
        <v>0</v>
      </c>
      <c r="BT22" s="397">
        <f t="shared" si="5"/>
        <v>0</v>
      </c>
      <c r="BU22" s="282">
        <f t="shared" si="5"/>
        <v>0</v>
      </c>
    </row>
    <row r="23" spans="2:73" ht="12" customHeight="1">
      <c r="B23" s="117">
        <f t="shared" si="2"/>
        <v>20</v>
      </c>
      <c r="C23" s="126"/>
      <c r="D23" s="137"/>
      <c r="E23" s="144"/>
      <c r="F23" s="282" t="e">
        <f t="shared" ca="1" si="3"/>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20"/>
      <c r="AM23" s="367"/>
      <c r="AN23" s="383">
        <f ca="1">IFERROR(COUNTIF(OFFSET(G23,0,MATCH("コ",G23:AL23,0)):$AL23,"一"),0)</f>
        <v>0</v>
      </c>
      <c r="AP23" s="392">
        <f t="shared" si="4"/>
        <v>0</v>
      </c>
      <c r="AQ23" s="397">
        <f t="shared" si="5"/>
        <v>0</v>
      </c>
      <c r="AR23" s="397">
        <f t="shared" si="5"/>
        <v>0</v>
      </c>
      <c r="AS23" s="397">
        <f t="shared" si="5"/>
        <v>0</v>
      </c>
      <c r="AT23" s="397">
        <f t="shared" si="5"/>
        <v>0</v>
      </c>
      <c r="AU23" s="397">
        <f t="shared" si="5"/>
        <v>0</v>
      </c>
      <c r="AV23" s="397">
        <f t="shared" si="5"/>
        <v>0</v>
      </c>
      <c r="AW23" s="397">
        <f t="shared" si="5"/>
        <v>0</v>
      </c>
      <c r="AX23" s="397">
        <f t="shared" si="5"/>
        <v>0</v>
      </c>
      <c r="AY23" s="397">
        <f t="shared" si="5"/>
        <v>0</v>
      </c>
      <c r="AZ23" s="397">
        <f t="shared" si="5"/>
        <v>0</v>
      </c>
      <c r="BA23" s="397">
        <f t="shared" si="5"/>
        <v>0</v>
      </c>
      <c r="BB23" s="397">
        <f t="shared" si="5"/>
        <v>0</v>
      </c>
      <c r="BC23" s="397">
        <f t="shared" si="5"/>
        <v>0</v>
      </c>
      <c r="BD23" s="397">
        <f t="shared" si="5"/>
        <v>0</v>
      </c>
      <c r="BE23" s="397">
        <f t="shared" si="5"/>
        <v>0</v>
      </c>
      <c r="BF23" s="397">
        <f t="shared" si="5"/>
        <v>0</v>
      </c>
      <c r="BG23" s="397">
        <f t="shared" si="5"/>
        <v>0</v>
      </c>
      <c r="BH23" s="397">
        <f t="shared" si="5"/>
        <v>0</v>
      </c>
      <c r="BI23" s="397">
        <f t="shared" si="5"/>
        <v>0</v>
      </c>
      <c r="BJ23" s="397">
        <f t="shared" si="5"/>
        <v>0</v>
      </c>
      <c r="BK23" s="397">
        <f t="shared" si="5"/>
        <v>0</v>
      </c>
      <c r="BL23" s="397">
        <f t="shared" si="5"/>
        <v>0</v>
      </c>
      <c r="BM23" s="397">
        <f t="shared" si="5"/>
        <v>0</v>
      </c>
      <c r="BN23" s="397">
        <f t="shared" si="5"/>
        <v>0</v>
      </c>
      <c r="BO23" s="397">
        <f t="shared" si="5"/>
        <v>0</v>
      </c>
      <c r="BP23" s="397">
        <f t="shared" si="5"/>
        <v>0</v>
      </c>
      <c r="BQ23" s="397">
        <f t="shared" si="5"/>
        <v>0</v>
      </c>
      <c r="BR23" s="397">
        <f t="shared" si="5"/>
        <v>0</v>
      </c>
      <c r="BS23" s="397">
        <f t="shared" si="5"/>
        <v>0</v>
      </c>
      <c r="BT23" s="397">
        <f t="shared" si="5"/>
        <v>0</v>
      </c>
      <c r="BU23" s="282">
        <f t="shared" si="5"/>
        <v>0</v>
      </c>
    </row>
    <row r="24" spans="2:73" ht="12" customHeight="1">
      <c r="B24" s="117">
        <f t="shared" si="2"/>
        <v>21</v>
      </c>
      <c r="C24" s="126"/>
      <c r="D24" s="137"/>
      <c r="E24" s="144"/>
      <c r="F24" s="282" t="e">
        <f t="shared" ca="1" si="3"/>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220"/>
      <c r="AM24" s="367"/>
      <c r="AN24" s="383">
        <f ca="1">IFERROR(COUNTIF(OFFSET(G24,0,MATCH("コ",G24:AL24,0)):$AL24,"一"),0)</f>
        <v>0</v>
      </c>
      <c r="AP24" s="392">
        <f t="shared" si="4"/>
        <v>0</v>
      </c>
      <c r="AQ24" s="397">
        <f t="shared" si="5"/>
        <v>0</v>
      </c>
      <c r="AR24" s="397">
        <f t="shared" si="5"/>
        <v>0</v>
      </c>
      <c r="AS24" s="397">
        <f t="shared" si="5"/>
        <v>0</v>
      </c>
      <c r="AT24" s="397">
        <f t="shared" si="5"/>
        <v>0</v>
      </c>
      <c r="AU24" s="397">
        <f t="shared" si="5"/>
        <v>0</v>
      </c>
      <c r="AV24" s="397">
        <f t="shared" si="5"/>
        <v>0</v>
      </c>
      <c r="AW24" s="397">
        <f t="shared" si="5"/>
        <v>0</v>
      </c>
      <c r="AX24" s="397">
        <f t="shared" si="5"/>
        <v>0</v>
      </c>
      <c r="AY24" s="397">
        <f t="shared" si="5"/>
        <v>0</v>
      </c>
      <c r="AZ24" s="397">
        <f t="shared" si="5"/>
        <v>0</v>
      </c>
      <c r="BA24" s="397">
        <f t="shared" si="5"/>
        <v>0</v>
      </c>
      <c r="BB24" s="397">
        <f t="shared" si="5"/>
        <v>0</v>
      </c>
      <c r="BC24" s="397">
        <f t="shared" si="5"/>
        <v>0</v>
      </c>
      <c r="BD24" s="397">
        <f t="shared" si="5"/>
        <v>0</v>
      </c>
      <c r="BE24" s="397">
        <f t="shared" si="5"/>
        <v>0</v>
      </c>
      <c r="BF24" s="397">
        <f t="shared" si="5"/>
        <v>0</v>
      </c>
      <c r="BG24" s="397">
        <f t="shared" si="5"/>
        <v>0</v>
      </c>
      <c r="BH24" s="397">
        <f t="shared" si="5"/>
        <v>0</v>
      </c>
      <c r="BI24" s="397">
        <f t="shared" si="5"/>
        <v>0</v>
      </c>
      <c r="BJ24" s="397">
        <f t="shared" si="5"/>
        <v>0</v>
      </c>
      <c r="BK24" s="397">
        <f t="shared" si="5"/>
        <v>0</v>
      </c>
      <c r="BL24" s="397">
        <f t="shared" si="5"/>
        <v>0</v>
      </c>
      <c r="BM24" s="397">
        <f t="shared" si="5"/>
        <v>0</v>
      </c>
      <c r="BN24" s="397">
        <f t="shared" si="5"/>
        <v>0</v>
      </c>
      <c r="BO24" s="397">
        <f t="shared" si="5"/>
        <v>0</v>
      </c>
      <c r="BP24" s="397">
        <f t="shared" si="5"/>
        <v>0</v>
      </c>
      <c r="BQ24" s="397">
        <f t="shared" si="5"/>
        <v>0</v>
      </c>
      <c r="BR24" s="397">
        <f t="shared" si="5"/>
        <v>0</v>
      </c>
      <c r="BS24" s="397">
        <f t="shared" si="5"/>
        <v>0</v>
      </c>
      <c r="BT24" s="397">
        <f t="shared" si="5"/>
        <v>0</v>
      </c>
      <c r="BU24" s="282">
        <f t="shared" si="5"/>
        <v>0</v>
      </c>
    </row>
    <row r="25" spans="2:73" ht="12" customHeight="1">
      <c r="B25" s="117">
        <f t="shared" si="2"/>
        <v>22</v>
      </c>
      <c r="C25" s="126"/>
      <c r="D25" s="137"/>
      <c r="E25" s="144"/>
      <c r="F25" s="282" t="e">
        <f t="shared" ca="1" si="3"/>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220"/>
      <c r="AM25" s="367"/>
      <c r="AN25" s="383">
        <f ca="1">IFERROR(COUNTIF(OFFSET(G25,0,MATCH("コ",G25:AL25,0)):$AL25,"一"),0)</f>
        <v>0</v>
      </c>
      <c r="AP25" s="392">
        <f t="shared" si="4"/>
        <v>0</v>
      </c>
      <c r="AQ25" s="397">
        <f t="shared" si="5"/>
        <v>0</v>
      </c>
      <c r="AR25" s="397">
        <f t="shared" si="5"/>
        <v>0</v>
      </c>
      <c r="AS25" s="397">
        <f t="shared" si="5"/>
        <v>0</v>
      </c>
      <c r="AT25" s="397">
        <f t="shared" si="5"/>
        <v>0</v>
      </c>
      <c r="AU25" s="397">
        <f t="shared" si="5"/>
        <v>0</v>
      </c>
      <c r="AV25" s="397">
        <f t="shared" si="5"/>
        <v>0</v>
      </c>
      <c r="AW25" s="397">
        <f t="shared" si="5"/>
        <v>0</v>
      </c>
      <c r="AX25" s="397">
        <f t="shared" si="5"/>
        <v>0</v>
      </c>
      <c r="AY25" s="397">
        <f t="shared" si="5"/>
        <v>0</v>
      </c>
      <c r="AZ25" s="397">
        <f t="shared" si="5"/>
        <v>0</v>
      </c>
      <c r="BA25" s="397">
        <f t="shared" si="5"/>
        <v>0</v>
      </c>
      <c r="BB25" s="397">
        <f t="shared" si="5"/>
        <v>0</v>
      </c>
      <c r="BC25" s="397">
        <f t="shared" si="5"/>
        <v>0</v>
      </c>
      <c r="BD25" s="397">
        <f t="shared" si="5"/>
        <v>0</v>
      </c>
      <c r="BE25" s="397">
        <f t="shared" si="5"/>
        <v>0</v>
      </c>
      <c r="BF25" s="397">
        <f t="shared" si="5"/>
        <v>0</v>
      </c>
      <c r="BG25" s="397">
        <f t="shared" si="5"/>
        <v>0</v>
      </c>
      <c r="BH25" s="397">
        <f t="shared" si="5"/>
        <v>0</v>
      </c>
      <c r="BI25" s="397">
        <f t="shared" si="5"/>
        <v>0</v>
      </c>
      <c r="BJ25" s="397">
        <f t="shared" si="5"/>
        <v>0</v>
      </c>
      <c r="BK25" s="397">
        <f t="shared" si="5"/>
        <v>0</v>
      </c>
      <c r="BL25" s="397">
        <f t="shared" si="5"/>
        <v>0</v>
      </c>
      <c r="BM25" s="397">
        <f t="shared" si="5"/>
        <v>0</v>
      </c>
      <c r="BN25" s="397">
        <f t="shared" si="5"/>
        <v>0</v>
      </c>
      <c r="BO25" s="397">
        <f t="shared" si="5"/>
        <v>0</v>
      </c>
      <c r="BP25" s="397">
        <f t="shared" si="5"/>
        <v>0</v>
      </c>
      <c r="BQ25" s="397">
        <f t="shared" si="5"/>
        <v>0</v>
      </c>
      <c r="BR25" s="397">
        <f t="shared" si="5"/>
        <v>0</v>
      </c>
      <c r="BS25" s="397">
        <f t="shared" si="5"/>
        <v>0</v>
      </c>
      <c r="BT25" s="397">
        <f t="shared" si="5"/>
        <v>0</v>
      </c>
      <c r="BU25" s="282">
        <f t="shared" si="5"/>
        <v>0</v>
      </c>
    </row>
    <row r="26" spans="2:73" ht="12" customHeight="1">
      <c r="B26" s="117">
        <f t="shared" si="2"/>
        <v>23</v>
      </c>
      <c r="C26" s="126"/>
      <c r="D26" s="137"/>
      <c r="E26" s="144"/>
      <c r="F26" s="282" t="e">
        <f t="shared" ca="1" si="3"/>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220"/>
      <c r="AM26" s="367"/>
      <c r="AN26" s="383">
        <f ca="1">IFERROR(COUNTIF(OFFSET(G26,0,MATCH("コ",G26:AL26,0)):$AL26,"一"),0)</f>
        <v>0</v>
      </c>
      <c r="AP26" s="392">
        <f t="shared" si="4"/>
        <v>0</v>
      </c>
      <c r="AQ26" s="397">
        <f t="shared" si="5"/>
        <v>0</v>
      </c>
      <c r="AR26" s="397">
        <f t="shared" si="5"/>
        <v>0</v>
      </c>
      <c r="AS26" s="397">
        <f t="shared" si="5"/>
        <v>0</v>
      </c>
      <c r="AT26" s="397">
        <f t="shared" si="5"/>
        <v>0</v>
      </c>
      <c r="AU26" s="397">
        <f t="shared" si="5"/>
        <v>0</v>
      </c>
      <c r="AV26" s="397">
        <f t="shared" si="5"/>
        <v>0</v>
      </c>
      <c r="AW26" s="397">
        <f t="shared" si="5"/>
        <v>0</v>
      </c>
      <c r="AX26" s="397">
        <f t="shared" si="5"/>
        <v>0</v>
      </c>
      <c r="AY26" s="397">
        <f t="shared" si="5"/>
        <v>0</v>
      </c>
      <c r="AZ26" s="397">
        <f t="shared" si="5"/>
        <v>0</v>
      </c>
      <c r="BA26" s="397">
        <f t="shared" si="5"/>
        <v>0</v>
      </c>
      <c r="BB26" s="397">
        <f t="shared" si="5"/>
        <v>0</v>
      </c>
      <c r="BC26" s="397">
        <f t="shared" si="5"/>
        <v>0</v>
      </c>
      <c r="BD26" s="397">
        <f t="shared" si="5"/>
        <v>0</v>
      </c>
      <c r="BE26" s="397">
        <f t="shared" si="5"/>
        <v>0</v>
      </c>
      <c r="BF26" s="397">
        <f t="shared" si="5"/>
        <v>0</v>
      </c>
      <c r="BG26" s="397">
        <f t="shared" si="5"/>
        <v>0</v>
      </c>
      <c r="BH26" s="397">
        <f t="shared" si="5"/>
        <v>0</v>
      </c>
      <c r="BI26" s="397">
        <f t="shared" si="5"/>
        <v>0</v>
      </c>
      <c r="BJ26" s="397">
        <f t="shared" si="5"/>
        <v>0</v>
      </c>
      <c r="BK26" s="397">
        <f t="shared" si="5"/>
        <v>0</v>
      </c>
      <c r="BL26" s="397">
        <f t="shared" si="5"/>
        <v>0</v>
      </c>
      <c r="BM26" s="397">
        <f t="shared" si="5"/>
        <v>0</v>
      </c>
      <c r="BN26" s="397">
        <f t="shared" si="5"/>
        <v>0</v>
      </c>
      <c r="BO26" s="397">
        <f t="shared" si="5"/>
        <v>0</v>
      </c>
      <c r="BP26" s="397">
        <f t="shared" si="5"/>
        <v>0</v>
      </c>
      <c r="BQ26" s="397">
        <f t="shared" si="5"/>
        <v>0</v>
      </c>
      <c r="BR26" s="397">
        <f t="shared" si="5"/>
        <v>0</v>
      </c>
      <c r="BS26" s="397">
        <f t="shared" si="5"/>
        <v>0</v>
      </c>
      <c r="BT26" s="397">
        <f t="shared" si="5"/>
        <v>0</v>
      </c>
      <c r="BU26" s="282">
        <f t="shared" si="5"/>
        <v>0</v>
      </c>
    </row>
    <row r="27" spans="2:73" ht="12" customHeight="1">
      <c r="B27" s="117">
        <f t="shared" si="2"/>
        <v>24</v>
      </c>
      <c r="C27" s="126"/>
      <c r="D27" s="137"/>
      <c r="E27" s="144"/>
      <c r="F27" s="282" t="e">
        <f t="shared" ca="1" si="3"/>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20"/>
      <c r="AM27" s="367"/>
      <c r="AN27" s="383">
        <f ca="1">IFERROR(COUNTIF(OFFSET(G27,0,MATCH("コ",G27:AL27,0)):$AL27,"一"),0)</f>
        <v>0</v>
      </c>
      <c r="AP27" s="392">
        <f t="shared" si="4"/>
        <v>0</v>
      </c>
      <c r="AQ27" s="397">
        <f t="shared" si="5"/>
        <v>0</v>
      </c>
      <c r="AR27" s="397">
        <f t="shared" si="5"/>
        <v>0</v>
      </c>
      <c r="AS27" s="397">
        <f t="shared" si="5"/>
        <v>0</v>
      </c>
      <c r="AT27" s="397">
        <f t="shared" si="5"/>
        <v>0</v>
      </c>
      <c r="AU27" s="397">
        <f t="shared" si="5"/>
        <v>0</v>
      </c>
      <c r="AV27" s="397">
        <f t="shared" si="5"/>
        <v>0</v>
      </c>
      <c r="AW27" s="397">
        <f t="shared" si="5"/>
        <v>0</v>
      </c>
      <c r="AX27" s="397">
        <f t="shared" si="5"/>
        <v>0</v>
      </c>
      <c r="AY27" s="397">
        <f t="shared" si="5"/>
        <v>0</v>
      </c>
      <c r="AZ27" s="397">
        <f t="shared" si="5"/>
        <v>0</v>
      </c>
      <c r="BA27" s="397">
        <f t="shared" si="5"/>
        <v>0</v>
      </c>
      <c r="BB27" s="397">
        <f t="shared" si="5"/>
        <v>0</v>
      </c>
      <c r="BC27" s="397">
        <f t="shared" si="5"/>
        <v>0</v>
      </c>
      <c r="BD27" s="397">
        <f t="shared" si="5"/>
        <v>0</v>
      </c>
      <c r="BE27" s="397">
        <f t="shared" si="5"/>
        <v>0</v>
      </c>
      <c r="BF27" s="397">
        <f t="shared" si="5"/>
        <v>0</v>
      </c>
      <c r="BG27" s="397">
        <f t="shared" si="5"/>
        <v>0</v>
      </c>
      <c r="BH27" s="397">
        <f t="shared" si="5"/>
        <v>0</v>
      </c>
      <c r="BI27" s="397">
        <f t="shared" si="5"/>
        <v>0</v>
      </c>
      <c r="BJ27" s="397">
        <f t="shared" si="5"/>
        <v>0</v>
      </c>
      <c r="BK27" s="397">
        <f t="shared" si="5"/>
        <v>0</v>
      </c>
      <c r="BL27" s="397">
        <f t="shared" si="5"/>
        <v>0</v>
      </c>
      <c r="BM27" s="397">
        <f t="shared" si="5"/>
        <v>0</v>
      </c>
      <c r="BN27" s="397">
        <f t="shared" si="5"/>
        <v>0</v>
      </c>
      <c r="BO27" s="397">
        <f t="shared" si="5"/>
        <v>0</v>
      </c>
      <c r="BP27" s="397">
        <f t="shared" si="5"/>
        <v>0</v>
      </c>
      <c r="BQ27" s="397">
        <f t="shared" si="5"/>
        <v>0</v>
      </c>
      <c r="BR27" s="397">
        <f t="shared" si="5"/>
        <v>0</v>
      </c>
      <c r="BS27" s="397">
        <f t="shared" si="5"/>
        <v>0</v>
      </c>
      <c r="BT27" s="397">
        <f t="shared" si="5"/>
        <v>0</v>
      </c>
      <c r="BU27" s="282">
        <f t="shared" si="5"/>
        <v>0</v>
      </c>
    </row>
    <row r="28" spans="2:73" ht="12" customHeight="1">
      <c r="B28" s="117">
        <f t="shared" si="2"/>
        <v>25</v>
      </c>
      <c r="C28" s="126"/>
      <c r="D28" s="137"/>
      <c r="E28" s="144"/>
      <c r="F28" s="282" t="e">
        <f t="shared" ca="1" si="3"/>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220"/>
      <c r="AM28" s="367"/>
      <c r="AN28" s="383">
        <f ca="1">IFERROR(COUNTIF(OFFSET(G28,0,MATCH("コ",G28:AL28,0)):$AL28,"一"),0)</f>
        <v>0</v>
      </c>
      <c r="AP28" s="392">
        <f t="shared" si="4"/>
        <v>0</v>
      </c>
      <c r="AQ28" s="397">
        <f t="shared" si="5"/>
        <v>0</v>
      </c>
      <c r="AR28" s="397">
        <f t="shared" si="5"/>
        <v>0</v>
      </c>
      <c r="AS28" s="397">
        <f t="shared" si="5"/>
        <v>0</v>
      </c>
      <c r="AT28" s="397">
        <f t="shared" si="5"/>
        <v>0</v>
      </c>
      <c r="AU28" s="397">
        <f t="shared" si="5"/>
        <v>0</v>
      </c>
      <c r="AV28" s="397">
        <f t="shared" si="5"/>
        <v>0</v>
      </c>
      <c r="AW28" s="397">
        <f t="shared" si="5"/>
        <v>0</v>
      </c>
      <c r="AX28" s="397">
        <f t="shared" si="5"/>
        <v>0</v>
      </c>
      <c r="AY28" s="397">
        <f t="shared" si="5"/>
        <v>0</v>
      </c>
      <c r="AZ28" s="397">
        <f t="shared" si="5"/>
        <v>0</v>
      </c>
      <c r="BA28" s="397">
        <f t="shared" si="5"/>
        <v>0</v>
      </c>
      <c r="BB28" s="397">
        <f t="shared" si="5"/>
        <v>0</v>
      </c>
      <c r="BC28" s="397">
        <f t="shared" si="5"/>
        <v>0</v>
      </c>
      <c r="BD28" s="397">
        <f t="shared" si="5"/>
        <v>0</v>
      </c>
      <c r="BE28" s="397">
        <f t="shared" si="5"/>
        <v>0</v>
      </c>
      <c r="BF28" s="397">
        <f t="shared" si="5"/>
        <v>0</v>
      </c>
      <c r="BG28" s="397">
        <f t="shared" si="5"/>
        <v>0</v>
      </c>
      <c r="BH28" s="397">
        <f t="shared" si="5"/>
        <v>0</v>
      </c>
      <c r="BI28" s="397">
        <f t="shared" si="5"/>
        <v>0</v>
      </c>
      <c r="BJ28" s="397">
        <f t="shared" si="5"/>
        <v>0</v>
      </c>
      <c r="BK28" s="397">
        <f t="shared" si="5"/>
        <v>0</v>
      </c>
      <c r="BL28" s="397">
        <f t="shared" si="5"/>
        <v>0</v>
      </c>
      <c r="BM28" s="397">
        <f t="shared" si="5"/>
        <v>0</v>
      </c>
      <c r="BN28" s="397">
        <f t="shared" si="5"/>
        <v>0</v>
      </c>
      <c r="BO28" s="397">
        <f t="shared" si="5"/>
        <v>0</v>
      </c>
      <c r="BP28" s="397">
        <f t="shared" si="5"/>
        <v>0</v>
      </c>
      <c r="BQ28" s="397">
        <f t="shared" si="5"/>
        <v>0</v>
      </c>
      <c r="BR28" s="397">
        <f t="shared" si="5"/>
        <v>0</v>
      </c>
      <c r="BS28" s="397">
        <f t="shared" si="5"/>
        <v>0</v>
      </c>
      <c r="BT28" s="397">
        <f t="shared" si="5"/>
        <v>0</v>
      </c>
      <c r="BU28" s="282">
        <f t="shared" si="5"/>
        <v>0</v>
      </c>
    </row>
    <row r="29" spans="2:73" ht="12" customHeight="1">
      <c r="B29" s="117">
        <f t="shared" si="2"/>
        <v>26</v>
      </c>
      <c r="C29" s="126"/>
      <c r="D29" s="137"/>
      <c r="E29" s="144"/>
      <c r="F29" s="282" t="e">
        <f t="shared" ca="1" si="3"/>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220"/>
      <c r="AM29" s="367"/>
      <c r="AN29" s="383">
        <f ca="1">IFERROR(COUNTIF(OFFSET(G29,0,MATCH("コ",G29:AL29,0)):$AL29,"一"),0)</f>
        <v>0</v>
      </c>
      <c r="AP29" s="392">
        <f t="shared" si="4"/>
        <v>0</v>
      </c>
      <c r="AQ29" s="397">
        <f t="shared" si="5"/>
        <v>0</v>
      </c>
      <c r="AR29" s="397">
        <f t="shared" si="5"/>
        <v>0</v>
      </c>
      <c r="AS29" s="397">
        <f t="shared" si="5"/>
        <v>0</v>
      </c>
      <c r="AT29" s="397">
        <f t="shared" si="5"/>
        <v>0</v>
      </c>
      <c r="AU29" s="397">
        <f t="shared" si="5"/>
        <v>0</v>
      </c>
      <c r="AV29" s="397">
        <f t="shared" si="5"/>
        <v>0</v>
      </c>
      <c r="AW29" s="397">
        <f t="shared" si="5"/>
        <v>0</v>
      </c>
      <c r="AX29" s="397">
        <f t="shared" si="5"/>
        <v>0</v>
      </c>
      <c r="AY29" s="397">
        <f t="shared" si="5"/>
        <v>0</v>
      </c>
      <c r="AZ29" s="397">
        <f t="shared" si="5"/>
        <v>0</v>
      </c>
      <c r="BA29" s="397">
        <f t="shared" si="5"/>
        <v>0</v>
      </c>
      <c r="BB29" s="397">
        <f t="shared" si="5"/>
        <v>0</v>
      </c>
      <c r="BC29" s="397">
        <f t="shared" si="5"/>
        <v>0</v>
      </c>
      <c r="BD29" s="397">
        <f t="shared" si="5"/>
        <v>0</v>
      </c>
      <c r="BE29" s="397">
        <f t="shared" si="5"/>
        <v>0</v>
      </c>
      <c r="BF29" s="397">
        <f t="shared" si="5"/>
        <v>0</v>
      </c>
      <c r="BG29" s="397">
        <f t="shared" si="5"/>
        <v>0</v>
      </c>
      <c r="BH29" s="397">
        <f t="shared" si="5"/>
        <v>0</v>
      </c>
      <c r="BI29" s="397">
        <f t="shared" si="5"/>
        <v>0</v>
      </c>
      <c r="BJ29" s="397">
        <f t="shared" si="5"/>
        <v>0</v>
      </c>
      <c r="BK29" s="397">
        <f t="shared" si="5"/>
        <v>0</v>
      </c>
      <c r="BL29" s="397">
        <f t="shared" si="5"/>
        <v>0</v>
      </c>
      <c r="BM29" s="397">
        <f t="shared" si="5"/>
        <v>0</v>
      </c>
      <c r="BN29" s="397">
        <f t="shared" si="5"/>
        <v>0</v>
      </c>
      <c r="BO29" s="397">
        <f t="shared" si="5"/>
        <v>0</v>
      </c>
      <c r="BP29" s="397">
        <f t="shared" si="5"/>
        <v>0</v>
      </c>
      <c r="BQ29" s="397">
        <f t="shared" si="5"/>
        <v>0</v>
      </c>
      <c r="BR29" s="397">
        <f t="shared" si="5"/>
        <v>0</v>
      </c>
      <c r="BS29" s="397">
        <f t="shared" si="5"/>
        <v>0</v>
      </c>
      <c r="BT29" s="397">
        <f t="shared" si="5"/>
        <v>0</v>
      </c>
      <c r="BU29" s="282">
        <f t="shared" si="5"/>
        <v>0</v>
      </c>
    </row>
    <row r="30" spans="2:73" ht="12" customHeight="1">
      <c r="B30" s="117">
        <f t="shared" si="2"/>
        <v>27</v>
      </c>
      <c r="C30" s="126"/>
      <c r="D30" s="137"/>
      <c r="E30" s="144"/>
      <c r="F30" s="282" t="e">
        <f t="shared" ca="1" si="3"/>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220"/>
      <c r="AM30" s="367"/>
      <c r="AN30" s="383">
        <f ca="1">IFERROR(COUNTIF(OFFSET(G30,0,MATCH("コ",G30:AL30,0)):$AL30,"一"),0)</f>
        <v>0</v>
      </c>
      <c r="AP30" s="392">
        <f t="shared" si="4"/>
        <v>0</v>
      </c>
      <c r="AQ30" s="397">
        <f t="shared" si="5"/>
        <v>0</v>
      </c>
      <c r="AR30" s="397">
        <f t="shared" si="5"/>
        <v>0</v>
      </c>
      <c r="AS30" s="397">
        <f t="shared" si="5"/>
        <v>0</v>
      </c>
      <c r="AT30" s="397">
        <f t="shared" si="5"/>
        <v>0</v>
      </c>
      <c r="AU30" s="397">
        <f t="shared" si="5"/>
        <v>0</v>
      </c>
      <c r="AV30" s="397">
        <f t="shared" si="5"/>
        <v>0</v>
      </c>
      <c r="AW30" s="397">
        <f t="shared" si="5"/>
        <v>0</v>
      </c>
      <c r="AX30" s="397">
        <f t="shared" si="5"/>
        <v>0</v>
      </c>
      <c r="AY30" s="397">
        <f t="shared" si="5"/>
        <v>0</v>
      </c>
      <c r="AZ30" s="397">
        <f t="shared" si="5"/>
        <v>0</v>
      </c>
      <c r="BA30" s="397">
        <f t="shared" si="5"/>
        <v>0</v>
      </c>
      <c r="BB30" s="397">
        <f t="shared" si="5"/>
        <v>0</v>
      </c>
      <c r="BC30" s="397">
        <f t="shared" si="5"/>
        <v>0</v>
      </c>
      <c r="BD30" s="397">
        <f t="shared" si="5"/>
        <v>0</v>
      </c>
      <c r="BE30" s="397">
        <f t="shared" si="5"/>
        <v>0</v>
      </c>
      <c r="BF30" s="397">
        <f t="shared" si="5"/>
        <v>0</v>
      </c>
      <c r="BG30" s="397">
        <f t="shared" si="5"/>
        <v>0</v>
      </c>
      <c r="BH30" s="397">
        <f t="shared" si="5"/>
        <v>0</v>
      </c>
      <c r="BI30" s="397">
        <f t="shared" si="5"/>
        <v>0</v>
      </c>
      <c r="BJ30" s="397">
        <f t="shared" si="5"/>
        <v>0</v>
      </c>
      <c r="BK30" s="397">
        <f t="shared" si="5"/>
        <v>0</v>
      </c>
      <c r="BL30" s="397">
        <f t="shared" si="5"/>
        <v>0</v>
      </c>
      <c r="BM30" s="397">
        <f t="shared" si="5"/>
        <v>0</v>
      </c>
      <c r="BN30" s="397">
        <f t="shared" si="5"/>
        <v>0</v>
      </c>
      <c r="BO30" s="397">
        <f t="shared" si="5"/>
        <v>0</v>
      </c>
      <c r="BP30" s="397">
        <f t="shared" si="5"/>
        <v>0</v>
      </c>
      <c r="BQ30" s="397">
        <f t="shared" si="5"/>
        <v>0</v>
      </c>
      <c r="BR30" s="397">
        <f t="shared" si="5"/>
        <v>0</v>
      </c>
      <c r="BS30" s="397">
        <f t="shared" si="5"/>
        <v>0</v>
      </c>
      <c r="BT30" s="397">
        <f t="shared" si="5"/>
        <v>0</v>
      </c>
      <c r="BU30" s="282">
        <f t="shared" si="5"/>
        <v>0</v>
      </c>
    </row>
    <row r="31" spans="2:73" ht="12" customHeight="1">
      <c r="B31" s="117">
        <f t="shared" si="2"/>
        <v>28</v>
      </c>
      <c r="C31" s="126"/>
      <c r="D31" s="137"/>
      <c r="E31" s="144"/>
      <c r="F31" s="282" t="e">
        <f t="shared" ca="1" si="3"/>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220"/>
      <c r="AM31" s="367"/>
      <c r="AN31" s="383">
        <f ca="1">IFERROR(COUNTIF(OFFSET(G31,0,MATCH("コ",G31:AL31,0)):$AL31,"一"),0)</f>
        <v>0</v>
      </c>
      <c r="AP31" s="392">
        <f t="shared" si="4"/>
        <v>0</v>
      </c>
      <c r="AQ31" s="397">
        <f t="shared" si="5"/>
        <v>0</v>
      </c>
      <c r="AR31" s="397">
        <f t="shared" si="5"/>
        <v>0</v>
      </c>
      <c r="AS31" s="397">
        <f t="shared" si="5"/>
        <v>0</v>
      </c>
      <c r="AT31" s="397">
        <f t="shared" si="5"/>
        <v>0</v>
      </c>
      <c r="AU31" s="397">
        <f t="shared" si="5"/>
        <v>0</v>
      </c>
      <c r="AV31" s="397">
        <f t="shared" si="5"/>
        <v>0</v>
      </c>
      <c r="AW31" s="397">
        <f t="shared" si="5"/>
        <v>0</v>
      </c>
      <c r="AX31" s="397">
        <f t="shared" si="5"/>
        <v>0</v>
      </c>
      <c r="AY31" s="397">
        <f t="shared" si="5"/>
        <v>0</v>
      </c>
      <c r="AZ31" s="397">
        <f t="shared" si="5"/>
        <v>0</v>
      </c>
      <c r="BA31" s="397">
        <f t="shared" si="5"/>
        <v>0</v>
      </c>
      <c r="BB31" s="397">
        <f t="shared" si="5"/>
        <v>0</v>
      </c>
      <c r="BC31" s="397">
        <f t="shared" si="5"/>
        <v>0</v>
      </c>
      <c r="BD31" s="397">
        <f t="shared" si="5"/>
        <v>0</v>
      </c>
      <c r="BE31" s="397">
        <f t="shared" si="5"/>
        <v>0</v>
      </c>
      <c r="BF31" s="397">
        <f t="shared" si="5"/>
        <v>0</v>
      </c>
      <c r="BG31" s="397">
        <f t="shared" si="5"/>
        <v>0</v>
      </c>
      <c r="BH31" s="397">
        <f t="shared" si="5"/>
        <v>0</v>
      </c>
      <c r="BI31" s="397">
        <f t="shared" si="5"/>
        <v>0</v>
      </c>
      <c r="BJ31" s="397">
        <f t="shared" si="5"/>
        <v>0</v>
      </c>
      <c r="BK31" s="397">
        <f t="shared" si="5"/>
        <v>0</v>
      </c>
      <c r="BL31" s="397">
        <f t="shared" si="5"/>
        <v>0</v>
      </c>
      <c r="BM31" s="397">
        <f t="shared" si="5"/>
        <v>0</v>
      </c>
      <c r="BN31" s="397">
        <f t="shared" si="5"/>
        <v>0</v>
      </c>
      <c r="BO31" s="397">
        <f t="shared" si="5"/>
        <v>0</v>
      </c>
      <c r="BP31" s="397">
        <f t="shared" si="5"/>
        <v>0</v>
      </c>
      <c r="BQ31" s="397">
        <f t="shared" si="5"/>
        <v>0</v>
      </c>
      <c r="BR31" s="397">
        <f t="shared" si="5"/>
        <v>0</v>
      </c>
      <c r="BS31" s="397">
        <f t="shared" si="5"/>
        <v>0</v>
      </c>
      <c r="BT31" s="397">
        <f t="shared" si="5"/>
        <v>0</v>
      </c>
      <c r="BU31" s="282">
        <f t="shared" si="5"/>
        <v>0</v>
      </c>
    </row>
    <row r="32" spans="2:73" ht="12" customHeight="1">
      <c r="B32" s="117">
        <f t="shared" si="2"/>
        <v>29</v>
      </c>
      <c r="C32" s="126"/>
      <c r="D32" s="137"/>
      <c r="E32" s="144"/>
      <c r="F32" s="282" t="e">
        <f t="shared" ca="1" si="3"/>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20"/>
      <c r="AM32" s="367"/>
      <c r="AN32" s="383">
        <f ca="1">IFERROR(COUNTIF(OFFSET(G32,0,MATCH("コ",G32:AL32,0)):$AL32,"一"),0)</f>
        <v>0</v>
      </c>
      <c r="AP32" s="392">
        <f t="shared" si="4"/>
        <v>0</v>
      </c>
      <c r="AQ32" s="397">
        <f t="shared" si="5"/>
        <v>0</v>
      </c>
      <c r="AR32" s="397">
        <f t="shared" si="5"/>
        <v>0</v>
      </c>
      <c r="AS32" s="397">
        <f t="shared" si="5"/>
        <v>0</v>
      </c>
      <c r="AT32" s="397">
        <f t="shared" si="5"/>
        <v>0</v>
      </c>
      <c r="AU32" s="397">
        <f t="shared" si="5"/>
        <v>0</v>
      </c>
      <c r="AV32" s="397">
        <f t="shared" si="5"/>
        <v>0</v>
      </c>
      <c r="AW32" s="397">
        <f t="shared" si="5"/>
        <v>0</v>
      </c>
      <c r="AX32" s="397">
        <f t="shared" si="5"/>
        <v>0</v>
      </c>
      <c r="AY32" s="397">
        <f t="shared" si="5"/>
        <v>0</v>
      </c>
      <c r="AZ32" s="397">
        <f t="shared" si="5"/>
        <v>0</v>
      </c>
      <c r="BA32" s="397">
        <f t="shared" si="5"/>
        <v>0</v>
      </c>
      <c r="BB32" s="397">
        <f t="shared" si="5"/>
        <v>0</v>
      </c>
      <c r="BC32" s="397">
        <f t="shared" si="5"/>
        <v>0</v>
      </c>
      <c r="BD32" s="397">
        <f t="shared" si="5"/>
        <v>0</v>
      </c>
      <c r="BE32" s="397">
        <f t="shared" si="5"/>
        <v>0</v>
      </c>
      <c r="BF32" s="397">
        <f t="shared" si="5"/>
        <v>0</v>
      </c>
      <c r="BG32" s="397">
        <f t="shared" si="5"/>
        <v>0</v>
      </c>
      <c r="BH32" s="397">
        <f t="shared" si="5"/>
        <v>0</v>
      </c>
      <c r="BI32" s="397">
        <f t="shared" si="5"/>
        <v>0</v>
      </c>
      <c r="BJ32" s="397">
        <f t="shared" si="5"/>
        <v>0</v>
      </c>
      <c r="BK32" s="397">
        <f t="shared" si="5"/>
        <v>0</v>
      </c>
      <c r="BL32" s="397">
        <f t="shared" si="5"/>
        <v>0</v>
      </c>
      <c r="BM32" s="397">
        <f t="shared" si="5"/>
        <v>0</v>
      </c>
      <c r="BN32" s="397">
        <f t="shared" si="5"/>
        <v>0</v>
      </c>
      <c r="BO32" s="397">
        <f t="shared" si="5"/>
        <v>0</v>
      </c>
      <c r="BP32" s="397">
        <f t="shared" si="5"/>
        <v>0</v>
      </c>
      <c r="BQ32" s="397">
        <f t="shared" si="5"/>
        <v>0</v>
      </c>
      <c r="BR32" s="397">
        <f t="shared" si="5"/>
        <v>0</v>
      </c>
      <c r="BS32" s="397">
        <f t="shared" si="5"/>
        <v>0</v>
      </c>
      <c r="BT32" s="397">
        <f t="shared" si="5"/>
        <v>0</v>
      </c>
      <c r="BU32" s="282">
        <f t="shared" si="5"/>
        <v>0</v>
      </c>
    </row>
    <row r="33" spans="2:75" ht="12" customHeight="1">
      <c r="B33" s="117">
        <f t="shared" si="2"/>
        <v>30</v>
      </c>
      <c r="C33" s="126"/>
      <c r="D33" s="137"/>
      <c r="E33" s="144"/>
      <c r="F33" s="282" t="e">
        <f t="shared" ca="1" si="3"/>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220"/>
      <c r="AM33" s="367"/>
      <c r="AN33" s="383">
        <f ca="1">IFERROR(COUNTIF(OFFSET(G33,0,MATCH("コ",G33:AL33,0)):$AL33,"一"),0)</f>
        <v>0</v>
      </c>
      <c r="AP33" s="392">
        <f t="shared" si="4"/>
        <v>0</v>
      </c>
      <c r="AQ33" s="397">
        <f t="shared" si="5"/>
        <v>0</v>
      </c>
      <c r="AR33" s="397">
        <f t="shared" si="5"/>
        <v>0</v>
      </c>
      <c r="AS33" s="397">
        <f t="shared" si="5"/>
        <v>0</v>
      </c>
      <c r="AT33" s="397">
        <f t="shared" si="5"/>
        <v>0</v>
      </c>
      <c r="AU33" s="397">
        <f t="shared" si="5"/>
        <v>0</v>
      </c>
      <c r="AV33" s="397">
        <f t="shared" si="5"/>
        <v>0</v>
      </c>
      <c r="AW33" s="397">
        <f t="shared" si="5"/>
        <v>0</v>
      </c>
      <c r="AX33" s="397">
        <f t="shared" si="5"/>
        <v>0</v>
      </c>
      <c r="AY33" s="397">
        <f t="shared" si="5"/>
        <v>0</v>
      </c>
      <c r="AZ33" s="397">
        <f t="shared" si="5"/>
        <v>0</v>
      </c>
      <c r="BA33" s="397">
        <f t="shared" si="5"/>
        <v>0</v>
      </c>
      <c r="BB33" s="397">
        <f t="shared" si="5"/>
        <v>0</v>
      </c>
      <c r="BC33" s="397">
        <f t="shared" si="5"/>
        <v>0</v>
      </c>
      <c r="BD33" s="397">
        <f t="shared" si="5"/>
        <v>0</v>
      </c>
      <c r="BE33" s="397">
        <f t="shared" si="5"/>
        <v>0</v>
      </c>
      <c r="BF33" s="397">
        <f t="shared" si="5"/>
        <v>0</v>
      </c>
      <c r="BG33" s="397">
        <f t="shared" si="5"/>
        <v>0</v>
      </c>
      <c r="BH33" s="397">
        <f t="shared" si="5"/>
        <v>0</v>
      </c>
      <c r="BI33" s="397">
        <f t="shared" si="5"/>
        <v>0</v>
      </c>
      <c r="BJ33" s="397">
        <f t="shared" si="5"/>
        <v>0</v>
      </c>
      <c r="BK33" s="397">
        <f t="shared" si="5"/>
        <v>0</v>
      </c>
      <c r="BL33" s="397">
        <f t="shared" si="5"/>
        <v>0</v>
      </c>
      <c r="BM33" s="397">
        <f t="shared" si="5"/>
        <v>0</v>
      </c>
      <c r="BN33" s="397">
        <f t="shared" si="5"/>
        <v>0</v>
      </c>
      <c r="BO33" s="397">
        <f t="shared" si="5"/>
        <v>0</v>
      </c>
      <c r="BP33" s="397">
        <f t="shared" si="5"/>
        <v>0</v>
      </c>
      <c r="BQ33" s="397">
        <f t="shared" si="5"/>
        <v>0</v>
      </c>
      <c r="BR33" s="397">
        <f t="shared" si="5"/>
        <v>0</v>
      </c>
      <c r="BS33" s="397">
        <f t="shared" si="5"/>
        <v>0</v>
      </c>
      <c r="BT33" s="397">
        <f t="shared" si="5"/>
        <v>0</v>
      </c>
      <c r="BU33" s="282">
        <f t="shared" si="5"/>
        <v>0</v>
      </c>
      <c r="BW33" s="25"/>
    </row>
    <row r="34" spans="2:75" ht="12" customHeight="1">
      <c r="B34" s="117">
        <f t="shared" si="2"/>
        <v>31</v>
      </c>
      <c r="C34" s="126"/>
      <c r="D34" s="137"/>
      <c r="E34" s="144"/>
      <c r="F34" s="282" t="e">
        <f t="shared" ca="1" si="3"/>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220"/>
      <c r="AM34" s="367"/>
      <c r="AN34" s="383">
        <f ca="1">IFERROR(COUNTIF(OFFSET(G34,0,MATCH("コ",G34:AL34,0)):$AL34,"一"),0)</f>
        <v>0</v>
      </c>
      <c r="AP34" s="392">
        <f t="shared" si="4"/>
        <v>0</v>
      </c>
      <c r="AQ34" s="397">
        <f t="shared" si="5"/>
        <v>0</v>
      </c>
      <c r="AR34" s="397">
        <f t="shared" si="5"/>
        <v>0</v>
      </c>
      <c r="AS34" s="397">
        <f t="shared" si="5"/>
        <v>0</v>
      </c>
      <c r="AT34" s="397">
        <f t="shared" si="5"/>
        <v>0</v>
      </c>
      <c r="AU34" s="397">
        <f t="shared" si="5"/>
        <v>0</v>
      </c>
      <c r="AV34" s="397">
        <f t="shared" si="5"/>
        <v>0</v>
      </c>
      <c r="AW34" s="397">
        <f t="shared" si="5"/>
        <v>0</v>
      </c>
      <c r="AX34" s="397">
        <f t="shared" si="5"/>
        <v>0</v>
      </c>
      <c r="AY34" s="397">
        <f t="shared" si="5"/>
        <v>0</v>
      </c>
      <c r="AZ34" s="397">
        <f t="shared" si="5"/>
        <v>0</v>
      </c>
      <c r="BA34" s="397">
        <f t="shared" si="5"/>
        <v>0</v>
      </c>
      <c r="BB34" s="397">
        <f t="shared" si="5"/>
        <v>0</v>
      </c>
      <c r="BC34" s="397">
        <f t="shared" si="5"/>
        <v>0</v>
      </c>
      <c r="BD34" s="397">
        <f t="shared" si="5"/>
        <v>0</v>
      </c>
      <c r="BE34" s="397">
        <f t="shared" si="5"/>
        <v>0</v>
      </c>
      <c r="BF34" s="397">
        <f t="shared" si="5"/>
        <v>0</v>
      </c>
      <c r="BG34" s="397">
        <f t="shared" si="5"/>
        <v>0</v>
      </c>
      <c r="BH34" s="397">
        <f t="shared" si="5"/>
        <v>0</v>
      </c>
      <c r="BI34" s="397">
        <f t="shared" si="5"/>
        <v>0</v>
      </c>
      <c r="BJ34" s="397">
        <f t="shared" si="5"/>
        <v>0</v>
      </c>
      <c r="BK34" s="397">
        <f t="shared" si="5"/>
        <v>0</v>
      </c>
      <c r="BL34" s="397">
        <f t="shared" si="5"/>
        <v>0</v>
      </c>
      <c r="BM34" s="397">
        <f t="shared" si="5"/>
        <v>0</v>
      </c>
      <c r="BN34" s="397">
        <f t="shared" si="5"/>
        <v>0</v>
      </c>
      <c r="BO34" s="397">
        <f t="shared" si="5"/>
        <v>0</v>
      </c>
      <c r="BP34" s="397">
        <f t="shared" si="5"/>
        <v>0</v>
      </c>
      <c r="BQ34" s="397">
        <f t="shared" si="5"/>
        <v>0</v>
      </c>
      <c r="BR34" s="397">
        <f t="shared" si="5"/>
        <v>0</v>
      </c>
      <c r="BS34" s="397">
        <f t="shared" si="5"/>
        <v>0</v>
      </c>
      <c r="BT34" s="397">
        <f t="shared" si="5"/>
        <v>0</v>
      </c>
      <c r="BU34" s="282">
        <f t="shared" si="5"/>
        <v>0</v>
      </c>
      <c r="BW34" s="25"/>
    </row>
    <row r="35" spans="2:75" ht="12" customHeight="1">
      <c r="B35" s="117">
        <f t="shared" si="2"/>
        <v>32</v>
      </c>
      <c r="C35" s="126"/>
      <c r="D35" s="137"/>
      <c r="E35" s="144"/>
      <c r="F35" s="282" t="e">
        <f t="shared" ca="1" si="3"/>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220"/>
      <c r="AM35" s="367"/>
      <c r="AN35" s="383">
        <f ca="1">IFERROR(COUNTIF(OFFSET(G35,0,MATCH("コ",G35:AL35,0)):$AL35,"一"),0)</f>
        <v>0</v>
      </c>
      <c r="AP35" s="392">
        <f t="shared" si="4"/>
        <v>0</v>
      </c>
      <c r="AQ35" s="397">
        <f t="shared" si="5"/>
        <v>0</v>
      </c>
      <c r="AR35" s="397">
        <f t="shared" si="5"/>
        <v>0</v>
      </c>
      <c r="AS35" s="397">
        <f t="shared" si="5"/>
        <v>0</v>
      </c>
      <c r="AT35" s="397">
        <f t="shared" si="5"/>
        <v>0</v>
      </c>
      <c r="AU35" s="397">
        <f t="shared" si="5"/>
        <v>0</v>
      </c>
      <c r="AV35" s="397">
        <f t="shared" si="5"/>
        <v>0</v>
      </c>
      <c r="AW35" s="397">
        <f t="shared" si="5"/>
        <v>0</v>
      </c>
      <c r="AX35" s="397">
        <f t="shared" si="5"/>
        <v>0</v>
      </c>
      <c r="AY35" s="397">
        <f t="shared" si="5"/>
        <v>0</v>
      </c>
      <c r="AZ35" s="397">
        <f t="shared" si="5"/>
        <v>0</v>
      </c>
      <c r="BA35" s="397">
        <f t="shared" si="5"/>
        <v>0</v>
      </c>
      <c r="BB35" s="397">
        <f t="shared" si="5"/>
        <v>0</v>
      </c>
      <c r="BC35" s="397">
        <f t="shared" si="5"/>
        <v>0</v>
      </c>
      <c r="BD35" s="397">
        <f t="shared" si="5"/>
        <v>0</v>
      </c>
      <c r="BE35" s="397">
        <f t="shared" si="5"/>
        <v>0</v>
      </c>
      <c r="BF35" s="397">
        <f t="shared" si="5"/>
        <v>0</v>
      </c>
      <c r="BG35" s="397">
        <f t="shared" si="5"/>
        <v>0</v>
      </c>
      <c r="BH35" s="397">
        <f t="shared" si="5"/>
        <v>0</v>
      </c>
      <c r="BI35" s="397">
        <f t="shared" si="5"/>
        <v>0</v>
      </c>
      <c r="BJ35" s="397">
        <f t="shared" si="5"/>
        <v>0</v>
      </c>
      <c r="BK35" s="397">
        <f t="shared" si="5"/>
        <v>0</v>
      </c>
      <c r="BL35" s="397">
        <f t="shared" si="5"/>
        <v>0</v>
      </c>
      <c r="BM35" s="397">
        <f t="shared" si="5"/>
        <v>0</v>
      </c>
      <c r="BN35" s="397">
        <f t="shared" si="5"/>
        <v>0</v>
      </c>
      <c r="BO35" s="397">
        <f t="shared" si="5"/>
        <v>0</v>
      </c>
      <c r="BP35" s="397">
        <f t="shared" si="5"/>
        <v>0</v>
      </c>
      <c r="BQ35" s="397">
        <f t="shared" si="5"/>
        <v>0</v>
      </c>
      <c r="BR35" s="397">
        <f t="shared" si="5"/>
        <v>0</v>
      </c>
      <c r="BS35" s="397">
        <f t="shared" si="5"/>
        <v>0</v>
      </c>
      <c r="BT35" s="397">
        <f t="shared" si="5"/>
        <v>0</v>
      </c>
      <c r="BU35" s="282">
        <f t="shared" si="5"/>
        <v>0</v>
      </c>
      <c r="BW35" s="25"/>
    </row>
    <row r="36" spans="2:75" ht="12" customHeight="1">
      <c r="B36" s="117">
        <f t="shared" si="2"/>
        <v>33</v>
      </c>
      <c r="C36" s="126"/>
      <c r="D36" s="137"/>
      <c r="E36" s="144"/>
      <c r="F36" s="282" t="e">
        <f t="shared" ca="1" si="3"/>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220"/>
      <c r="AM36" s="367"/>
      <c r="AN36" s="383">
        <f ca="1">IFERROR(COUNTIF(OFFSET(G36,0,MATCH("コ",G36:AL36,0)):$AL36,"一"),0)</f>
        <v>0</v>
      </c>
      <c r="AP36" s="392">
        <f t="shared" si="4"/>
        <v>0</v>
      </c>
      <c r="AQ36" s="397">
        <f t="shared" si="5"/>
        <v>0</v>
      </c>
      <c r="AR36" s="397">
        <f t="shared" si="5"/>
        <v>0</v>
      </c>
      <c r="AS36" s="397">
        <f t="shared" si="5"/>
        <v>0</v>
      </c>
      <c r="AT36" s="397">
        <f t="shared" si="5"/>
        <v>0</v>
      </c>
      <c r="AU36" s="397">
        <f t="shared" si="5"/>
        <v>0</v>
      </c>
      <c r="AV36" s="397">
        <f t="shared" si="5"/>
        <v>0</v>
      </c>
      <c r="AW36" s="397">
        <f t="shared" si="5"/>
        <v>0</v>
      </c>
      <c r="AX36" s="397">
        <f t="shared" si="5"/>
        <v>0</v>
      </c>
      <c r="AY36" s="397">
        <f t="shared" si="5"/>
        <v>0</v>
      </c>
      <c r="AZ36" s="397">
        <f t="shared" si="5"/>
        <v>0</v>
      </c>
      <c r="BA36" s="397">
        <f t="shared" si="5"/>
        <v>0</v>
      </c>
      <c r="BB36" s="397">
        <f t="shared" si="5"/>
        <v>0</v>
      </c>
      <c r="BC36" s="397">
        <f t="shared" si="5"/>
        <v>0</v>
      </c>
      <c r="BD36" s="397">
        <f t="shared" si="5"/>
        <v>0</v>
      </c>
      <c r="BE36" s="397">
        <f t="shared" si="5"/>
        <v>0</v>
      </c>
      <c r="BF36" s="397">
        <f t="shared" si="5"/>
        <v>0</v>
      </c>
      <c r="BG36" s="397">
        <f t="shared" si="5"/>
        <v>0</v>
      </c>
      <c r="BH36" s="397">
        <f t="shared" si="5"/>
        <v>0</v>
      </c>
      <c r="BI36" s="397">
        <f t="shared" si="5"/>
        <v>0</v>
      </c>
      <c r="BJ36" s="397">
        <f t="shared" si="5"/>
        <v>0</v>
      </c>
      <c r="BK36" s="397">
        <f t="shared" si="5"/>
        <v>0</v>
      </c>
      <c r="BL36" s="397">
        <f t="shared" si="5"/>
        <v>0</v>
      </c>
      <c r="BM36" s="397">
        <f t="shared" si="5"/>
        <v>0</v>
      </c>
      <c r="BN36" s="397">
        <f t="shared" si="5"/>
        <v>0</v>
      </c>
      <c r="BO36" s="397">
        <f t="shared" si="5"/>
        <v>0</v>
      </c>
      <c r="BP36" s="397">
        <f t="shared" si="5"/>
        <v>0</v>
      </c>
      <c r="BQ36" s="397">
        <f t="shared" si="5"/>
        <v>0</v>
      </c>
      <c r="BR36" s="397">
        <f t="shared" si="5"/>
        <v>0</v>
      </c>
      <c r="BS36" s="397">
        <f t="shared" si="5"/>
        <v>0</v>
      </c>
      <c r="BT36" s="397">
        <f t="shared" si="5"/>
        <v>0</v>
      </c>
      <c r="BU36" s="282">
        <f t="shared" si="5"/>
        <v>0</v>
      </c>
      <c r="BW36" s="25"/>
    </row>
    <row r="37" spans="2:75" ht="12" customHeight="1">
      <c r="B37" s="117">
        <f t="shared" si="2"/>
        <v>34</v>
      </c>
      <c r="C37" s="126"/>
      <c r="D37" s="137"/>
      <c r="E37" s="144"/>
      <c r="F37" s="282" t="e">
        <f t="shared" ca="1" si="3"/>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220"/>
      <c r="AM37" s="367"/>
      <c r="AN37" s="383">
        <f ca="1">IFERROR(COUNTIF(OFFSET(G37,0,MATCH("コ",G37:AL37,0)):$AL37,"一"),0)</f>
        <v>0</v>
      </c>
      <c r="AP37" s="392">
        <f t="shared" si="4"/>
        <v>0</v>
      </c>
      <c r="AQ37" s="397">
        <f t="shared" si="5"/>
        <v>0</v>
      </c>
      <c r="AR37" s="397">
        <f t="shared" si="5"/>
        <v>0</v>
      </c>
      <c r="AS37" s="397">
        <f t="shared" si="5"/>
        <v>0</v>
      </c>
      <c r="AT37" s="397">
        <f t="shared" si="5"/>
        <v>0</v>
      </c>
      <c r="AU37" s="397">
        <f t="shared" si="5"/>
        <v>0</v>
      </c>
      <c r="AV37" s="397">
        <f t="shared" si="5"/>
        <v>0</v>
      </c>
      <c r="AW37" s="397">
        <f t="shared" si="5"/>
        <v>0</v>
      </c>
      <c r="AX37" s="397">
        <f t="shared" si="5"/>
        <v>0</v>
      </c>
      <c r="AY37" s="397">
        <f t="shared" si="5"/>
        <v>0</v>
      </c>
      <c r="AZ37" s="397">
        <f t="shared" si="5"/>
        <v>0</v>
      </c>
      <c r="BA37" s="397">
        <f t="shared" si="5"/>
        <v>0</v>
      </c>
      <c r="BB37" s="397">
        <f t="shared" si="5"/>
        <v>0</v>
      </c>
      <c r="BC37" s="397">
        <f t="shared" si="5"/>
        <v>0</v>
      </c>
      <c r="BD37" s="397">
        <f t="shared" si="5"/>
        <v>0</v>
      </c>
      <c r="BE37" s="397">
        <f t="shared" si="5"/>
        <v>0</v>
      </c>
      <c r="BF37" s="397">
        <f t="shared" si="5"/>
        <v>0</v>
      </c>
      <c r="BG37" s="397">
        <f t="shared" si="5"/>
        <v>0</v>
      </c>
      <c r="BH37" s="397">
        <f t="shared" si="5"/>
        <v>0</v>
      </c>
      <c r="BI37" s="397">
        <f t="shared" si="5"/>
        <v>0</v>
      </c>
      <c r="BJ37" s="397">
        <f t="shared" si="5"/>
        <v>0</v>
      </c>
      <c r="BK37" s="397">
        <f t="shared" si="5"/>
        <v>0</v>
      </c>
      <c r="BL37" s="397">
        <f t="shared" si="5"/>
        <v>0</v>
      </c>
      <c r="BM37" s="397">
        <f t="shared" si="5"/>
        <v>0</v>
      </c>
      <c r="BN37" s="397">
        <f t="shared" si="5"/>
        <v>0</v>
      </c>
      <c r="BO37" s="397">
        <f t="shared" si="5"/>
        <v>0</v>
      </c>
      <c r="BP37" s="397">
        <f t="shared" si="5"/>
        <v>0</v>
      </c>
      <c r="BQ37" s="397">
        <f t="shared" si="5"/>
        <v>0</v>
      </c>
      <c r="BR37" s="397">
        <f t="shared" si="5"/>
        <v>0</v>
      </c>
      <c r="BS37" s="397">
        <f t="shared" si="5"/>
        <v>0</v>
      </c>
      <c r="BT37" s="397">
        <f t="shared" si="5"/>
        <v>0</v>
      </c>
      <c r="BU37" s="282">
        <f t="shared" si="5"/>
        <v>0</v>
      </c>
      <c r="BW37" s="25"/>
    </row>
    <row r="38" spans="2:75" ht="12" customHeight="1">
      <c r="B38" s="117">
        <f t="shared" si="2"/>
        <v>35</v>
      </c>
      <c r="C38" s="126"/>
      <c r="D38" s="137"/>
      <c r="E38" s="144"/>
      <c r="F38" s="282" t="e">
        <f t="shared" ca="1" si="3"/>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220"/>
      <c r="AM38" s="367"/>
      <c r="AN38" s="383">
        <f ca="1">IFERROR(COUNTIF(OFFSET(G38,0,MATCH("コ",G38:AL38,0)):$AL38,"一"),0)</f>
        <v>0</v>
      </c>
      <c r="AP38" s="392">
        <f t="shared" si="4"/>
        <v>0</v>
      </c>
      <c r="AQ38" s="397">
        <f t="shared" si="5"/>
        <v>0</v>
      </c>
      <c r="AR38" s="397">
        <f t="shared" si="5"/>
        <v>0</v>
      </c>
      <c r="AS38" s="397">
        <f t="shared" si="5"/>
        <v>0</v>
      </c>
      <c r="AT38" s="397">
        <f t="shared" si="5"/>
        <v>0</v>
      </c>
      <c r="AU38" s="397">
        <f t="shared" si="5"/>
        <v>0</v>
      </c>
      <c r="AV38" s="397">
        <f t="shared" si="5"/>
        <v>0</v>
      </c>
      <c r="AW38" s="397">
        <f t="shared" si="5"/>
        <v>0</v>
      </c>
      <c r="AX38" s="397">
        <f t="shared" si="5"/>
        <v>0</v>
      </c>
      <c r="AY38" s="397">
        <f t="shared" si="5"/>
        <v>0</v>
      </c>
      <c r="AZ38" s="397">
        <f t="shared" si="5"/>
        <v>0</v>
      </c>
      <c r="BA38" s="397">
        <f t="shared" si="5"/>
        <v>0</v>
      </c>
      <c r="BB38" s="397">
        <f t="shared" si="5"/>
        <v>0</v>
      </c>
      <c r="BC38" s="397">
        <f t="shared" si="5"/>
        <v>0</v>
      </c>
      <c r="BD38" s="397">
        <f t="shared" si="5"/>
        <v>0</v>
      </c>
      <c r="BE38" s="397">
        <f t="shared" si="5"/>
        <v>0</v>
      </c>
      <c r="BF38" s="397">
        <f t="shared" si="5"/>
        <v>0</v>
      </c>
      <c r="BG38" s="397">
        <f t="shared" si="5"/>
        <v>0</v>
      </c>
      <c r="BH38" s="397">
        <f t="shared" si="5"/>
        <v>0</v>
      </c>
      <c r="BI38" s="397">
        <f t="shared" si="5"/>
        <v>0</v>
      </c>
      <c r="BJ38" s="397">
        <f t="shared" si="5"/>
        <v>0</v>
      </c>
      <c r="BK38" s="397">
        <f t="shared" si="5"/>
        <v>0</v>
      </c>
      <c r="BL38" s="397">
        <f t="shared" si="5"/>
        <v>0</v>
      </c>
      <c r="BM38" s="397">
        <f t="shared" si="5"/>
        <v>0</v>
      </c>
      <c r="BN38" s="397">
        <f t="shared" si="5"/>
        <v>0</v>
      </c>
      <c r="BO38" s="397">
        <f t="shared" si="5"/>
        <v>0</v>
      </c>
      <c r="BP38" s="397">
        <f t="shared" si="5"/>
        <v>0</v>
      </c>
      <c r="BQ38" s="397">
        <f t="shared" si="5"/>
        <v>0</v>
      </c>
      <c r="BR38" s="397">
        <f t="shared" si="5"/>
        <v>0</v>
      </c>
      <c r="BS38" s="397">
        <f t="shared" si="5"/>
        <v>0</v>
      </c>
      <c r="BT38" s="397">
        <f t="shared" si="5"/>
        <v>0</v>
      </c>
      <c r="BU38" s="282">
        <f t="shared" si="5"/>
        <v>0</v>
      </c>
      <c r="BW38" s="25"/>
    </row>
    <row r="39" spans="2:75" ht="12" customHeight="1">
      <c r="B39" s="117">
        <f t="shared" si="2"/>
        <v>36</v>
      </c>
      <c r="C39" s="126"/>
      <c r="D39" s="137"/>
      <c r="E39" s="144"/>
      <c r="F39" s="282" t="e">
        <f t="shared" ca="1" si="3"/>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220"/>
      <c r="AM39" s="367"/>
      <c r="AN39" s="383">
        <f ca="1">IFERROR(COUNTIF(OFFSET(G39,0,MATCH("コ",G39:AL39,0)):$AL39,"一"),0)</f>
        <v>0</v>
      </c>
      <c r="AP39" s="392">
        <f t="shared" si="4"/>
        <v>0</v>
      </c>
      <c r="AQ39" s="397">
        <f t="shared" si="5"/>
        <v>0</v>
      </c>
      <c r="AR39" s="397">
        <f t="shared" si="5"/>
        <v>0</v>
      </c>
      <c r="AS39" s="397">
        <f t="shared" si="5"/>
        <v>0</v>
      </c>
      <c r="AT39" s="397">
        <f t="shared" si="5"/>
        <v>0</v>
      </c>
      <c r="AU39" s="397">
        <f t="shared" si="5"/>
        <v>0</v>
      </c>
      <c r="AV39" s="397">
        <f t="shared" si="5"/>
        <v>0</v>
      </c>
      <c r="AW39" s="397">
        <f t="shared" si="5"/>
        <v>0</v>
      </c>
      <c r="AX39" s="397">
        <f t="shared" si="5"/>
        <v>0</v>
      </c>
      <c r="AY39" s="397">
        <f t="shared" si="5"/>
        <v>0</v>
      </c>
      <c r="AZ39" s="397">
        <f t="shared" si="5"/>
        <v>0</v>
      </c>
      <c r="BA39" s="397">
        <f t="shared" si="5"/>
        <v>0</v>
      </c>
      <c r="BB39" s="397">
        <f t="shared" si="5"/>
        <v>0</v>
      </c>
      <c r="BC39" s="397">
        <f t="shared" si="5"/>
        <v>0</v>
      </c>
      <c r="BD39" s="397">
        <f t="shared" si="5"/>
        <v>0</v>
      </c>
      <c r="BE39" s="397">
        <f t="shared" si="5"/>
        <v>0</v>
      </c>
      <c r="BF39" s="397">
        <f t="shared" si="5"/>
        <v>0</v>
      </c>
      <c r="BG39" s="397">
        <f t="shared" si="5"/>
        <v>0</v>
      </c>
      <c r="BH39" s="397">
        <f t="shared" si="5"/>
        <v>0</v>
      </c>
      <c r="BI39" s="397">
        <f t="shared" si="5"/>
        <v>0</v>
      </c>
      <c r="BJ39" s="397">
        <f t="shared" si="5"/>
        <v>0</v>
      </c>
      <c r="BK39" s="397">
        <f t="shared" si="5"/>
        <v>0</v>
      </c>
      <c r="BL39" s="397">
        <f t="shared" si="5"/>
        <v>0</v>
      </c>
      <c r="BM39" s="397">
        <f t="shared" si="5"/>
        <v>0</v>
      </c>
      <c r="BN39" s="397">
        <f t="shared" si="5"/>
        <v>0</v>
      </c>
      <c r="BO39" s="397">
        <f t="shared" si="5"/>
        <v>0</v>
      </c>
      <c r="BP39" s="397">
        <f t="shared" si="5"/>
        <v>0</v>
      </c>
      <c r="BQ39" s="397">
        <f t="shared" si="5"/>
        <v>0</v>
      </c>
      <c r="BR39" s="397">
        <f t="shared" si="5"/>
        <v>0</v>
      </c>
      <c r="BS39" s="397">
        <f t="shared" si="5"/>
        <v>0</v>
      </c>
      <c r="BT39" s="397">
        <f t="shared" si="5"/>
        <v>0</v>
      </c>
      <c r="BU39" s="282">
        <f t="shared" si="5"/>
        <v>0</v>
      </c>
      <c r="BW39" s="25"/>
    </row>
    <row r="40" spans="2:75" ht="12" customHeight="1">
      <c r="B40" s="117">
        <f t="shared" si="2"/>
        <v>37</v>
      </c>
      <c r="C40" s="126"/>
      <c r="D40" s="137"/>
      <c r="E40" s="144"/>
      <c r="F40" s="282" t="e">
        <f t="shared" ca="1" si="3"/>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220"/>
      <c r="AM40" s="367"/>
      <c r="AN40" s="383">
        <f ca="1">IFERROR(COUNTIF(OFFSET(G40,0,MATCH("コ",G40:AL40,0)):$AL40,"一"),0)</f>
        <v>0</v>
      </c>
      <c r="AP40" s="392">
        <f t="shared" si="4"/>
        <v>0</v>
      </c>
      <c r="AQ40" s="397">
        <f t="shared" si="5"/>
        <v>0</v>
      </c>
      <c r="AR40" s="397">
        <f t="shared" si="5"/>
        <v>0</v>
      </c>
      <c r="AS40" s="397">
        <f t="shared" si="5"/>
        <v>0</v>
      </c>
      <c r="AT40" s="397">
        <f t="shared" si="5"/>
        <v>0</v>
      </c>
      <c r="AU40" s="397">
        <f t="shared" si="5"/>
        <v>0</v>
      </c>
      <c r="AV40" s="397">
        <f t="shared" si="5"/>
        <v>0</v>
      </c>
      <c r="AW40" s="397">
        <f t="shared" si="5"/>
        <v>0</v>
      </c>
      <c r="AX40" s="397">
        <f t="shared" si="5"/>
        <v>0</v>
      </c>
      <c r="AY40" s="397">
        <f t="shared" si="5"/>
        <v>0</v>
      </c>
      <c r="AZ40" s="397">
        <f t="shared" si="5"/>
        <v>0</v>
      </c>
      <c r="BA40" s="397">
        <f t="shared" si="5"/>
        <v>0</v>
      </c>
      <c r="BB40" s="397">
        <f t="shared" si="5"/>
        <v>0</v>
      </c>
      <c r="BC40" s="397">
        <f t="shared" si="5"/>
        <v>0</v>
      </c>
      <c r="BD40" s="397">
        <f t="shared" si="5"/>
        <v>0</v>
      </c>
      <c r="BE40" s="397">
        <f t="shared" si="5"/>
        <v>0</v>
      </c>
      <c r="BF40" s="397">
        <f t="shared" si="5"/>
        <v>0</v>
      </c>
      <c r="BG40" s="397">
        <f t="shared" si="5"/>
        <v>0</v>
      </c>
      <c r="BH40" s="397">
        <f t="shared" si="5"/>
        <v>0</v>
      </c>
      <c r="BI40" s="397">
        <f t="shared" si="5"/>
        <v>0</v>
      </c>
      <c r="BJ40" s="397">
        <f t="shared" si="5"/>
        <v>0</v>
      </c>
      <c r="BK40" s="397">
        <f t="shared" si="5"/>
        <v>0</v>
      </c>
      <c r="BL40" s="397">
        <f t="shared" si="5"/>
        <v>0</v>
      </c>
      <c r="BM40" s="397">
        <f t="shared" si="5"/>
        <v>0</v>
      </c>
      <c r="BN40" s="397">
        <f t="shared" si="5"/>
        <v>0</v>
      </c>
      <c r="BO40" s="397">
        <f t="shared" si="5"/>
        <v>0</v>
      </c>
      <c r="BP40" s="397">
        <f t="shared" si="5"/>
        <v>0</v>
      </c>
      <c r="BQ40" s="397">
        <f t="shared" si="5"/>
        <v>0</v>
      </c>
      <c r="BR40" s="397">
        <f t="shared" si="5"/>
        <v>0</v>
      </c>
      <c r="BS40" s="397">
        <f t="shared" si="5"/>
        <v>0</v>
      </c>
      <c r="BT40" s="397">
        <f t="shared" si="5"/>
        <v>0</v>
      </c>
      <c r="BU40" s="282">
        <f t="shared" si="5"/>
        <v>0</v>
      </c>
      <c r="BW40" s="25"/>
    </row>
    <row r="41" spans="2:75" ht="12" customHeight="1">
      <c r="B41" s="117">
        <f t="shared" si="2"/>
        <v>38</v>
      </c>
      <c r="C41" s="126"/>
      <c r="D41" s="137"/>
      <c r="E41" s="144"/>
      <c r="F41" s="282" t="e">
        <f t="shared" ca="1" si="3"/>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220"/>
      <c r="AM41" s="367"/>
      <c r="AN41" s="383">
        <f ca="1">IFERROR(COUNTIF(OFFSET(G41,0,MATCH("コ",G41:AL41,0)):$AL41,"一"),0)</f>
        <v>0</v>
      </c>
      <c r="AP41" s="392">
        <f t="shared" si="4"/>
        <v>0</v>
      </c>
      <c r="AQ41" s="397">
        <f t="shared" si="5"/>
        <v>0</v>
      </c>
      <c r="AR41" s="397">
        <f t="shared" si="5"/>
        <v>0</v>
      </c>
      <c r="AS41" s="397">
        <f t="shared" si="5"/>
        <v>0</v>
      </c>
      <c r="AT41" s="397">
        <f t="shared" si="5"/>
        <v>0</v>
      </c>
      <c r="AU41" s="397">
        <f t="shared" si="5"/>
        <v>0</v>
      </c>
      <c r="AV41" s="397">
        <f t="shared" si="5"/>
        <v>0</v>
      </c>
      <c r="AW41" s="397">
        <f t="shared" si="5"/>
        <v>0</v>
      </c>
      <c r="AX41" s="397">
        <f t="shared" si="5"/>
        <v>0</v>
      </c>
      <c r="AY41" s="397">
        <f t="shared" si="5"/>
        <v>0</v>
      </c>
      <c r="AZ41" s="397">
        <f t="shared" si="5"/>
        <v>0</v>
      </c>
      <c r="BA41" s="397">
        <f t="shared" si="5"/>
        <v>0</v>
      </c>
      <c r="BB41" s="397">
        <f t="shared" si="5"/>
        <v>0</v>
      </c>
      <c r="BC41" s="397">
        <f t="shared" si="5"/>
        <v>0</v>
      </c>
      <c r="BD41" s="397">
        <f t="shared" si="5"/>
        <v>0</v>
      </c>
      <c r="BE41" s="397">
        <f t="shared" si="5"/>
        <v>0</v>
      </c>
      <c r="BF41" s="397">
        <f t="shared" si="5"/>
        <v>0</v>
      </c>
      <c r="BG41" s="397">
        <f t="shared" si="5"/>
        <v>0</v>
      </c>
      <c r="BH41" s="397">
        <f t="shared" si="5"/>
        <v>0</v>
      </c>
      <c r="BI41" s="397">
        <f t="shared" si="5"/>
        <v>0</v>
      </c>
      <c r="BJ41" s="397">
        <f t="shared" si="5"/>
        <v>0</v>
      </c>
      <c r="BK41" s="397">
        <f t="shared" si="5"/>
        <v>0</v>
      </c>
      <c r="BL41" s="397">
        <f t="shared" si="5"/>
        <v>0</v>
      </c>
      <c r="BM41" s="397">
        <f t="shared" si="5"/>
        <v>0</v>
      </c>
      <c r="BN41" s="397">
        <f t="shared" si="5"/>
        <v>0</v>
      </c>
      <c r="BO41" s="397">
        <f t="shared" si="5"/>
        <v>0</v>
      </c>
      <c r="BP41" s="397">
        <f t="shared" si="5"/>
        <v>0</v>
      </c>
      <c r="BQ41" s="397">
        <f t="shared" si="5"/>
        <v>0</v>
      </c>
      <c r="BR41" s="397">
        <f t="shared" si="5"/>
        <v>0</v>
      </c>
      <c r="BS41" s="397">
        <f t="shared" si="5"/>
        <v>0</v>
      </c>
      <c r="BT41" s="397">
        <f t="shared" si="5"/>
        <v>0</v>
      </c>
      <c r="BU41" s="282">
        <f t="shared" si="5"/>
        <v>0</v>
      </c>
      <c r="BW41" s="25"/>
    </row>
    <row r="42" spans="2:75" ht="12" customHeight="1">
      <c r="B42" s="117">
        <f t="shared" si="2"/>
        <v>39</v>
      </c>
      <c r="C42" s="126"/>
      <c r="D42" s="137"/>
      <c r="E42" s="144"/>
      <c r="F42" s="282" t="e">
        <f t="shared" ca="1" si="3"/>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220"/>
      <c r="AM42" s="367"/>
      <c r="AN42" s="383">
        <f ca="1">IFERROR(COUNTIF(OFFSET(G42,0,MATCH("コ",G42:AL42,0)):$AL42,"一"),0)</f>
        <v>0</v>
      </c>
      <c r="AP42" s="392">
        <f t="shared" si="4"/>
        <v>0</v>
      </c>
      <c r="AQ42" s="397">
        <f t="shared" si="5"/>
        <v>0</v>
      </c>
      <c r="AR42" s="397">
        <f t="shared" si="5"/>
        <v>0</v>
      </c>
      <c r="AS42" s="397">
        <f t="shared" si="5"/>
        <v>0</v>
      </c>
      <c r="AT42" s="397">
        <f t="shared" si="5"/>
        <v>0</v>
      </c>
      <c r="AU42" s="397">
        <f t="shared" si="5"/>
        <v>0</v>
      </c>
      <c r="AV42" s="397">
        <f t="shared" si="5"/>
        <v>0</v>
      </c>
      <c r="AW42" s="397">
        <f t="shared" si="5"/>
        <v>0</v>
      </c>
      <c r="AX42" s="397">
        <f t="shared" si="5"/>
        <v>0</v>
      </c>
      <c r="AY42" s="397">
        <f t="shared" si="5"/>
        <v>0</v>
      </c>
      <c r="AZ42" s="397">
        <f t="shared" si="5"/>
        <v>0</v>
      </c>
      <c r="BA42" s="397">
        <f t="shared" si="5"/>
        <v>0</v>
      </c>
      <c r="BB42" s="397">
        <f t="shared" si="5"/>
        <v>0</v>
      </c>
      <c r="BC42" s="397">
        <f t="shared" si="5"/>
        <v>0</v>
      </c>
      <c r="BD42" s="397">
        <f t="shared" si="5"/>
        <v>0</v>
      </c>
      <c r="BE42" s="397">
        <f t="shared" si="5"/>
        <v>0</v>
      </c>
      <c r="BF42" s="397">
        <f t="shared" si="5"/>
        <v>0</v>
      </c>
      <c r="BG42" s="397">
        <f t="shared" si="5"/>
        <v>0</v>
      </c>
      <c r="BH42" s="397">
        <f t="shared" si="5"/>
        <v>0</v>
      </c>
      <c r="BI42" s="397">
        <f t="shared" si="5"/>
        <v>0</v>
      </c>
      <c r="BJ42" s="397">
        <f t="shared" si="5"/>
        <v>0</v>
      </c>
      <c r="BK42" s="397">
        <f t="shared" si="5"/>
        <v>0</v>
      </c>
      <c r="BL42" s="397">
        <f t="shared" si="5"/>
        <v>0</v>
      </c>
      <c r="BM42" s="397">
        <f t="shared" si="5"/>
        <v>0</v>
      </c>
      <c r="BN42" s="397">
        <f t="shared" si="5"/>
        <v>0</v>
      </c>
      <c r="BO42" s="397">
        <f t="shared" si="5"/>
        <v>0</v>
      </c>
      <c r="BP42" s="397">
        <f t="shared" si="5"/>
        <v>0</v>
      </c>
      <c r="BQ42" s="397">
        <f t="shared" si="5"/>
        <v>0</v>
      </c>
      <c r="BR42" s="397">
        <f t="shared" si="5"/>
        <v>0</v>
      </c>
      <c r="BS42" s="397">
        <f t="shared" si="5"/>
        <v>0</v>
      </c>
      <c r="BT42" s="397">
        <f t="shared" si="5"/>
        <v>0</v>
      </c>
      <c r="BU42" s="282">
        <f t="shared" si="5"/>
        <v>0</v>
      </c>
      <c r="BW42" s="25"/>
    </row>
    <row r="43" spans="2:75" ht="12" customHeight="1">
      <c r="B43" s="117">
        <f t="shared" si="2"/>
        <v>40</v>
      </c>
      <c r="C43" s="126"/>
      <c r="D43" s="137"/>
      <c r="E43" s="144"/>
      <c r="F43" s="282" t="e">
        <f t="shared" ca="1" si="3"/>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220"/>
      <c r="AM43" s="367"/>
      <c r="AN43" s="383">
        <f ca="1">IFERROR(COUNTIF(OFFSET(G43,0,MATCH("コ",G43:AL43,0)):$AL43,"一"),0)</f>
        <v>0</v>
      </c>
      <c r="AP43" s="392">
        <f t="shared" si="4"/>
        <v>0</v>
      </c>
      <c r="AQ43" s="397">
        <f t="shared" si="5"/>
        <v>0</v>
      </c>
      <c r="AR43" s="397">
        <f t="shared" si="5"/>
        <v>0</v>
      </c>
      <c r="AS43" s="397">
        <f t="shared" si="5"/>
        <v>0</v>
      </c>
      <c r="AT43" s="397">
        <f t="shared" si="5"/>
        <v>0</v>
      </c>
      <c r="AU43" s="397">
        <f t="shared" si="5"/>
        <v>0</v>
      </c>
      <c r="AV43" s="397">
        <f t="shared" si="5"/>
        <v>0</v>
      </c>
      <c r="AW43" s="397">
        <f t="shared" si="5"/>
        <v>0</v>
      </c>
      <c r="AX43" s="397">
        <f t="shared" si="5"/>
        <v>0</v>
      </c>
      <c r="AY43" s="397">
        <f t="shared" si="5"/>
        <v>0</v>
      </c>
      <c r="AZ43" s="397">
        <f t="shared" si="5"/>
        <v>0</v>
      </c>
      <c r="BA43" s="397">
        <f t="shared" si="5"/>
        <v>0</v>
      </c>
      <c r="BB43" s="397">
        <f t="shared" si="5"/>
        <v>0</v>
      </c>
      <c r="BC43" s="397">
        <f t="shared" si="5"/>
        <v>0</v>
      </c>
      <c r="BD43" s="397">
        <f t="shared" si="5"/>
        <v>0</v>
      </c>
      <c r="BE43" s="397">
        <f t="shared" si="5"/>
        <v>0</v>
      </c>
      <c r="BF43" s="397">
        <f t="shared" si="5"/>
        <v>0</v>
      </c>
      <c r="BG43" s="397">
        <f t="shared" si="5"/>
        <v>0</v>
      </c>
      <c r="BH43" s="397">
        <f t="shared" si="5"/>
        <v>0</v>
      </c>
      <c r="BI43" s="397">
        <f t="shared" si="5"/>
        <v>0</v>
      </c>
      <c r="BJ43" s="397">
        <f t="shared" si="5"/>
        <v>0</v>
      </c>
      <c r="BK43" s="397">
        <f t="shared" si="5"/>
        <v>0</v>
      </c>
      <c r="BL43" s="397">
        <f t="shared" si="5"/>
        <v>0</v>
      </c>
      <c r="BM43" s="397">
        <f t="shared" si="5"/>
        <v>0</v>
      </c>
      <c r="BN43" s="397">
        <f t="shared" si="5"/>
        <v>0</v>
      </c>
      <c r="BO43" s="397">
        <f t="shared" si="5"/>
        <v>0</v>
      </c>
      <c r="BP43" s="397">
        <f t="shared" si="5"/>
        <v>0</v>
      </c>
      <c r="BQ43" s="397">
        <f t="shared" si="5"/>
        <v>0</v>
      </c>
      <c r="BR43" s="397">
        <f t="shared" si="5"/>
        <v>0</v>
      </c>
      <c r="BS43" s="397">
        <f t="shared" si="5"/>
        <v>0</v>
      </c>
      <c r="BT43" s="397">
        <f t="shared" si="5"/>
        <v>0</v>
      </c>
      <c r="BU43" s="282">
        <f t="shared" si="5"/>
        <v>0</v>
      </c>
    </row>
    <row r="44" spans="2:75" ht="12" customHeight="1">
      <c r="B44" s="117">
        <f t="shared" si="2"/>
        <v>41</v>
      </c>
      <c r="C44" s="126"/>
      <c r="D44" s="137"/>
      <c r="E44" s="144"/>
      <c r="F44" s="282" t="e">
        <f t="shared" ca="1" si="3"/>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220"/>
      <c r="AM44" s="367"/>
      <c r="AN44" s="383">
        <f ca="1">IFERROR(COUNTIF(OFFSET(G44,0,MATCH("コ",G44:AL44,0)):$AL44,"一"),0)</f>
        <v>0</v>
      </c>
      <c r="AP44" s="392">
        <f t="shared" si="4"/>
        <v>0</v>
      </c>
      <c r="AQ44" s="397">
        <f t="shared" si="5"/>
        <v>0</v>
      </c>
      <c r="AR44" s="397">
        <f t="shared" si="5"/>
        <v>0</v>
      </c>
      <c r="AS44" s="397">
        <f t="shared" si="5"/>
        <v>0</v>
      </c>
      <c r="AT44" s="397">
        <f t="shared" si="5"/>
        <v>0</v>
      </c>
      <c r="AU44" s="397">
        <f t="shared" si="5"/>
        <v>0</v>
      </c>
      <c r="AV44" s="397">
        <f t="shared" si="5"/>
        <v>0</v>
      </c>
      <c r="AW44" s="397">
        <f t="shared" si="5"/>
        <v>0</v>
      </c>
      <c r="AX44" s="397">
        <f t="shared" si="5"/>
        <v>0</v>
      </c>
      <c r="AY44" s="397">
        <f t="shared" si="5"/>
        <v>0</v>
      </c>
      <c r="AZ44" s="397">
        <f t="shared" si="5"/>
        <v>0</v>
      </c>
      <c r="BA44" s="397">
        <f t="shared" si="5"/>
        <v>0</v>
      </c>
      <c r="BB44" s="397">
        <f t="shared" si="5"/>
        <v>0</v>
      </c>
      <c r="BC44" s="397">
        <f t="shared" si="5"/>
        <v>0</v>
      </c>
      <c r="BD44" s="397">
        <f t="shared" si="5"/>
        <v>0</v>
      </c>
      <c r="BE44" s="397">
        <f t="shared" si="5"/>
        <v>0</v>
      </c>
      <c r="BF44" s="397">
        <f t="shared" si="5"/>
        <v>0</v>
      </c>
      <c r="BG44" s="397">
        <f t="shared" si="5"/>
        <v>0</v>
      </c>
      <c r="BH44" s="397">
        <f t="shared" si="5"/>
        <v>0</v>
      </c>
      <c r="BI44" s="397">
        <f t="shared" si="5"/>
        <v>0</v>
      </c>
      <c r="BJ44" s="397">
        <f t="shared" si="5"/>
        <v>0</v>
      </c>
      <c r="BK44" s="397">
        <f t="shared" si="5"/>
        <v>0</v>
      </c>
      <c r="BL44" s="397">
        <f t="shared" si="5"/>
        <v>0</v>
      </c>
      <c r="BM44" s="397">
        <f t="shared" si="5"/>
        <v>0</v>
      </c>
      <c r="BN44" s="397">
        <f t="shared" si="5"/>
        <v>0</v>
      </c>
      <c r="BO44" s="397">
        <f t="shared" si="5"/>
        <v>0</v>
      </c>
      <c r="BP44" s="397">
        <f t="shared" si="5"/>
        <v>0</v>
      </c>
      <c r="BQ44" s="397">
        <f t="shared" si="5"/>
        <v>0</v>
      </c>
      <c r="BR44" s="397">
        <f t="shared" si="5"/>
        <v>0</v>
      </c>
      <c r="BS44" s="397">
        <f t="shared" si="5"/>
        <v>0</v>
      </c>
      <c r="BT44" s="397">
        <f t="shared" si="5"/>
        <v>0</v>
      </c>
      <c r="BU44" s="282">
        <f t="shared" si="5"/>
        <v>0</v>
      </c>
      <c r="BW44" s="25"/>
    </row>
    <row r="45" spans="2:75" ht="12" customHeight="1">
      <c r="B45" s="117">
        <f t="shared" si="2"/>
        <v>42</v>
      </c>
      <c r="C45" s="126"/>
      <c r="D45" s="137"/>
      <c r="E45" s="144"/>
      <c r="F45" s="282" t="e">
        <f t="shared" ca="1" si="3"/>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220"/>
      <c r="AM45" s="367"/>
      <c r="AN45" s="383">
        <f ca="1">IFERROR(COUNTIF(OFFSET(G45,0,MATCH("コ",G45:AL45,0)):$AL45,"一"),0)</f>
        <v>0</v>
      </c>
      <c r="AP45" s="392">
        <f t="shared" si="4"/>
        <v>0</v>
      </c>
      <c r="AQ45" s="397">
        <f t="shared" si="5"/>
        <v>0</v>
      </c>
      <c r="AR45" s="397">
        <f t="shared" si="5"/>
        <v>0</v>
      </c>
      <c r="AS45" s="397">
        <f t="shared" si="5"/>
        <v>0</v>
      </c>
      <c r="AT45" s="397">
        <f t="shared" si="5"/>
        <v>0</v>
      </c>
      <c r="AU45" s="397">
        <f t="shared" si="5"/>
        <v>0</v>
      </c>
      <c r="AV45" s="397">
        <f t="shared" si="5"/>
        <v>0</v>
      </c>
      <c r="AW45" s="397">
        <f t="shared" si="5"/>
        <v>0</v>
      </c>
      <c r="AX45" s="397">
        <f t="shared" si="5"/>
        <v>0</v>
      </c>
      <c r="AY45" s="397">
        <f t="shared" si="5"/>
        <v>0</v>
      </c>
      <c r="AZ45" s="397">
        <f t="shared" si="5"/>
        <v>0</v>
      </c>
      <c r="BA45" s="397">
        <f t="shared" si="5"/>
        <v>0</v>
      </c>
      <c r="BB45" s="397">
        <f t="shared" si="5"/>
        <v>0</v>
      </c>
      <c r="BC45" s="397">
        <f t="shared" si="5"/>
        <v>0</v>
      </c>
      <c r="BD45" s="397">
        <f t="shared" si="5"/>
        <v>0</v>
      </c>
      <c r="BE45" s="397">
        <f t="shared" si="5"/>
        <v>0</v>
      </c>
      <c r="BF45" s="397">
        <f t="shared" si="5"/>
        <v>0</v>
      </c>
      <c r="BG45" s="397">
        <f t="shared" si="5"/>
        <v>0</v>
      </c>
      <c r="BH45" s="397">
        <f t="shared" si="5"/>
        <v>0</v>
      </c>
      <c r="BI45" s="397">
        <f t="shared" si="5"/>
        <v>0</v>
      </c>
      <c r="BJ45" s="397">
        <f t="shared" si="5"/>
        <v>0</v>
      </c>
      <c r="BK45" s="397">
        <f t="shared" si="5"/>
        <v>0</v>
      </c>
      <c r="BL45" s="397">
        <f t="shared" si="5"/>
        <v>0</v>
      </c>
      <c r="BM45" s="397">
        <f t="shared" si="5"/>
        <v>0</v>
      </c>
      <c r="BN45" s="397">
        <f t="shared" si="5"/>
        <v>0</v>
      </c>
      <c r="BO45" s="397">
        <f t="shared" si="5"/>
        <v>0</v>
      </c>
      <c r="BP45" s="397">
        <f t="shared" si="5"/>
        <v>0</v>
      </c>
      <c r="BQ45" s="397">
        <f t="shared" si="5"/>
        <v>0</v>
      </c>
      <c r="BR45" s="397">
        <f t="shared" si="5"/>
        <v>0</v>
      </c>
      <c r="BS45" s="397">
        <f t="shared" si="5"/>
        <v>0</v>
      </c>
      <c r="BT45" s="397">
        <f t="shared" si="5"/>
        <v>0</v>
      </c>
      <c r="BU45" s="282">
        <f t="shared" si="5"/>
        <v>0</v>
      </c>
      <c r="BW45" s="25"/>
    </row>
    <row r="46" spans="2:75" ht="12" customHeight="1">
      <c r="B46" s="117">
        <f t="shared" si="2"/>
        <v>43</v>
      </c>
      <c r="C46" s="126"/>
      <c r="D46" s="137"/>
      <c r="E46" s="144"/>
      <c r="F46" s="282" t="e">
        <f t="shared" ca="1" si="3"/>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220"/>
      <c r="AM46" s="367"/>
      <c r="AN46" s="383">
        <f ca="1">IFERROR(COUNTIF(OFFSET(G46,0,MATCH("コ",G46:AL46,0)):$AL46,"一"),0)</f>
        <v>0</v>
      </c>
      <c r="AP46" s="392">
        <f t="shared" si="4"/>
        <v>0</v>
      </c>
      <c r="AQ46" s="397">
        <f t="shared" si="5"/>
        <v>0</v>
      </c>
      <c r="AR46" s="397">
        <f t="shared" si="5"/>
        <v>0</v>
      </c>
      <c r="AS46" s="397">
        <f t="shared" si="5"/>
        <v>0</v>
      </c>
      <c r="AT46" s="397">
        <f t="shared" si="5"/>
        <v>0</v>
      </c>
      <c r="AU46" s="397">
        <f t="shared" si="5"/>
        <v>0</v>
      </c>
      <c r="AV46" s="397">
        <f t="shared" si="5"/>
        <v>0</v>
      </c>
      <c r="AW46" s="397">
        <f t="shared" si="5"/>
        <v>0</v>
      </c>
      <c r="AX46" s="397">
        <f t="shared" si="5"/>
        <v>0</v>
      </c>
      <c r="AY46" s="397">
        <f t="shared" si="5"/>
        <v>0</v>
      </c>
      <c r="AZ46" s="397">
        <f t="shared" si="5"/>
        <v>0</v>
      </c>
      <c r="BA46" s="397">
        <f t="shared" si="5"/>
        <v>0</v>
      </c>
      <c r="BB46" s="397">
        <f t="shared" si="5"/>
        <v>0</v>
      </c>
      <c r="BC46" s="397">
        <f t="shared" si="5"/>
        <v>0</v>
      </c>
      <c r="BD46" s="397">
        <f t="shared" si="5"/>
        <v>0</v>
      </c>
      <c r="BE46" s="397">
        <f t="shared" si="5"/>
        <v>0</v>
      </c>
      <c r="BF46" s="397">
        <f t="shared" si="5"/>
        <v>0</v>
      </c>
      <c r="BG46" s="397">
        <f t="shared" si="5"/>
        <v>0</v>
      </c>
      <c r="BH46" s="397">
        <f t="shared" si="5"/>
        <v>0</v>
      </c>
      <c r="BI46" s="397">
        <f t="shared" si="5"/>
        <v>0</v>
      </c>
      <c r="BJ46" s="397">
        <f t="shared" si="5"/>
        <v>0</v>
      </c>
      <c r="BK46" s="397">
        <f t="shared" si="5"/>
        <v>0</v>
      </c>
      <c r="BL46" s="397">
        <f t="shared" si="5"/>
        <v>0</v>
      </c>
      <c r="BM46" s="397">
        <f t="shared" si="5"/>
        <v>0</v>
      </c>
      <c r="BN46" s="397">
        <f t="shared" si="5"/>
        <v>0</v>
      </c>
      <c r="BO46" s="397">
        <f t="shared" si="5"/>
        <v>0</v>
      </c>
      <c r="BP46" s="397">
        <f t="shared" si="5"/>
        <v>0</v>
      </c>
      <c r="BQ46" s="397">
        <f t="shared" si="5"/>
        <v>0</v>
      </c>
      <c r="BR46" s="397">
        <f t="shared" si="5"/>
        <v>0</v>
      </c>
      <c r="BS46" s="397">
        <f t="shared" si="5"/>
        <v>0</v>
      </c>
      <c r="BT46" s="397">
        <f t="shared" si="5"/>
        <v>0</v>
      </c>
      <c r="BU46" s="282">
        <f t="shared" si="5"/>
        <v>0</v>
      </c>
    </row>
    <row r="47" spans="2:75" ht="12" customHeight="1">
      <c r="B47" s="117">
        <f t="shared" si="2"/>
        <v>44</v>
      </c>
      <c r="C47" s="126"/>
      <c r="D47" s="137"/>
      <c r="E47" s="144"/>
      <c r="F47" s="282" t="e">
        <f t="shared" ca="1" si="3"/>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220"/>
      <c r="AM47" s="367"/>
      <c r="AN47" s="383">
        <f ca="1">IFERROR(COUNTIF(OFFSET(G47,0,MATCH("コ",G47:AL47,0)):$AL47,"一"),0)</f>
        <v>0</v>
      </c>
      <c r="AP47" s="392">
        <f t="shared" si="4"/>
        <v>0</v>
      </c>
      <c r="AQ47" s="397">
        <f t="shared" si="5"/>
        <v>0</v>
      </c>
      <c r="AR47" s="397">
        <f t="shared" si="5"/>
        <v>0</v>
      </c>
      <c r="AS47" s="397">
        <f t="shared" si="5"/>
        <v>0</v>
      </c>
      <c r="AT47" s="397">
        <f t="shared" si="5"/>
        <v>0</v>
      </c>
      <c r="AU47" s="397">
        <f t="shared" si="5"/>
        <v>0</v>
      </c>
      <c r="AV47" s="397">
        <f t="shared" si="5"/>
        <v>0</v>
      </c>
      <c r="AW47" s="397">
        <f t="shared" si="5"/>
        <v>0</v>
      </c>
      <c r="AX47" s="397">
        <f t="shared" si="5"/>
        <v>0</v>
      </c>
      <c r="AY47" s="397">
        <f t="shared" si="5"/>
        <v>0</v>
      </c>
      <c r="AZ47" s="397">
        <f t="shared" si="5"/>
        <v>0</v>
      </c>
      <c r="BA47" s="397">
        <f t="shared" si="5"/>
        <v>0</v>
      </c>
      <c r="BB47" s="397">
        <f t="shared" si="5"/>
        <v>0</v>
      </c>
      <c r="BC47" s="397">
        <f t="shared" si="5"/>
        <v>0</v>
      </c>
      <c r="BD47" s="397">
        <f t="shared" si="5"/>
        <v>0</v>
      </c>
      <c r="BE47" s="397">
        <f t="shared" si="5"/>
        <v>0</v>
      </c>
      <c r="BF47" s="397">
        <f t="shared" si="5"/>
        <v>0</v>
      </c>
      <c r="BG47" s="397">
        <f t="shared" si="5"/>
        <v>0</v>
      </c>
      <c r="BH47" s="397">
        <f t="shared" si="5"/>
        <v>0</v>
      </c>
      <c r="BI47" s="397">
        <f t="shared" si="5"/>
        <v>0</v>
      </c>
      <c r="BJ47" s="397">
        <f t="shared" si="5"/>
        <v>0</v>
      </c>
      <c r="BK47" s="397">
        <f t="shared" si="5"/>
        <v>0</v>
      </c>
      <c r="BL47" s="397">
        <f t="shared" si="5"/>
        <v>0</v>
      </c>
      <c r="BM47" s="397">
        <f t="shared" si="5"/>
        <v>0</v>
      </c>
      <c r="BN47" s="397">
        <f t="shared" si="5"/>
        <v>0</v>
      </c>
      <c r="BO47" s="397">
        <f t="shared" si="5"/>
        <v>0</v>
      </c>
      <c r="BP47" s="397">
        <f t="shared" si="5"/>
        <v>0</v>
      </c>
      <c r="BQ47" s="397">
        <f t="shared" si="5"/>
        <v>0</v>
      </c>
      <c r="BR47" s="397">
        <f t="shared" si="5"/>
        <v>0</v>
      </c>
      <c r="BS47" s="397">
        <f t="shared" si="5"/>
        <v>0</v>
      </c>
      <c r="BT47" s="397">
        <f t="shared" si="5"/>
        <v>0</v>
      </c>
      <c r="BU47" s="282">
        <f t="shared" si="5"/>
        <v>0</v>
      </c>
    </row>
    <row r="48" spans="2:75" ht="12" customHeight="1">
      <c r="B48" s="117">
        <f t="shared" si="2"/>
        <v>45</v>
      </c>
      <c r="C48" s="126"/>
      <c r="D48" s="137"/>
      <c r="E48" s="144"/>
      <c r="F48" s="282" t="e">
        <f t="shared" ca="1" si="3"/>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220"/>
      <c r="AM48" s="367"/>
      <c r="AN48" s="383">
        <f ca="1">IFERROR(COUNTIF(OFFSET(G48,0,MATCH("コ",G48:AL48,0)):$AL48,"一"),0)</f>
        <v>0</v>
      </c>
      <c r="AP48" s="392">
        <f t="shared" si="4"/>
        <v>0</v>
      </c>
      <c r="AQ48" s="397">
        <f t="shared" si="5"/>
        <v>0</v>
      </c>
      <c r="AR48" s="397">
        <f t="shared" si="5"/>
        <v>0</v>
      </c>
      <c r="AS48" s="397">
        <f t="shared" si="5"/>
        <v>0</v>
      </c>
      <c r="AT48" s="397">
        <f t="shared" si="5"/>
        <v>0</v>
      </c>
      <c r="AU48" s="397">
        <f t="shared" si="5"/>
        <v>0</v>
      </c>
      <c r="AV48" s="397">
        <f t="shared" si="5"/>
        <v>0</v>
      </c>
      <c r="AW48" s="397">
        <f t="shared" si="5"/>
        <v>0</v>
      </c>
      <c r="AX48" s="397">
        <f t="shared" si="5"/>
        <v>0</v>
      </c>
      <c r="AY48" s="397">
        <f t="shared" si="5"/>
        <v>0</v>
      </c>
      <c r="AZ48" s="397">
        <f t="shared" si="5"/>
        <v>0</v>
      </c>
      <c r="BA48" s="397">
        <f t="shared" si="5"/>
        <v>0</v>
      </c>
      <c r="BB48" s="397">
        <f t="shared" si="5"/>
        <v>0</v>
      </c>
      <c r="BC48" s="397">
        <f t="shared" si="5"/>
        <v>0</v>
      </c>
      <c r="BD48" s="397">
        <f t="shared" si="5"/>
        <v>0</v>
      </c>
      <c r="BE48" s="397">
        <f t="shared" si="5"/>
        <v>0</v>
      </c>
      <c r="BF48" s="397">
        <f t="shared" si="5"/>
        <v>0</v>
      </c>
      <c r="BG48" s="397">
        <f t="shared" si="5"/>
        <v>0</v>
      </c>
      <c r="BH48" s="397">
        <f t="shared" si="5"/>
        <v>0</v>
      </c>
      <c r="BI48" s="397">
        <f t="shared" si="5"/>
        <v>0</v>
      </c>
      <c r="BJ48" s="397">
        <f t="shared" si="5"/>
        <v>0</v>
      </c>
      <c r="BK48" s="397">
        <f t="shared" si="5"/>
        <v>0</v>
      </c>
      <c r="BL48" s="397">
        <f t="shared" si="5"/>
        <v>0</v>
      </c>
      <c r="BM48" s="397">
        <f t="shared" si="5"/>
        <v>0</v>
      </c>
      <c r="BN48" s="397">
        <f t="shared" si="5"/>
        <v>0</v>
      </c>
      <c r="BO48" s="397">
        <f t="shared" si="5"/>
        <v>0</v>
      </c>
      <c r="BP48" s="397">
        <f t="shared" si="5"/>
        <v>0</v>
      </c>
      <c r="BQ48" s="397">
        <f t="shared" si="5"/>
        <v>0</v>
      </c>
      <c r="BR48" s="397">
        <f t="shared" si="5"/>
        <v>0</v>
      </c>
      <c r="BS48" s="397">
        <f t="shared" si="5"/>
        <v>0</v>
      </c>
      <c r="BT48" s="397">
        <f t="shared" si="5"/>
        <v>0</v>
      </c>
      <c r="BU48" s="282">
        <f t="shared" si="5"/>
        <v>0</v>
      </c>
    </row>
    <row r="49" spans="2:73" ht="12" customHeight="1">
      <c r="B49" s="117">
        <f t="shared" si="2"/>
        <v>46</v>
      </c>
      <c r="C49" s="126"/>
      <c r="D49" s="137"/>
      <c r="E49" s="144"/>
      <c r="F49" s="282" t="e">
        <f t="shared" ca="1" si="3"/>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220"/>
      <c r="AM49" s="367"/>
      <c r="AN49" s="383">
        <f ca="1">IFERROR(COUNTIF(OFFSET(G49,0,MATCH("コ",G49:AL49,0)):$AL49,"一"),0)</f>
        <v>0</v>
      </c>
      <c r="AP49" s="392">
        <f t="shared" si="4"/>
        <v>0</v>
      </c>
      <c r="AQ49" s="397">
        <f t="shared" si="5"/>
        <v>0</v>
      </c>
      <c r="AR49" s="397">
        <f t="shared" si="5"/>
        <v>0</v>
      </c>
      <c r="AS49" s="397">
        <f t="shared" si="5"/>
        <v>0</v>
      </c>
      <c r="AT49" s="397">
        <f t="shared" si="5"/>
        <v>0</v>
      </c>
      <c r="AU49" s="397">
        <f t="shared" si="5"/>
        <v>0</v>
      </c>
      <c r="AV49" s="397">
        <f t="shared" si="5"/>
        <v>0</v>
      </c>
      <c r="AW49" s="397">
        <f t="shared" si="5"/>
        <v>0</v>
      </c>
      <c r="AX49" s="397">
        <f t="shared" si="5"/>
        <v>0</v>
      </c>
      <c r="AY49" s="397">
        <f t="shared" si="5"/>
        <v>0</v>
      </c>
      <c r="AZ49" s="397">
        <f t="shared" si="5"/>
        <v>0</v>
      </c>
      <c r="BA49" s="397">
        <f t="shared" si="5"/>
        <v>0</v>
      </c>
      <c r="BB49" s="397">
        <f t="shared" si="5"/>
        <v>0</v>
      </c>
      <c r="BC49" s="397">
        <f t="shared" si="5"/>
        <v>0</v>
      </c>
      <c r="BD49" s="397">
        <f t="shared" si="5"/>
        <v>0</v>
      </c>
      <c r="BE49" s="397">
        <f t="shared" si="5"/>
        <v>0</v>
      </c>
      <c r="BF49" s="397">
        <f t="shared" si="5"/>
        <v>0</v>
      </c>
      <c r="BG49" s="397">
        <f t="shared" si="5"/>
        <v>0</v>
      </c>
      <c r="BH49" s="397">
        <f t="shared" si="5"/>
        <v>0</v>
      </c>
      <c r="BI49" s="397">
        <f t="shared" si="5"/>
        <v>0</v>
      </c>
      <c r="BJ49" s="397">
        <f t="shared" si="5"/>
        <v>0</v>
      </c>
      <c r="BK49" s="397">
        <f t="shared" si="5"/>
        <v>0</v>
      </c>
      <c r="BL49" s="397">
        <f t="shared" si="5"/>
        <v>0</v>
      </c>
      <c r="BM49" s="397">
        <f t="shared" si="5"/>
        <v>0</v>
      </c>
      <c r="BN49" s="397">
        <f t="shared" si="5"/>
        <v>0</v>
      </c>
      <c r="BO49" s="397">
        <f t="shared" si="5"/>
        <v>0</v>
      </c>
      <c r="BP49" s="397">
        <f t="shared" si="5"/>
        <v>0</v>
      </c>
      <c r="BQ49" s="397">
        <f t="shared" si="5"/>
        <v>0</v>
      </c>
      <c r="BR49" s="397">
        <f t="shared" si="5"/>
        <v>0</v>
      </c>
      <c r="BS49" s="397">
        <f t="shared" si="5"/>
        <v>0</v>
      </c>
      <c r="BT49" s="397">
        <f t="shared" si="5"/>
        <v>0</v>
      </c>
      <c r="BU49" s="282">
        <f t="shared" si="5"/>
        <v>0</v>
      </c>
    </row>
    <row r="50" spans="2:73" ht="12" customHeight="1">
      <c r="B50" s="117">
        <f t="shared" si="2"/>
        <v>47</v>
      </c>
      <c r="C50" s="126"/>
      <c r="D50" s="137"/>
      <c r="E50" s="144"/>
      <c r="F50" s="282" t="e">
        <f t="shared" ca="1" si="3"/>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220"/>
      <c r="AM50" s="367"/>
      <c r="AN50" s="383">
        <f ca="1">IFERROR(COUNTIF(OFFSET(G50,0,MATCH("コ",G50:AL50,0)):$AL50,"一"),0)</f>
        <v>0</v>
      </c>
      <c r="AP50" s="392">
        <f t="shared" si="4"/>
        <v>0</v>
      </c>
      <c r="AQ50" s="397">
        <f t="shared" si="5"/>
        <v>0</v>
      </c>
      <c r="AR50" s="397">
        <f t="shared" si="5"/>
        <v>0</v>
      </c>
      <c r="AS50" s="397">
        <f t="shared" si="5"/>
        <v>0</v>
      </c>
      <c r="AT50" s="397">
        <f t="shared" si="5"/>
        <v>0</v>
      </c>
      <c r="AU50" s="397">
        <f t="shared" si="5"/>
        <v>0</v>
      </c>
      <c r="AV50" s="397">
        <f t="shared" si="5"/>
        <v>0</v>
      </c>
      <c r="AW50" s="397">
        <f t="shared" si="5"/>
        <v>0</v>
      </c>
      <c r="AX50" s="397">
        <f t="shared" si="5"/>
        <v>0</v>
      </c>
      <c r="AY50" s="397">
        <f t="shared" si="5"/>
        <v>0</v>
      </c>
      <c r="AZ50" s="397">
        <f t="shared" si="5"/>
        <v>0</v>
      </c>
      <c r="BA50" s="397">
        <f t="shared" si="5"/>
        <v>0</v>
      </c>
      <c r="BB50" s="397">
        <f t="shared" si="5"/>
        <v>0</v>
      </c>
      <c r="BC50" s="397">
        <f t="shared" si="5"/>
        <v>0</v>
      </c>
      <c r="BD50" s="397">
        <f t="shared" si="5"/>
        <v>0</v>
      </c>
      <c r="BE50" s="397">
        <f t="shared" si="5"/>
        <v>0</v>
      </c>
      <c r="BF50" s="397">
        <f t="shared" si="5"/>
        <v>0</v>
      </c>
      <c r="BG50" s="397">
        <f t="shared" si="5"/>
        <v>0</v>
      </c>
      <c r="BH50" s="397">
        <f t="shared" si="5"/>
        <v>0</v>
      </c>
      <c r="BI50" s="397">
        <f t="shared" si="5"/>
        <v>0</v>
      </c>
      <c r="BJ50" s="397">
        <f t="shared" si="5"/>
        <v>0</v>
      </c>
      <c r="BK50" s="397">
        <f t="shared" si="5"/>
        <v>0</v>
      </c>
      <c r="BL50" s="397">
        <f t="shared" si="5"/>
        <v>0</v>
      </c>
      <c r="BM50" s="397">
        <f t="shared" si="5"/>
        <v>0</v>
      </c>
      <c r="BN50" s="397">
        <f t="shared" si="5"/>
        <v>0</v>
      </c>
      <c r="BO50" s="397">
        <f t="shared" si="5"/>
        <v>0</v>
      </c>
      <c r="BP50" s="397">
        <f t="shared" si="5"/>
        <v>0</v>
      </c>
      <c r="BQ50" s="397">
        <f t="shared" si="5"/>
        <v>0</v>
      </c>
      <c r="BR50" s="397">
        <f t="shared" si="5"/>
        <v>0</v>
      </c>
      <c r="BS50" s="397">
        <f t="shared" si="5"/>
        <v>0</v>
      </c>
      <c r="BT50" s="397">
        <f t="shared" si="5"/>
        <v>0</v>
      </c>
      <c r="BU50" s="282">
        <f t="shared" si="5"/>
        <v>0</v>
      </c>
    </row>
    <row r="51" spans="2:73" ht="12" customHeight="1">
      <c r="B51" s="117">
        <f t="shared" si="2"/>
        <v>48</v>
      </c>
      <c r="C51" s="126"/>
      <c r="D51" s="137"/>
      <c r="E51" s="144"/>
      <c r="F51" s="282" t="e">
        <f t="shared" ca="1" si="3"/>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220"/>
      <c r="AM51" s="367"/>
      <c r="AN51" s="383">
        <f ca="1">IFERROR(COUNTIF(OFFSET(G51,0,MATCH("コ",G51:AL51,0)):$AL51,"一"),0)</f>
        <v>0</v>
      </c>
      <c r="AP51" s="392">
        <f t="shared" si="4"/>
        <v>0</v>
      </c>
      <c r="AQ51" s="397">
        <f t="shared" si="5"/>
        <v>0</v>
      </c>
      <c r="AR51" s="397">
        <f t="shared" si="5"/>
        <v>0</v>
      </c>
      <c r="AS51" s="397">
        <f t="shared" si="5"/>
        <v>0</v>
      </c>
      <c r="AT51" s="397">
        <f t="shared" si="5"/>
        <v>0</v>
      </c>
      <c r="AU51" s="397">
        <f t="shared" si="5"/>
        <v>0</v>
      </c>
      <c r="AV51" s="397">
        <f t="shared" si="5"/>
        <v>0</v>
      </c>
      <c r="AW51" s="397">
        <f t="shared" si="5"/>
        <v>0</v>
      </c>
      <c r="AX51" s="397">
        <f t="shared" si="5"/>
        <v>0</v>
      </c>
      <c r="AY51" s="397">
        <f t="shared" si="5"/>
        <v>0</v>
      </c>
      <c r="AZ51" s="397">
        <f t="shared" si="5"/>
        <v>0</v>
      </c>
      <c r="BA51" s="397">
        <f t="shared" si="5"/>
        <v>0</v>
      </c>
      <c r="BB51" s="397">
        <f t="shared" si="5"/>
        <v>0</v>
      </c>
      <c r="BC51" s="397">
        <f t="shared" si="5"/>
        <v>0</v>
      </c>
      <c r="BD51" s="397">
        <f t="shared" si="5"/>
        <v>0</v>
      </c>
      <c r="BE51" s="397">
        <f t="shared" si="5"/>
        <v>0</v>
      </c>
      <c r="BF51" s="397">
        <f t="shared" si="5"/>
        <v>0</v>
      </c>
      <c r="BG51" s="397">
        <f t="shared" si="5"/>
        <v>0</v>
      </c>
      <c r="BH51" s="397">
        <f t="shared" si="5"/>
        <v>0</v>
      </c>
      <c r="BI51" s="397">
        <f t="shared" si="5"/>
        <v>0</v>
      </c>
      <c r="BJ51" s="397">
        <f t="shared" si="5"/>
        <v>0</v>
      </c>
      <c r="BK51" s="397">
        <f t="shared" si="5"/>
        <v>0</v>
      </c>
      <c r="BL51" s="397">
        <f t="shared" si="5"/>
        <v>0</v>
      </c>
      <c r="BM51" s="397">
        <f t="shared" si="5"/>
        <v>0</v>
      </c>
      <c r="BN51" s="397">
        <f t="shared" si="5"/>
        <v>0</v>
      </c>
      <c r="BO51" s="397">
        <f t="shared" si="5"/>
        <v>0</v>
      </c>
      <c r="BP51" s="397">
        <f t="shared" si="5"/>
        <v>0</v>
      </c>
      <c r="BQ51" s="397">
        <f t="shared" si="5"/>
        <v>0</v>
      </c>
      <c r="BR51" s="397">
        <f t="shared" si="5"/>
        <v>0</v>
      </c>
      <c r="BS51" s="397">
        <f t="shared" si="5"/>
        <v>0</v>
      </c>
      <c r="BT51" s="397">
        <f t="shared" si="5"/>
        <v>0</v>
      </c>
      <c r="BU51" s="282">
        <f t="shared" si="5"/>
        <v>0</v>
      </c>
    </row>
    <row r="52" spans="2:73" ht="12" customHeight="1">
      <c r="B52" s="117">
        <f t="shared" si="2"/>
        <v>49</v>
      </c>
      <c r="C52" s="126"/>
      <c r="D52" s="137"/>
      <c r="E52" s="144"/>
      <c r="F52" s="282" t="e">
        <f t="shared" ca="1" si="3"/>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220"/>
      <c r="AM52" s="367"/>
      <c r="AN52" s="383">
        <f ca="1">IFERROR(COUNTIF(OFFSET(G52,0,MATCH("コ",G52:AL52,0)):$AL52,"一"),0)</f>
        <v>0</v>
      </c>
      <c r="AP52" s="392">
        <f t="shared" si="4"/>
        <v>0</v>
      </c>
      <c r="AQ52" s="397">
        <f t="shared" si="5"/>
        <v>0</v>
      </c>
      <c r="AR52" s="397">
        <f t="shared" si="5"/>
        <v>0</v>
      </c>
      <c r="AS52" s="397">
        <f t="shared" si="5"/>
        <v>0</v>
      </c>
      <c r="AT52" s="397">
        <f t="shared" si="5"/>
        <v>0</v>
      </c>
      <c r="AU52" s="397">
        <f t="shared" si="5"/>
        <v>0</v>
      </c>
      <c r="AV52" s="397">
        <f t="shared" si="5"/>
        <v>0</v>
      </c>
      <c r="AW52" s="397">
        <f t="shared" si="5"/>
        <v>0</v>
      </c>
      <c r="AX52" s="397">
        <f t="shared" si="5"/>
        <v>0</v>
      </c>
      <c r="AY52" s="397">
        <f t="shared" si="5"/>
        <v>0</v>
      </c>
      <c r="AZ52" s="397">
        <f t="shared" si="5"/>
        <v>0</v>
      </c>
      <c r="BA52" s="397">
        <f t="shared" si="5"/>
        <v>0</v>
      </c>
      <c r="BB52" s="397">
        <f t="shared" si="5"/>
        <v>0</v>
      </c>
      <c r="BC52" s="397">
        <f t="shared" si="5"/>
        <v>0</v>
      </c>
      <c r="BD52" s="397">
        <f t="shared" si="5"/>
        <v>0</v>
      </c>
      <c r="BE52" s="397">
        <f t="shared" si="5"/>
        <v>0</v>
      </c>
      <c r="BF52" s="397">
        <f t="shared" si="5"/>
        <v>0</v>
      </c>
      <c r="BG52" s="397">
        <f t="shared" si="5"/>
        <v>0</v>
      </c>
      <c r="BH52" s="397">
        <f t="shared" si="5"/>
        <v>0</v>
      </c>
      <c r="BI52" s="397">
        <f t="shared" si="5"/>
        <v>0</v>
      </c>
      <c r="BJ52" s="397">
        <f t="shared" si="5"/>
        <v>0</v>
      </c>
      <c r="BK52" s="397">
        <f t="shared" si="5"/>
        <v>0</v>
      </c>
      <c r="BL52" s="397">
        <f t="shared" si="5"/>
        <v>0</v>
      </c>
      <c r="BM52" s="397">
        <f t="shared" si="5"/>
        <v>0</v>
      </c>
      <c r="BN52" s="397">
        <f t="shared" si="5"/>
        <v>0</v>
      </c>
      <c r="BO52" s="397">
        <f t="shared" si="5"/>
        <v>0</v>
      </c>
      <c r="BP52" s="397">
        <f t="shared" si="5"/>
        <v>0</v>
      </c>
      <c r="BQ52" s="397">
        <f t="shared" si="5"/>
        <v>0</v>
      </c>
      <c r="BR52" s="397">
        <f t="shared" si="5"/>
        <v>0</v>
      </c>
      <c r="BS52" s="397">
        <f t="shared" si="5"/>
        <v>0</v>
      </c>
      <c r="BT52" s="397">
        <f t="shared" si="5"/>
        <v>0</v>
      </c>
      <c r="BU52" s="282">
        <f t="shared" si="5"/>
        <v>0</v>
      </c>
    </row>
    <row r="53" spans="2:73" ht="12" customHeight="1">
      <c r="B53" s="117">
        <f t="shared" si="2"/>
        <v>50</v>
      </c>
      <c r="C53" s="126"/>
      <c r="D53" s="137"/>
      <c r="E53" s="144"/>
      <c r="F53" s="282" t="e">
        <f t="shared" ca="1" si="3"/>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220"/>
      <c r="AM53" s="367"/>
      <c r="AN53" s="383">
        <f ca="1">IFERROR(COUNTIF(OFFSET(G53,0,MATCH("コ",G53:AL53,0)):$AL53,"一"),0)</f>
        <v>0</v>
      </c>
      <c r="AP53" s="392">
        <f t="shared" si="4"/>
        <v>0</v>
      </c>
      <c r="AQ53" s="397">
        <f t="shared" si="5"/>
        <v>0</v>
      </c>
      <c r="AR53" s="397">
        <f t="shared" si="5"/>
        <v>0</v>
      </c>
      <c r="AS53" s="397">
        <f t="shared" si="5"/>
        <v>0</v>
      </c>
      <c r="AT53" s="397">
        <f t="shared" si="5"/>
        <v>0</v>
      </c>
      <c r="AU53" s="397">
        <f t="shared" si="5"/>
        <v>0</v>
      </c>
      <c r="AV53" s="397">
        <f t="shared" si="5"/>
        <v>0</v>
      </c>
      <c r="AW53" s="397">
        <f t="shared" si="5"/>
        <v>0</v>
      </c>
      <c r="AX53" s="397">
        <f t="shared" si="5"/>
        <v>0</v>
      </c>
      <c r="AY53" s="397">
        <f t="shared" si="5"/>
        <v>0</v>
      </c>
      <c r="AZ53" s="397">
        <f t="shared" si="5"/>
        <v>0</v>
      </c>
      <c r="BA53" s="397">
        <f t="shared" si="5"/>
        <v>0</v>
      </c>
      <c r="BB53" s="397">
        <f t="shared" si="5"/>
        <v>0</v>
      </c>
      <c r="BC53" s="397">
        <f t="shared" si="5"/>
        <v>0</v>
      </c>
      <c r="BD53" s="397">
        <f t="shared" si="5"/>
        <v>0</v>
      </c>
      <c r="BE53" s="397">
        <f t="shared" si="5"/>
        <v>0</v>
      </c>
      <c r="BF53" s="397">
        <f t="shared" si="5"/>
        <v>0</v>
      </c>
      <c r="BG53" s="397">
        <f t="shared" si="5"/>
        <v>0</v>
      </c>
      <c r="BH53" s="397">
        <f t="shared" si="5"/>
        <v>0</v>
      </c>
      <c r="BI53" s="397">
        <f t="shared" si="5"/>
        <v>0</v>
      </c>
      <c r="BJ53" s="397">
        <f t="shared" si="5"/>
        <v>0</v>
      </c>
      <c r="BK53" s="397">
        <f t="shared" si="5"/>
        <v>0</v>
      </c>
      <c r="BL53" s="397">
        <f t="shared" si="5"/>
        <v>0</v>
      </c>
      <c r="BM53" s="397">
        <f t="shared" si="5"/>
        <v>0</v>
      </c>
      <c r="BN53" s="397">
        <f t="shared" si="5"/>
        <v>0</v>
      </c>
      <c r="BO53" s="397">
        <f t="shared" si="5"/>
        <v>0</v>
      </c>
      <c r="BP53" s="397">
        <f t="shared" si="5"/>
        <v>0</v>
      </c>
      <c r="BQ53" s="397">
        <f t="shared" si="5"/>
        <v>0</v>
      </c>
      <c r="BR53" s="397">
        <f t="shared" si="5"/>
        <v>0</v>
      </c>
      <c r="BS53" s="397">
        <f t="shared" si="5"/>
        <v>0</v>
      </c>
      <c r="BT53" s="397">
        <f t="shared" si="5"/>
        <v>0</v>
      </c>
      <c r="BU53" s="282">
        <f t="shared" si="5"/>
        <v>0</v>
      </c>
    </row>
    <row r="54" spans="2:73" ht="12" customHeight="1">
      <c r="B54" s="117">
        <f t="shared" si="2"/>
        <v>51</v>
      </c>
      <c r="C54" s="126"/>
      <c r="D54" s="137"/>
      <c r="E54" s="144"/>
      <c r="F54" s="282" t="e">
        <f t="shared" ca="1" si="3"/>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220"/>
      <c r="AM54" s="367"/>
      <c r="AN54" s="383">
        <f ca="1">IFERROR(COUNTIF(OFFSET(G54,0,MATCH("コ",G54:AL54,0)):$AL54,"一"),0)</f>
        <v>0</v>
      </c>
      <c r="AP54" s="392">
        <f t="shared" si="4"/>
        <v>0</v>
      </c>
      <c r="AQ54" s="397">
        <f t="shared" si="5"/>
        <v>0</v>
      </c>
      <c r="AR54" s="397">
        <f t="shared" si="5"/>
        <v>0</v>
      </c>
      <c r="AS54" s="397">
        <f t="shared" si="5"/>
        <v>0</v>
      </c>
      <c r="AT54" s="397">
        <f t="shared" si="5"/>
        <v>0</v>
      </c>
      <c r="AU54" s="397">
        <f t="shared" si="5"/>
        <v>0</v>
      </c>
      <c r="AV54" s="397">
        <f t="shared" si="5"/>
        <v>0</v>
      </c>
      <c r="AW54" s="397">
        <f t="shared" si="5"/>
        <v>0</v>
      </c>
      <c r="AX54" s="397">
        <f t="shared" si="5"/>
        <v>0</v>
      </c>
      <c r="AY54" s="397">
        <f t="shared" si="5"/>
        <v>0</v>
      </c>
      <c r="AZ54" s="397">
        <f t="shared" si="5"/>
        <v>0</v>
      </c>
      <c r="BA54" s="397">
        <f t="shared" si="5"/>
        <v>0</v>
      </c>
      <c r="BB54" s="397">
        <f t="shared" si="5"/>
        <v>0</v>
      </c>
      <c r="BC54" s="397">
        <f t="shared" si="5"/>
        <v>0</v>
      </c>
      <c r="BD54" s="397">
        <f t="shared" si="5"/>
        <v>0</v>
      </c>
      <c r="BE54" s="397">
        <f t="shared" si="5"/>
        <v>0</v>
      </c>
      <c r="BF54" s="397">
        <f t="shared" si="5"/>
        <v>0</v>
      </c>
      <c r="BG54" s="397">
        <f t="shared" si="5"/>
        <v>0</v>
      </c>
      <c r="BH54" s="397">
        <f t="shared" si="5"/>
        <v>0</v>
      </c>
      <c r="BI54" s="397">
        <f t="shared" si="5"/>
        <v>0</v>
      </c>
      <c r="BJ54" s="397">
        <f t="shared" si="5"/>
        <v>0</v>
      </c>
      <c r="BK54" s="397">
        <f t="shared" si="5"/>
        <v>0</v>
      </c>
      <c r="BL54" s="397">
        <f t="shared" si="5"/>
        <v>0</v>
      </c>
      <c r="BM54" s="397">
        <f t="shared" si="5"/>
        <v>0</v>
      </c>
      <c r="BN54" s="397">
        <f t="shared" si="5"/>
        <v>0</v>
      </c>
      <c r="BO54" s="397">
        <f t="shared" si="5"/>
        <v>0</v>
      </c>
      <c r="BP54" s="397">
        <f t="shared" si="5"/>
        <v>0</v>
      </c>
      <c r="BQ54" s="397">
        <f t="shared" si="5"/>
        <v>0</v>
      </c>
      <c r="BR54" s="397">
        <f t="shared" si="5"/>
        <v>0</v>
      </c>
      <c r="BS54" s="397">
        <f t="shared" si="5"/>
        <v>0</v>
      </c>
      <c r="BT54" s="397">
        <f t="shared" si="5"/>
        <v>0</v>
      </c>
      <c r="BU54" s="282">
        <f t="shared" si="5"/>
        <v>0</v>
      </c>
    </row>
    <row r="55" spans="2:73" ht="12" customHeight="1">
      <c r="B55" s="117">
        <f t="shared" si="2"/>
        <v>52</v>
      </c>
      <c r="C55" s="126"/>
      <c r="D55" s="137"/>
      <c r="E55" s="144"/>
      <c r="F55" s="282" t="e">
        <f t="shared" ca="1" si="3"/>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220"/>
      <c r="AM55" s="367"/>
      <c r="AN55" s="383">
        <f ca="1">IFERROR(COUNTIF(OFFSET(G55,0,MATCH("コ",G55:AL55,0)):$AL55,"一"),0)</f>
        <v>0</v>
      </c>
      <c r="AP55" s="392">
        <f t="shared" si="4"/>
        <v>0</v>
      </c>
      <c r="AQ55" s="397">
        <f t="shared" si="5"/>
        <v>0</v>
      </c>
      <c r="AR55" s="397">
        <f t="shared" si="5"/>
        <v>0</v>
      </c>
      <c r="AS55" s="397">
        <f t="shared" si="5"/>
        <v>0</v>
      </c>
      <c r="AT55" s="397">
        <f t="shared" si="5"/>
        <v>0</v>
      </c>
      <c r="AU55" s="397">
        <f t="shared" si="5"/>
        <v>0</v>
      </c>
      <c r="AV55" s="397">
        <f t="shared" si="5"/>
        <v>0</v>
      </c>
      <c r="AW55" s="397">
        <f t="shared" si="5"/>
        <v>0</v>
      </c>
      <c r="AX55" s="397">
        <f t="shared" si="5"/>
        <v>0</v>
      </c>
      <c r="AY55" s="397">
        <f t="shared" si="5"/>
        <v>0</v>
      </c>
      <c r="AZ55" s="397">
        <f t="shared" si="5"/>
        <v>0</v>
      </c>
      <c r="BA55" s="397">
        <f t="shared" si="5"/>
        <v>0</v>
      </c>
      <c r="BB55" s="397">
        <f t="shared" si="5"/>
        <v>0</v>
      </c>
      <c r="BC55" s="397">
        <f t="shared" si="5"/>
        <v>0</v>
      </c>
      <c r="BD55" s="397">
        <f t="shared" si="5"/>
        <v>0</v>
      </c>
      <c r="BE55" s="397">
        <f t="shared" si="5"/>
        <v>0</v>
      </c>
      <c r="BF55" s="397">
        <f t="shared" si="5"/>
        <v>0</v>
      </c>
      <c r="BG55" s="397">
        <f t="shared" si="5"/>
        <v>0</v>
      </c>
      <c r="BH55" s="397">
        <f t="shared" si="5"/>
        <v>0</v>
      </c>
      <c r="BI55" s="397">
        <f t="shared" si="5"/>
        <v>0</v>
      </c>
      <c r="BJ55" s="397">
        <f t="shared" si="5"/>
        <v>0</v>
      </c>
      <c r="BK55" s="397">
        <f t="shared" si="5"/>
        <v>0</v>
      </c>
      <c r="BL55" s="397">
        <f t="shared" si="5"/>
        <v>0</v>
      </c>
      <c r="BM55" s="397">
        <f t="shared" si="5"/>
        <v>0</v>
      </c>
      <c r="BN55" s="397">
        <f t="shared" si="5"/>
        <v>0</v>
      </c>
      <c r="BO55" s="397">
        <f t="shared" si="5"/>
        <v>0</v>
      </c>
      <c r="BP55" s="397">
        <f t="shared" si="5"/>
        <v>0</v>
      </c>
      <c r="BQ55" s="397">
        <f t="shared" si="5"/>
        <v>0</v>
      </c>
      <c r="BR55" s="397">
        <f t="shared" si="5"/>
        <v>0</v>
      </c>
      <c r="BS55" s="397">
        <f t="shared" si="5"/>
        <v>0</v>
      </c>
      <c r="BT55" s="397">
        <f t="shared" si="5"/>
        <v>0</v>
      </c>
      <c r="BU55" s="282">
        <f t="shared" si="5"/>
        <v>0</v>
      </c>
    </row>
    <row r="56" spans="2:73" ht="12" customHeight="1">
      <c r="B56" s="117">
        <f t="shared" si="2"/>
        <v>53</v>
      </c>
      <c r="C56" s="126"/>
      <c r="D56" s="137"/>
      <c r="E56" s="144"/>
      <c r="F56" s="282" t="e">
        <f t="shared" ca="1" si="3"/>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220"/>
      <c r="AM56" s="367"/>
      <c r="AN56" s="383">
        <f ca="1">IFERROR(COUNTIF(OFFSET(G56,0,MATCH("コ",G56:AL56,0)):$AL56,"一"),0)</f>
        <v>0</v>
      </c>
      <c r="AP56" s="392">
        <f t="shared" si="4"/>
        <v>0</v>
      </c>
      <c r="AQ56" s="397">
        <f t="shared" si="5"/>
        <v>0</v>
      </c>
      <c r="AR56" s="397">
        <f t="shared" si="5"/>
        <v>0</v>
      </c>
      <c r="AS56" s="397">
        <f t="shared" si="5"/>
        <v>0</v>
      </c>
      <c r="AT56" s="397">
        <f t="shared" si="5"/>
        <v>0</v>
      </c>
      <c r="AU56" s="397">
        <f t="shared" si="5"/>
        <v>0</v>
      </c>
      <c r="AV56" s="397">
        <f t="shared" si="5"/>
        <v>0</v>
      </c>
      <c r="AW56" s="397">
        <f t="shared" si="5"/>
        <v>0</v>
      </c>
      <c r="AX56" s="397">
        <f t="shared" si="5"/>
        <v>0</v>
      </c>
      <c r="AY56" s="397">
        <f t="shared" si="5"/>
        <v>0</v>
      </c>
      <c r="AZ56" s="397">
        <f t="shared" si="5"/>
        <v>0</v>
      </c>
      <c r="BA56" s="397">
        <f t="shared" si="5"/>
        <v>0</v>
      </c>
      <c r="BB56" s="397">
        <f t="shared" si="5"/>
        <v>0</v>
      </c>
      <c r="BC56" s="397">
        <f t="shared" si="5"/>
        <v>0</v>
      </c>
      <c r="BD56" s="397">
        <f t="shared" si="5"/>
        <v>0</v>
      </c>
      <c r="BE56" s="397">
        <f t="shared" si="5"/>
        <v>0</v>
      </c>
      <c r="BF56" s="397">
        <f t="shared" si="5"/>
        <v>0</v>
      </c>
      <c r="BG56" s="397">
        <f t="shared" si="5"/>
        <v>0</v>
      </c>
      <c r="BH56" s="397">
        <f t="shared" si="5"/>
        <v>0</v>
      </c>
      <c r="BI56" s="397">
        <f t="shared" si="5"/>
        <v>0</v>
      </c>
      <c r="BJ56" s="397">
        <f t="shared" si="5"/>
        <v>0</v>
      </c>
      <c r="BK56" s="397">
        <f t="shared" si="5"/>
        <v>0</v>
      </c>
      <c r="BL56" s="397">
        <f t="shared" si="5"/>
        <v>0</v>
      </c>
      <c r="BM56" s="397">
        <f t="shared" si="5"/>
        <v>0</v>
      </c>
      <c r="BN56" s="397">
        <f t="shared" si="5"/>
        <v>0</v>
      </c>
      <c r="BO56" s="397">
        <f t="shared" si="5"/>
        <v>0</v>
      </c>
      <c r="BP56" s="397">
        <f t="shared" si="5"/>
        <v>0</v>
      </c>
      <c r="BQ56" s="397">
        <f t="shared" si="5"/>
        <v>0</v>
      </c>
      <c r="BR56" s="397">
        <f t="shared" si="5"/>
        <v>0</v>
      </c>
      <c r="BS56" s="397">
        <f t="shared" si="5"/>
        <v>0</v>
      </c>
      <c r="BT56" s="397">
        <f t="shared" si="5"/>
        <v>0</v>
      </c>
      <c r="BU56" s="282">
        <f t="shared" si="5"/>
        <v>0</v>
      </c>
    </row>
    <row r="57" spans="2:73" ht="12" customHeight="1">
      <c r="B57" s="117">
        <f t="shared" si="2"/>
        <v>54</v>
      </c>
      <c r="C57" s="126"/>
      <c r="D57" s="137"/>
      <c r="E57" s="144"/>
      <c r="F57" s="282" t="e">
        <f t="shared" ca="1" si="3"/>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220"/>
      <c r="AM57" s="367"/>
      <c r="AN57" s="383">
        <f ca="1">IFERROR(COUNTIF(OFFSET(G57,0,MATCH("コ",G57:AL57,0)):$AL57,"一"),0)</f>
        <v>0</v>
      </c>
      <c r="AP57" s="392">
        <f t="shared" si="4"/>
        <v>0</v>
      </c>
      <c r="AQ57" s="397">
        <f t="shared" si="5"/>
        <v>0</v>
      </c>
      <c r="AR57" s="397">
        <f t="shared" si="5"/>
        <v>0</v>
      </c>
      <c r="AS57" s="397">
        <f t="shared" si="5"/>
        <v>0</v>
      </c>
      <c r="AT57" s="397">
        <f t="shared" si="5"/>
        <v>0</v>
      </c>
      <c r="AU57" s="397">
        <f t="shared" si="5"/>
        <v>0</v>
      </c>
      <c r="AV57" s="397">
        <f t="shared" si="5"/>
        <v>0</v>
      </c>
      <c r="AW57" s="397">
        <f t="shared" si="5"/>
        <v>0</v>
      </c>
      <c r="AX57" s="397">
        <f t="shared" si="5"/>
        <v>0</v>
      </c>
      <c r="AY57" s="397">
        <f t="shared" si="5"/>
        <v>0</v>
      </c>
      <c r="AZ57" s="397">
        <f t="shared" si="5"/>
        <v>0</v>
      </c>
      <c r="BA57" s="397">
        <f t="shared" si="5"/>
        <v>0</v>
      </c>
      <c r="BB57" s="397">
        <f t="shared" si="5"/>
        <v>0</v>
      </c>
      <c r="BC57" s="397">
        <f t="shared" si="5"/>
        <v>0</v>
      </c>
      <c r="BD57" s="397">
        <f t="shared" si="5"/>
        <v>0</v>
      </c>
      <c r="BE57" s="397">
        <f t="shared" si="5"/>
        <v>0</v>
      </c>
      <c r="BF57" s="397">
        <f t="shared" si="5"/>
        <v>0</v>
      </c>
      <c r="BG57" s="397">
        <f t="shared" si="5"/>
        <v>0</v>
      </c>
      <c r="BH57" s="397">
        <f t="shared" si="5"/>
        <v>0</v>
      </c>
      <c r="BI57" s="397">
        <f t="shared" si="5"/>
        <v>0</v>
      </c>
      <c r="BJ57" s="397">
        <f t="shared" si="5"/>
        <v>0</v>
      </c>
      <c r="BK57" s="397">
        <f t="shared" si="5"/>
        <v>0</v>
      </c>
      <c r="BL57" s="397">
        <f t="shared" si="5"/>
        <v>0</v>
      </c>
      <c r="BM57" s="397">
        <f t="shared" si="5"/>
        <v>0</v>
      </c>
      <c r="BN57" s="397">
        <f t="shared" si="5"/>
        <v>0</v>
      </c>
      <c r="BO57" s="397">
        <f t="shared" si="5"/>
        <v>0</v>
      </c>
      <c r="BP57" s="397">
        <f t="shared" si="5"/>
        <v>0</v>
      </c>
      <c r="BQ57" s="397">
        <f t="shared" si="5"/>
        <v>0</v>
      </c>
      <c r="BR57" s="397">
        <f t="shared" si="5"/>
        <v>0</v>
      </c>
      <c r="BS57" s="397">
        <f t="shared" si="5"/>
        <v>0</v>
      </c>
      <c r="BT57" s="397">
        <f t="shared" si="5"/>
        <v>0</v>
      </c>
      <c r="BU57" s="282">
        <f t="shared" si="5"/>
        <v>0</v>
      </c>
    </row>
    <row r="58" spans="2:73" ht="12" customHeight="1">
      <c r="B58" s="117">
        <f t="shared" si="2"/>
        <v>55</v>
      </c>
      <c r="C58" s="126"/>
      <c r="D58" s="137"/>
      <c r="E58" s="144"/>
      <c r="F58" s="282" t="e">
        <f t="shared" ca="1" si="3"/>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220"/>
      <c r="AM58" s="367"/>
      <c r="AN58" s="383">
        <f ca="1">IFERROR(COUNTIF(OFFSET(G58,0,MATCH("コ",G58:AL58,0)):$AL58,"一"),0)</f>
        <v>0</v>
      </c>
      <c r="AP58" s="392">
        <f t="shared" si="4"/>
        <v>0</v>
      </c>
      <c r="AQ58" s="397">
        <f t="shared" si="5"/>
        <v>0</v>
      </c>
      <c r="AR58" s="397">
        <f t="shared" si="5"/>
        <v>0</v>
      </c>
      <c r="AS58" s="397">
        <f t="shared" si="5"/>
        <v>0</v>
      </c>
      <c r="AT58" s="397">
        <f t="shared" si="5"/>
        <v>0</v>
      </c>
      <c r="AU58" s="397">
        <f t="shared" si="5"/>
        <v>0</v>
      </c>
      <c r="AV58" s="397">
        <f t="shared" si="5"/>
        <v>0</v>
      </c>
      <c r="AW58" s="397">
        <f t="shared" si="5"/>
        <v>0</v>
      </c>
      <c r="AX58" s="397">
        <f t="shared" si="5"/>
        <v>0</v>
      </c>
      <c r="AY58" s="397">
        <f t="shared" si="5"/>
        <v>0</v>
      </c>
      <c r="AZ58" s="397">
        <f t="shared" si="5"/>
        <v>0</v>
      </c>
      <c r="BA58" s="397">
        <f t="shared" si="5"/>
        <v>0</v>
      </c>
      <c r="BB58" s="397">
        <f t="shared" si="5"/>
        <v>0</v>
      </c>
      <c r="BC58" s="397">
        <f t="shared" si="5"/>
        <v>0</v>
      </c>
      <c r="BD58" s="397">
        <f t="shared" si="5"/>
        <v>0</v>
      </c>
      <c r="BE58" s="397">
        <f t="shared" si="5"/>
        <v>0</v>
      </c>
      <c r="BF58" s="397">
        <f t="shared" si="5"/>
        <v>0</v>
      </c>
      <c r="BG58" s="397">
        <f t="shared" si="5"/>
        <v>0</v>
      </c>
      <c r="BH58" s="397">
        <f t="shared" si="5"/>
        <v>0</v>
      </c>
      <c r="BI58" s="397">
        <f t="shared" si="5"/>
        <v>0</v>
      </c>
      <c r="BJ58" s="397">
        <f t="shared" si="5"/>
        <v>0</v>
      </c>
      <c r="BK58" s="397">
        <f t="shared" si="5"/>
        <v>0</v>
      </c>
      <c r="BL58" s="397">
        <f t="shared" si="5"/>
        <v>0</v>
      </c>
      <c r="BM58" s="397">
        <f t="shared" si="5"/>
        <v>0</v>
      </c>
      <c r="BN58" s="397">
        <f t="shared" si="5"/>
        <v>0</v>
      </c>
      <c r="BO58" s="397">
        <f t="shared" si="5"/>
        <v>0</v>
      </c>
      <c r="BP58" s="397">
        <f t="shared" si="5"/>
        <v>0</v>
      </c>
      <c r="BQ58" s="397">
        <f t="shared" si="5"/>
        <v>0</v>
      </c>
      <c r="BR58" s="397">
        <f t="shared" si="5"/>
        <v>0</v>
      </c>
      <c r="BS58" s="397">
        <f t="shared" si="5"/>
        <v>0</v>
      </c>
      <c r="BT58" s="397">
        <f t="shared" si="5"/>
        <v>0</v>
      </c>
      <c r="BU58" s="282">
        <f t="shared" si="5"/>
        <v>0</v>
      </c>
    </row>
    <row r="59" spans="2:73" ht="12" customHeight="1">
      <c r="B59" s="117">
        <f t="shared" si="2"/>
        <v>56</v>
      </c>
      <c r="C59" s="126"/>
      <c r="D59" s="137"/>
      <c r="E59" s="144"/>
      <c r="F59" s="282" t="e">
        <f t="shared" ca="1" si="3"/>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220"/>
      <c r="AM59" s="367"/>
      <c r="AN59" s="383">
        <f ca="1">IFERROR(COUNTIF(OFFSET(G59,0,MATCH("コ",G59:AL59,0)):$AL59,"一"),0)</f>
        <v>0</v>
      </c>
      <c r="AP59" s="392">
        <f t="shared" si="4"/>
        <v>0</v>
      </c>
      <c r="AQ59" s="397">
        <f t="shared" si="5"/>
        <v>0</v>
      </c>
      <c r="AR59" s="397">
        <f t="shared" si="5"/>
        <v>0</v>
      </c>
      <c r="AS59" s="397">
        <f t="shared" si="5"/>
        <v>0</v>
      </c>
      <c r="AT59" s="397">
        <f t="shared" si="5"/>
        <v>0</v>
      </c>
      <c r="AU59" s="397">
        <f t="shared" si="5"/>
        <v>0</v>
      </c>
      <c r="AV59" s="397">
        <f t="shared" si="5"/>
        <v>0</v>
      </c>
      <c r="AW59" s="397">
        <f t="shared" si="5"/>
        <v>0</v>
      </c>
      <c r="AX59" s="397">
        <f t="shared" si="5"/>
        <v>0</v>
      </c>
      <c r="AY59" s="397">
        <f t="shared" si="5"/>
        <v>0</v>
      </c>
      <c r="AZ59" s="397">
        <f t="shared" si="5"/>
        <v>0</v>
      </c>
      <c r="BA59" s="397">
        <f t="shared" si="5"/>
        <v>0</v>
      </c>
      <c r="BB59" s="397">
        <f t="shared" si="5"/>
        <v>0</v>
      </c>
      <c r="BC59" s="397">
        <f t="shared" si="5"/>
        <v>0</v>
      </c>
      <c r="BD59" s="397">
        <f t="shared" si="5"/>
        <v>0</v>
      </c>
      <c r="BE59" s="397">
        <f t="shared" si="5"/>
        <v>0</v>
      </c>
      <c r="BF59" s="397">
        <f t="shared" si="5"/>
        <v>0</v>
      </c>
      <c r="BG59" s="397">
        <f t="shared" si="5"/>
        <v>0</v>
      </c>
      <c r="BH59" s="397">
        <f t="shared" si="5"/>
        <v>0</v>
      </c>
      <c r="BI59" s="397">
        <f t="shared" si="5"/>
        <v>0</v>
      </c>
      <c r="BJ59" s="397">
        <f t="shared" si="5"/>
        <v>0</v>
      </c>
      <c r="BK59" s="397">
        <f t="shared" si="5"/>
        <v>0</v>
      </c>
      <c r="BL59" s="397">
        <f t="shared" si="5"/>
        <v>0</v>
      </c>
      <c r="BM59" s="397">
        <f t="shared" si="5"/>
        <v>0</v>
      </c>
      <c r="BN59" s="397">
        <f t="shared" si="5"/>
        <v>0</v>
      </c>
      <c r="BO59" s="397">
        <f t="shared" si="5"/>
        <v>0</v>
      </c>
      <c r="BP59" s="397">
        <f t="shared" si="5"/>
        <v>0</v>
      </c>
      <c r="BQ59" s="397">
        <f t="shared" si="5"/>
        <v>0</v>
      </c>
      <c r="BR59" s="397">
        <f t="shared" si="5"/>
        <v>0</v>
      </c>
      <c r="BS59" s="397">
        <f t="shared" si="5"/>
        <v>0</v>
      </c>
      <c r="BT59" s="397">
        <f t="shared" si="5"/>
        <v>0</v>
      </c>
      <c r="BU59" s="282">
        <f t="shared" si="5"/>
        <v>0</v>
      </c>
    </row>
    <row r="60" spans="2:73" ht="12" customHeight="1">
      <c r="B60" s="117">
        <f t="shared" si="2"/>
        <v>57</v>
      </c>
      <c r="C60" s="126"/>
      <c r="D60" s="137"/>
      <c r="E60" s="144"/>
      <c r="F60" s="282" t="e">
        <f t="shared" ca="1" si="3"/>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220"/>
      <c r="AM60" s="367"/>
      <c r="AN60" s="383">
        <f ca="1">IFERROR(COUNTIF(OFFSET(G60,0,MATCH("コ",G60:AL60,0)):$AL60,"一"),0)</f>
        <v>0</v>
      </c>
      <c r="AP60" s="392">
        <f t="shared" si="4"/>
        <v>0</v>
      </c>
      <c r="AQ60" s="397">
        <f t="shared" si="5"/>
        <v>0</v>
      </c>
      <c r="AR60" s="397">
        <f t="shared" si="5"/>
        <v>0</v>
      </c>
      <c r="AS60" s="397">
        <f t="shared" si="5"/>
        <v>0</v>
      </c>
      <c r="AT60" s="397">
        <f t="shared" si="5"/>
        <v>0</v>
      </c>
      <c r="AU60" s="397">
        <f t="shared" si="5"/>
        <v>0</v>
      </c>
      <c r="AV60" s="397">
        <f t="shared" si="5"/>
        <v>0</v>
      </c>
      <c r="AW60" s="397">
        <f t="shared" si="5"/>
        <v>0</v>
      </c>
      <c r="AX60" s="397">
        <f t="shared" si="5"/>
        <v>0</v>
      </c>
      <c r="AY60" s="397">
        <f t="shared" si="5"/>
        <v>0</v>
      </c>
      <c r="AZ60" s="397">
        <f t="shared" si="5"/>
        <v>0</v>
      </c>
      <c r="BA60" s="397">
        <f t="shared" si="5"/>
        <v>0</v>
      </c>
      <c r="BB60" s="397">
        <f t="shared" si="5"/>
        <v>0</v>
      </c>
      <c r="BC60" s="397">
        <f t="shared" si="5"/>
        <v>0</v>
      </c>
      <c r="BD60" s="397">
        <f t="shared" si="5"/>
        <v>0</v>
      </c>
      <c r="BE60" s="397">
        <f t="shared" si="5"/>
        <v>0</v>
      </c>
      <c r="BF60" s="397">
        <f t="shared" si="5"/>
        <v>0</v>
      </c>
      <c r="BG60" s="397">
        <f t="shared" si="5"/>
        <v>0</v>
      </c>
      <c r="BH60" s="397">
        <f t="shared" si="5"/>
        <v>0</v>
      </c>
      <c r="BI60" s="397">
        <f t="shared" si="5"/>
        <v>0</v>
      </c>
      <c r="BJ60" s="397">
        <f t="shared" si="5"/>
        <v>0</v>
      </c>
      <c r="BK60" s="397">
        <f t="shared" si="5"/>
        <v>0</v>
      </c>
      <c r="BL60" s="397">
        <f t="shared" si="5"/>
        <v>0</v>
      </c>
      <c r="BM60" s="397">
        <f t="shared" si="5"/>
        <v>0</v>
      </c>
      <c r="BN60" s="397">
        <f t="shared" si="5"/>
        <v>0</v>
      </c>
      <c r="BO60" s="397">
        <f t="shared" si="5"/>
        <v>0</v>
      </c>
      <c r="BP60" s="397">
        <f t="shared" si="5"/>
        <v>0</v>
      </c>
      <c r="BQ60" s="397">
        <f t="shared" si="5"/>
        <v>0</v>
      </c>
      <c r="BR60" s="397">
        <f t="shared" si="5"/>
        <v>0</v>
      </c>
      <c r="BS60" s="397">
        <f t="shared" si="5"/>
        <v>0</v>
      </c>
      <c r="BT60" s="397">
        <f t="shared" si="5"/>
        <v>0</v>
      </c>
      <c r="BU60" s="282">
        <f t="shared" si="5"/>
        <v>0</v>
      </c>
    </row>
    <row r="61" spans="2:73" ht="12" customHeight="1">
      <c r="B61" s="117">
        <f t="shared" si="2"/>
        <v>58</v>
      </c>
      <c r="C61" s="126"/>
      <c r="D61" s="137"/>
      <c r="E61" s="144"/>
      <c r="F61" s="282" t="e">
        <f t="shared" ca="1" si="3"/>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220"/>
      <c r="AM61" s="367"/>
      <c r="AN61" s="383">
        <f ca="1">IFERROR(COUNTIF(OFFSET(G61,0,MATCH("コ",G61:AL61,0)):$AL61,"一"),0)</f>
        <v>0</v>
      </c>
      <c r="AP61" s="392">
        <f t="shared" si="4"/>
        <v>0</v>
      </c>
      <c r="AQ61" s="397">
        <f t="shared" si="5"/>
        <v>0</v>
      </c>
      <c r="AR61" s="397">
        <f t="shared" si="5"/>
        <v>0</v>
      </c>
      <c r="AS61" s="397">
        <f t="shared" si="5"/>
        <v>0</v>
      </c>
      <c r="AT61" s="397">
        <f t="shared" si="5"/>
        <v>0</v>
      </c>
      <c r="AU61" s="397">
        <f t="shared" si="5"/>
        <v>0</v>
      </c>
      <c r="AV61" s="397">
        <f t="shared" si="5"/>
        <v>0</v>
      </c>
      <c r="AW61" s="397">
        <f t="shared" si="5"/>
        <v>0</v>
      </c>
      <c r="AX61" s="397">
        <f t="shared" si="5"/>
        <v>0</v>
      </c>
      <c r="AY61" s="397">
        <f t="shared" si="5"/>
        <v>0</v>
      </c>
      <c r="AZ61" s="397">
        <f t="shared" si="5"/>
        <v>0</v>
      </c>
      <c r="BA61" s="397">
        <f t="shared" si="5"/>
        <v>0</v>
      </c>
      <c r="BB61" s="397">
        <f t="shared" si="5"/>
        <v>0</v>
      </c>
      <c r="BC61" s="397">
        <f t="shared" si="5"/>
        <v>0</v>
      </c>
      <c r="BD61" s="397">
        <f t="shared" si="5"/>
        <v>0</v>
      </c>
      <c r="BE61" s="397">
        <f t="shared" si="5"/>
        <v>0</v>
      </c>
      <c r="BF61" s="397">
        <f t="shared" si="5"/>
        <v>0</v>
      </c>
      <c r="BG61" s="397">
        <f t="shared" si="5"/>
        <v>0</v>
      </c>
      <c r="BH61" s="397">
        <f t="shared" si="5"/>
        <v>0</v>
      </c>
      <c r="BI61" s="397">
        <f t="shared" si="5"/>
        <v>0</v>
      </c>
      <c r="BJ61" s="397">
        <f t="shared" si="5"/>
        <v>0</v>
      </c>
      <c r="BK61" s="397">
        <f t="shared" si="5"/>
        <v>0</v>
      </c>
      <c r="BL61" s="397">
        <f t="shared" si="5"/>
        <v>0</v>
      </c>
      <c r="BM61" s="397">
        <f t="shared" si="5"/>
        <v>0</v>
      </c>
      <c r="BN61" s="397">
        <f t="shared" si="5"/>
        <v>0</v>
      </c>
      <c r="BO61" s="397">
        <f t="shared" si="5"/>
        <v>0</v>
      </c>
      <c r="BP61" s="397">
        <f t="shared" si="5"/>
        <v>0</v>
      </c>
      <c r="BQ61" s="397">
        <f t="shared" si="5"/>
        <v>0</v>
      </c>
      <c r="BR61" s="397">
        <f t="shared" si="5"/>
        <v>0</v>
      </c>
      <c r="BS61" s="397">
        <f t="shared" si="5"/>
        <v>0</v>
      </c>
      <c r="BT61" s="397">
        <f t="shared" si="5"/>
        <v>0</v>
      </c>
      <c r="BU61" s="282">
        <f t="shared" si="5"/>
        <v>0</v>
      </c>
    </row>
    <row r="62" spans="2:73" ht="12" customHeight="1">
      <c r="B62" s="117">
        <f t="shared" si="2"/>
        <v>59</v>
      </c>
      <c r="C62" s="126"/>
      <c r="D62" s="137"/>
      <c r="E62" s="144"/>
      <c r="F62" s="282" t="e">
        <f t="shared" ca="1" si="3"/>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220"/>
      <c r="AM62" s="367"/>
      <c r="AN62" s="383">
        <f ca="1">IFERROR(COUNTIF(OFFSET(G62,0,MATCH("コ",G62:AL62,0)):$AL62,"一"),0)</f>
        <v>0</v>
      </c>
      <c r="AP62" s="392">
        <f t="shared" si="4"/>
        <v>0</v>
      </c>
      <c r="AQ62" s="397">
        <f t="shared" si="5"/>
        <v>0</v>
      </c>
      <c r="AR62" s="397">
        <f t="shared" si="5"/>
        <v>0</v>
      </c>
      <c r="AS62" s="397">
        <f t="shared" si="5"/>
        <v>0</v>
      </c>
      <c r="AT62" s="397">
        <f t="shared" si="5"/>
        <v>0</v>
      </c>
      <c r="AU62" s="397">
        <f t="shared" si="5"/>
        <v>0</v>
      </c>
      <c r="AV62" s="397">
        <f t="shared" si="5"/>
        <v>0</v>
      </c>
      <c r="AW62" s="397">
        <f t="shared" si="5"/>
        <v>0</v>
      </c>
      <c r="AX62" s="397">
        <f t="shared" si="5"/>
        <v>0</v>
      </c>
      <c r="AY62" s="397">
        <f t="shared" si="5"/>
        <v>0</v>
      </c>
      <c r="AZ62" s="397">
        <f t="shared" si="5"/>
        <v>0</v>
      </c>
      <c r="BA62" s="397">
        <f t="shared" si="5"/>
        <v>0</v>
      </c>
      <c r="BB62" s="397">
        <f t="shared" si="5"/>
        <v>0</v>
      </c>
      <c r="BC62" s="397">
        <f t="shared" si="5"/>
        <v>0</v>
      </c>
      <c r="BD62" s="397">
        <f t="shared" si="5"/>
        <v>0</v>
      </c>
      <c r="BE62" s="397">
        <f t="shared" si="5"/>
        <v>0</v>
      </c>
      <c r="BF62" s="397">
        <f t="shared" si="5"/>
        <v>0</v>
      </c>
      <c r="BG62" s="397">
        <f t="shared" si="5"/>
        <v>0</v>
      </c>
      <c r="BH62" s="397">
        <f t="shared" si="5"/>
        <v>0</v>
      </c>
      <c r="BI62" s="397">
        <f t="shared" si="5"/>
        <v>0</v>
      </c>
      <c r="BJ62" s="397">
        <f t="shared" si="5"/>
        <v>0</v>
      </c>
      <c r="BK62" s="397">
        <f t="shared" si="5"/>
        <v>0</v>
      </c>
      <c r="BL62" s="397">
        <f t="shared" si="5"/>
        <v>0</v>
      </c>
      <c r="BM62" s="397">
        <f t="shared" si="5"/>
        <v>0</v>
      </c>
      <c r="BN62" s="397">
        <f t="shared" si="5"/>
        <v>0</v>
      </c>
      <c r="BO62" s="397">
        <f t="shared" si="5"/>
        <v>0</v>
      </c>
      <c r="BP62" s="397">
        <f t="shared" si="5"/>
        <v>0</v>
      </c>
      <c r="BQ62" s="397">
        <f t="shared" si="5"/>
        <v>0</v>
      </c>
      <c r="BR62" s="397">
        <f t="shared" si="5"/>
        <v>0</v>
      </c>
      <c r="BS62" s="397">
        <f t="shared" si="5"/>
        <v>0</v>
      </c>
      <c r="BT62" s="397">
        <f t="shared" si="5"/>
        <v>0</v>
      </c>
      <c r="BU62" s="282">
        <f t="shared" si="5"/>
        <v>0</v>
      </c>
    </row>
    <row r="63" spans="2:73" ht="12" customHeight="1">
      <c r="B63" s="118">
        <f t="shared" si="2"/>
        <v>60</v>
      </c>
      <c r="C63" s="127"/>
      <c r="D63" s="214"/>
      <c r="E63" s="138"/>
      <c r="F63" s="283" t="e">
        <f t="shared" ca="1" si="3"/>
        <v>#VALUE!</v>
      </c>
      <c r="G63" s="127"/>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221"/>
      <c r="AM63" s="368"/>
      <c r="AN63" s="384">
        <f ca="1">IFERROR(COUNTIF(OFFSET(G63,0,MATCH("コ",G63:AL63,0)):$AL63,"一"),0)</f>
        <v>0</v>
      </c>
      <c r="AP63" s="393">
        <f t="shared" si="4"/>
        <v>0</v>
      </c>
      <c r="AQ63" s="398">
        <f t="shared" si="5"/>
        <v>0</v>
      </c>
      <c r="AR63" s="398">
        <f t="shared" si="5"/>
        <v>0</v>
      </c>
      <c r="AS63" s="398">
        <f t="shared" si="5"/>
        <v>0</v>
      </c>
      <c r="AT63" s="398">
        <f t="shared" si="5"/>
        <v>0</v>
      </c>
      <c r="AU63" s="398">
        <f t="shared" si="5"/>
        <v>0</v>
      </c>
      <c r="AV63" s="398">
        <f t="shared" si="5"/>
        <v>0</v>
      </c>
      <c r="AW63" s="398">
        <f t="shared" si="5"/>
        <v>0</v>
      </c>
      <c r="AX63" s="398">
        <f t="shared" si="5"/>
        <v>0</v>
      </c>
      <c r="AY63" s="398">
        <f t="shared" si="5"/>
        <v>0</v>
      </c>
      <c r="AZ63" s="398">
        <f t="shared" si="5"/>
        <v>0</v>
      </c>
      <c r="BA63" s="398">
        <f t="shared" si="5"/>
        <v>0</v>
      </c>
      <c r="BB63" s="398">
        <f t="shared" si="5"/>
        <v>0</v>
      </c>
      <c r="BC63" s="398">
        <f t="shared" si="5"/>
        <v>0</v>
      </c>
      <c r="BD63" s="398">
        <f t="shared" si="5"/>
        <v>0</v>
      </c>
      <c r="BE63" s="398">
        <f t="shared" si="5"/>
        <v>0</v>
      </c>
      <c r="BF63" s="398">
        <f t="shared" si="5"/>
        <v>0</v>
      </c>
      <c r="BG63" s="398">
        <f t="shared" si="5"/>
        <v>0</v>
      </c>
      <c r="BH63" s="398">
        <f t="shared" si="5"/>
        <v>0</v>
      </c>
      <c r="BI63" s="398">
        <f t="shared" si="5"/>
        <v>0</v>
      </c>
      <c r="BJ63" s="398">
        <f t="shared" si="5"/>
        <v>0</v>
      </c>
      <c r="BK63" s="398">
        <f t="shared" si="5"/>
        <v>0</v>
      </c>
      <c r="BL63" s="398">
        <f t="shared" si="5"/>
        <v>0</v>
      </c>
      <c r="BM63" s="398">
        <f t="shared" si="5"/>
        <v>0</v>
      </c>
      <c r="BN63" s="398">
        <f t="shared" si="5"/>
        <v>0</v>
      </c>
      <c r="BO63" s="398">
        <f t="shared" si="5"/>
        <v>0</v>
      </c>
      <c r="BP63" s="398">
        <f t="shared" si="5"/>
        <v>0</v>
      </c>
      <c r="BQ63" s="398">
        <f t="shared" si="5"/>
        <v>0</v>
      </c>
      <c r="BR63" s="398">
        <f t="shared" si="5"/>
        <v>0</v>
      </c>
      <c r="BS63" s="398">
        <f t="shared" si="5"/>
        <v>0</v>
      </c>
      <c r="BT63" s="398">
        <f t="shared" si="5"/>
        <v>0</v>
      </c>
      <c r="BU63" s="283">
        <f t="shared" si="5"/>
        <v>0</v>
      </c>
    </row>
    <row r="64" spans="2:73" ht="15.75" customHeight="1">
      <c r="B64" s="228" t="s">
        <v>8</v>
      </c>
      <c r="C64" s="250" t="s">
        <v>54</v>
      </c>
      <c r="D64" s="31"/>
      <c r="E64" s="31"/>
      <c r="F64" s="284"/>
      <c r="G64" s="301">
        <f t="shared" ref="G64:AL64" si="6">COUNTIF(G$4:G$63,"*"&amp;"コ"&amp;"*")</f>
        <v>0</v>
      </c>
      <c r="H64" s="321">
        <f t="shared" si="6"/>
        <v>0</v>
      </c>
      <c r="I64" s="321">
        <f t="shared" si="6"/>
        <v>0</v>
      </c>
      <c r="J64" s="321">
        <f t="shared" si="6"/>
        <v>0</v>
      </c>
      <c r="K64" s="321">
        <f t="shared" si="6"/>
        <v>0</v>
      </c>
      <c r="L64" s="321">
        <f t="shared" si="6"/>
        <v>0</v>
      </c>
      <c r="M64" s="321">
        <f t="shared" si="6"/>
        <v>0</v>
      </c>
      <c r="N64" s="321">
        <f t="shared" si="6"/>
        <v>0</v>
      </c>
      <c r="O64" s="321">
        <f t="shared" si="6"/>
        <v>0</v>
      </c>
      <c r="P64" s="321">
        <f t="shared" si="6"/>
        <v>0</v>
      </c>
      <c r="Q64" s="321">
        <f t="shared" si="6"/>
        <v>0</v>
      </c>
      <c r="R64" s="321">
        <f t="shared" si="6"/>
        <v>0</v>
      </c>
      <c r="S64" s="321">
        <f t="shared" si="6"/>
        <v>0</v>
      </c>
      <c r="T64" s="321">
        <f t="shared" si="6"/>
        <v>0</v>
      </c>
      <c r="U64" s="321">
        <f t="shared" si="6"/>
        <v>0</v>
      </c>
      <c r="V64" s="321">
        <f t="shared" si="6"/>
        <v>0</v>
      </c>
      <c r="W64" s="321">
        <f t="shared" si="6"/>
        <v>0</v>
      </c>
      <c r="X64" s="321">
        <f t="shared" si="6"/>
        <v>0</v>
      </c>
      <c r="Y64" s="321">
        <f t="shared" si="6"/>
        <v>0</v>
      </c>
      <c r="Z64" s="321">
        <f t="shared" si="6"/>
        <v>0</v>
      </c>
      <c r="AA64" s="321">
        <f t="shared" si="6"/>
        <v>0</v>
      </c>
      <c r="AB64" s="321">
        <f t="shared" si="6"/>
        <v>0</v>
      </c>
      <c r="AC64" s="321">
        <f t="shared" si="6"/>
        <v>0</v>
      </c>
      <c r="AD64" s="321">
        <f t="shared" si="6"/>
        <v>0</v>
      </c>
      <c r="AE64" s="321">
        <f t="shared" si="6"/>
        <v>0</v>
      </c>
      <c r="AF64" s="321">
        <f t="shared" si="6"/>
        <v>0</v>
      </c>
      <c r="AG64" s="321">
        <f t="shared" si="6"/>
        <v>0</v>
      </c>
      <c r="AH64" s="321">
        <f t="shared" si="6"/>
        <v>0</v>
      </c>
      <c r="AI64" s="321">
        <f t="shared" si="6"/>
        <v>0</v>
      </c>
      <c r="AJ64" s="321">
        <f t="shared" si="6"/>
        <v>0</v>
      </c>
      <c r="AK64" s="321">
        <f t="shared" si="6"/>
        <v>0</v>
      </c>
      <c r="AL64" s="351">
        <f t="shared" si="6"/>
        <v>0</v>
      </c>
      <c r="AM64" s="369">
        <f t="shared" ref="AM64:AM85" si="7">SUM(G64:AL64)</f>
        <v>0</v>
      </c>
      <c r="AN64" s="385"/>
      <c r="AP64" s="394">
        <f t="shared" ref="AP64:BU64" si="8">SUM(AP4:AP63)</f>
        <v>0</v>
      </c>
      <c r="AQ64" s="399">
        <f t="shared" si="8"/>
        <v>0</v>
      </c>
      <c r="AR64" s="399">
        <f t="shared" si="8"/>
        <v>0</v>
      </c>
      <c r="AS64" s="399">
        <f t="shared" si="8"/>
        <v>0</v>
      </c>
      <c r="AT64" s="399">
        <f t="shared" si="8"/>
        <v>0</v>
      </c>
      <c r="AU64" s="399">
        <f t="shared" si="8"/>
        <v>0</v>
      </c>
      <c r="AV64" s="399">
        <f t="shared" si="8"/>
        <v>0</v>
      </c>
      <c r="AW64" s="399">
        <f t="shared" si="8"/>
        <v>0</v>
      </c>
      <c r="AX64" s="399">
        <f t="shared" si="8"/>
        <v>0</v>
      </c>
      <c r="AY64" s="399">
        <f t="shared" si="8"/>
        <v>0</v>
      </c>
      <c r="AZ64" s="399">
        <f t="shared" si="8"/>
        <v>0</v>
      </c>
      <c r="BA64" s="399">
        <f t="shared" si="8"/>
        <v>0</v>
      </c>
      <c r="BB64" s="399">
        <f t="shared" si="8"/>
        <v>0</v>
      </c>
      <c r="BC64" s="399">
        <f t="shared" si="8"/>
        <v>0</v>
      </c>
      <c r="BD64" s="399">
        <f t="shared" si="8"/>
        <v>0</v>
      </c>
      <c r="BE64" s="399">
        <f t="shared" si="8"/>
        <v>0</v>
      </c>
      <c r="BF64" s="399">
        <f t="shared" si="8"/>
        <v>0</v>
      </c>
      <c r="BG64" s="399">
        <f t="shared" si="8"/>
        <v>0</v>
      </c>
      <c r="BH64" s="399">
        <f t="shared" si="8"/>
        <v>0</v>
      </c>
      <c r="BI64" s="399">
        <f t="shared" si="8"/>
        <v>0</v>
      </c>
      <c r="BJ64" s="399">
        <f t="shared" si="8"/>
        <v>0</v>
      </c>
      <c r="BK64" s="399">
        <f t="shared" si="8"/>
        <v>0</v>
      </c>
      <c r="BL64" s="399">
        <f t="shared" si="8"/>
        <v>0</v>
      </c>
      <c r="BM64" s="399">
        <f t="shared" si="8"/>
        <v>0</v>
      </c>
      <c r="BN64" s="399">
        <f t="shared" si="8"/>
        <v>0</v>
      </c>
      <c r="BO64" s="399">
        <f t="shared" si="8"/>
        <v>0</v>
      </c>
      <c r="BP64" s="399">
        <f t="shared" si="8"/>
        <v>0</v>
      </c>
      <c r="BQ64" s="399">
        <f t="shared" si="8"/>
        <v>0</v>
      </c>
      <c r="BR64" s="399">
        <f t="shared" si="8"/>
        <v>0</v>
      </c>
      <c r="BS64" s="399">
        <f t="shared" si="8"/>
        <v>0</v>
      </c>
      <c r="BT64" s="399">
        <f t="shared" si="8"/>
        <v>0</v>
      </c>
      <c r="BU64" s="404">
        <f t="shared" si="8"/>
        <v>0</v>
      </c>
    </row>
    <row r="65" spans="2:73" ht="15.75" customHeight="1">
      <c r="B65" s="228"/>
      <c r="C65" s="251" t="s">
        <v>2</v>
      </c>
      <c r="D65" s="270"/>
      <c r="E65" s="270"/>
      <c r="F65" s="285"/>
      <c r="G65" s="156">
        <f t="shared" ref="G65:AL65" si="9">COUNTIF(G$4:G$63,"*"&amp;"一"&amp;"*")</f>
        <v>0</v>
      </c>
      <c r="H65" s="162">
        <f t="shared" si="9"/>
        <v>0</v>
      </c>
      <c r="I65" s="162">
        <f t="shared" si="9"/>
        <v>0</v>
      </c>
      <c r="J65" s="162">
        <f t="shared" si="9"/>
        <v>0</v>
      </c>
      <c r="K65" s="162">
        <f t="shared" si="9"/>
        <v>0</v>
      </c>
      <c r="L65" s="162">
        <f t="shared" si="9"/>
        <v>0</v>
      </c>
      <c r="M65" s="162">
        <f t="shared" si="9"/>
        <v>0</v>
      </c>
      <c r="N65" s="162">
        <f t="shared" si="9"/>
        <v>0</v>
      </c>
      <c r="O65" s="162">
        <f t="shared" si="9"/>
        <v>0</v>
      </c>
      <c r="P65" s="162">
        <f t="shared" si="9"/>
        <v>0</v>
      </c>
      <c r="Q65" s="162">
        <f t="shared" si="9"/>
        <v>0</v>
      </c>
      <c r="R65" s="162">
        <f t="shared" si="9"/>
        <v>0</v>
      </c>
      <c r="S65" s="162">
        <f t="shared" si="9"/>
        <v>0</v>
      </c>
      <c r="T65" s="162">
        <f t="shared" si="9"/>
        <v>0</v>
      </c>
      <c r="U65" s="162">
        <f t="shared" si="9"/>
        <v>0</v>
      </c>
      <c r="V65" s="162">
        <f t="shared" si="9"/>
        <v>0</v>
      </c>
      <c r="W65" s="162">
        <f t="shared" si="9"/>
        <v>0</v>
      </c>
      <c r="X65" s="162">
        <f t="shared" si="9"/>
        <v>0</v>
      </c>
      <c r="Y65" s="162">
        <f t="shared" si="9"/>
        <v>0</v>
      </c>
      <c r="Z65" s="162">
        <f t="shared" si="9"/>
        <v>0</v>
      </c>
      <c r="AA65" s="162">
        <f t="shared" si="9"/>
        <v>0</v>
      </c>
      <c r="AB65" s="162">
        <f t="shared" si="9"/>
        <v>0</v>
      </c>
      <c r="AC65" s="162">
        <f t="shared" si="9"/>
        <v>0</v>
      </c>
      <c r="AD65" s="162">
        <f t="shared" si="9"/>
        <v>0</v>
      </c>
      <c r="AE65" s="162">
        <f t="shared" si="9"/>
        <v>0</v>
      </c>
      <c r="AF65" s="162">
        <f t="shared" si="9"/>
        <v>0</v>
      </c>
      <c r="AG65" s="162">
        <f t="shared" si="9"/>
        <v>0</v>
      </c>
      <c r="AH65" s="162">
        <f t="shared" si="9"/>
        <v>0</v>
      </c>
      <c r="AI65" s="162">
        <f t="shared" si="9"/>
        <v>0</v>
      </c>
      <c r="AJ65" s="162">
        <f t="shared" si="9"/>
        <v>0</v>
      </c>
      <c r="AK65" s="162">
        <f t="shared" si="9"/>
        <v>0</v>
      </c>
      <c r="AL65" s="223">
        <f t="shared" si="9"/>
        <v>0</v>
      </c>
      <c r="AM65" s="201">
        <f t="shared" si="7"/>
        <v>0</v>
      </c>
      <c r="AN65" s="386">
        <f ca="1">SUM(AN4:AN63)</f>
        <v>0</v>
      </c>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row>
    <row r="66" spans="2:73" ht="15.75" customHeight="1">
      <c r="B66" s="228"/>
      <c r="C66" s="240" t="s">
        <v>3</v>
      </c>
      <c r="D66" s="266"/>
      <c r="E66" s="266"/>
      <c r="F66" s="286"/>
      <c r="G66" s="157">
        <f t="shared" ref="G66:AL66" si="10">SUM(G64:G65)</f>
        <v>0</v>
      </c>
      <c r="H66" s="163">
        <f t="shared" si="10"/>
        <v>0</v>
      </c>
      <c r="I66" s="163">
        <f t="shared" si="10"/>
        <v>0</v>
      </c>
      <c r="J66" s="163">
        <f t="shared" si="10"/>
        <v>0</v>
      </c>
      <c r="K66" s="163">
        <f t="shared" si="10"/>
        <v>0</v>
      </c>
      <c r="L66" s="163">
        <f t="shared" si="10"/>
        <v>0</v>
      </c>
      <c r="M66" s="163">
        <f t="shared" si="10"/>
        <v>0</v>
      </c>
      <c r="N66" s="163">
        <f t="shared" si="10"/>
        <v>0</v>
      </c>
      <c r="O66" s="163">
        <f t="shared" si="10"/>
        <v>0</v>
      </c>
      <c r="P66" s="163">
        <f t="shared" si="10"/>
        <v>0</v>
      </c>
      <c r="Q66" s="163">
        <f t="shared" si="10"/>
        <v>0</v>
      </c>
      <c r="R66" s="163">
        <f t="shared" si="10"/>
        <v>0</v>
      </c>
      <c r="S66" s="163">
        <f t="shared" si="10"/>
        <v>0</v>
      </c>
      <c r="T66" s="163">
        <f t="shared" si="10"/>
        <v>0</v>
      </c>
      <c r="U66" s="163">
        <f t="shared" si="10"/>
        <v>0</v>
      </c>
      <c r="V66" s="163">
        <f t="shared" si="10"/>
        <v>0</v>
      </c>
      <c r="W66" s="163">
        <f t="shared" si="10"/>
        <v>0</v>
      </c>
      <c r="X66" s="163">
        <f t="shared" si="10"/>
        <v>0</v>
      </c>
      <c r="Y66" s="163">
        <f t="shared" si="10"/>
        <v>0</v>
      </c>
      <c r="Z66" s="163">
        <f t="shared" si="10"/>
        <v>0</v>
      </c>
      <c r="AA66" s="163">
        <f t="shared" si="10"/>
        <v>0</v>
      </c>
      <c r="AB66" s="163">
        <f t="shared" si="10"/>
        <v>0</v>
      </c>
      <c r="AC66" s="163">
        <f t="shared" si="10"/>
        <v>0</v>
      </c>
      <c r="AD66" s="163">
        <f t="shared" si="10"/>
        <v>0</v>
      </c>
      <c r="AE66" s="163">
        <f t="shared" si="10"/>
        <v>0</v>
      </c>
      <c r="AF66" s="163">
        <f t="shared" si="10"/>
        <v>0</v>
      </c>
      <c r="AG66" s="163">
        <f t="shared" si="10"/>
        <v>0</v>
      </c>
      <c r="AH66" s="163">
        <f t="shared" si="10"/>
        <v>0</v>
      </c>
      <c r="AI66" s="163">
        <f t="shared" si="10"/>
        <v>0</v>
      </c>
      <c r="AJ66" s="163">
        <f t="shared" si="10"/>
        <v>0</v>
      </c>
      <c r="AK66" s="163">
        <f t="shared" si="10"/>
        <v>0</v>
      </c>
      <c r="AL66" s="224">
        <f t="shared" si="10"/>
        <v>0</v>
      </c>
      <c r="AM66" s="202">
        <f t="shared" si="7"/>
        <v>0</v>
      </c>
      <c r="AN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row>
    <row r="67" spans="2:73" ht="15.75" customHeight="1">
      <c r="B67" s="228"/>
      <c r="C67" s="252" t="s">
        <v>178</v>
      </c>
      <c r="D67" s="276"/>
      <c r="E67" s="276"/>
      <c r="F67" s="287"/>
      <c r="G67" s="302">
        <f t="shared" ref="G67:AL67" si="11">COUNTIF(G$4:G$63,"空")</f>
        <v>0</v>
      </c>
      <c r="H67" s="322">
        <f t="shared" si="11"/>
        <v>0</v>
      </c>
      <c r="I67" s="322">
        <f t="shared" si="11"/>
        <v>0</v>
      </c>
      <c r="J67" s="322">
        <f t="shared" si="11"/>
        <v>0</v>
      </c>
      <c r="K67" s="322">
        <f t="shared" si="11"/>
        <v>0</v>
      </c>
      <c r="L67" s="322">
        <f t="shared" si="11"/>
        <v>0</v>
      </c>
      <c r="M67" s="322">
        <f t="shared" si="11"/>
        <v>0</v>
      </c>
      <c r="N67" s="322">
        <f t="shared" si="11"/>
        <v>0</v>
      </c>
      <c r="O67" s="322">
        <f t="shared" si="11"/>
        <v>0</v>
      </c>
      <c r="P67" s="322">
        <f t="shared" si="11"/>
        <v>0</v>
      </c>
      <c r="Q67" s="322">
        <f t="shared" si="11"/>
        <v>0</v>
      </c>
      <c r="R67" s="322">
        <f t="shared" si="11"/>
        <v>0</v>
      </c>
      <c r="S67" s="322">
        <f t="shared" si="11"/>
        <v>0</v>
      </c>
      <c r="T67" s="322">
        <f t="shared" si="11"/>
        <v>0</v>
      </c>
      <c r="U67" s="322">
        <f t="shared" si="11"/>
        <v>0</v>
      </c>
      <c r="V67" s="322">
        <f t="shared" si="11"/>
        <v>0</v>
      </c>
      <c r="W67" s="322">
        <f t="shared" si="11"/>
        <v>0</v>
      </c>
      <c r="X67" s="322">
        <f t="shared" si="11"/>
        <v>0</v>
      </c>
      <c r="Y67" s="322">
        <f t="shared" si="11"/>
        <v>0</v>
      </c>
      <c r="Z67" s="322">
        <f t="shared" si="11"/>
        <v>0</v>
      </c>
      <c r="AA67" s="322">
        <f t="shared" si="11"/>
        <v>0</v>
      </c>
      <c r="AB67" s="322">
        <f t="shared" si="11"/>
        <v>0</v>
      </c>
      <c r="AC67" s="322">
        <f t="shared" si="11"/>
        <v>0</v>
      </c>
      <c r="AD67" s="322">
        <f t="shared" si="11"/>
        <v>0</v>
      </c>
      <c r="AE67" s="322">
        <f t="shared" si="11"/>
        <v>0</v>
      </c>
      <c r="AF67" s="322">
        <f t="shared" si="11"/>
        <v>0</v>
      </c>
      <c r="AG67" s="322">
        <f t="shared" si="11"/>
        <v>0</v>
      </c>
      <c r="AH67" s="322">
        <f t="shared" si="11"/>
        <v>0</v>
      </c>
      <c r="AI67" s="322">
        <f t="shared" si="11"/>
        <v>0</v>
      </c>
      <c r="AJ67" s="322">
        <f t="shared" si="11"/>
        <v>0</v>
      </c>
      <c r="AK67" s="322">
        <f t="shared" si="11"/>
        <v>0</v>
      </c>
      <c r="AL67" s="352">
        <f t="shared" si="11"/>
        <v>0</v>
      </c>
      <c r="AM67" s="370">
        <f t="shared" si="7"/>
        <v>0</v>
      </c>
      <c r="AN67" s="23"/>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row>
    <row r="68" spans="2:73" ht="15.75" customHeight="1">
      <c r="B68" s="228"/>
      <c r="C68" s="251" t="s">
        <v>75</v>
      </c>
      <c r="D68" s="270"/>
      <c r="E68" s="270"/>
      <c r="F68" s="285"/>
      <c r="G68" s="156">
        <f t="shared" ref="G68:AJ68" si="12">COUNTIF(G$4:G$63,"空(療)")</f>
        <v>0</v>
      </c>
      <c r="H68" s="162">
        <f t="shared" si="12"/>
        <v>0</v>
      </c>
      <c r="I68" s="162">
        <f t="shared" si="12"/>
        <v>0</v>
      </c>
      <c r="J68" s="162">
        <f t="shared" si="12"/>
        <v>0</v>
      </c>
      <c r="K68" s="162">
        <f t="shared" si="12"/>
        <v>0</v>
      </c>
      <c r="L68" s="162">
        <f t="shared" si="12"/>
        <v>0</v>
      </c>
      <c r="M68" s="162">
        <f t="shared" si="12"/>
        <v>0</v>
      </c>
      <c r="N68" s="162">
        <f t="shared" si="12"/>
        <v>0</v>
      </c>
      <c r="O68" s="162">
        <f t="shared" si="12"/>
        <v>0</v>
      </c>
      <c r="P68" s="162">
        <f t="shared" si="12"/>
        <v>0</v>
      </c>
      <c r="Q68" s="162">
        <f t="shared" si="12"/>
        <v>0</v>
      </c>
      <c r="R68" s="162">
        <f t="shared" si="12"/>
        <v>0</v>
      </c>
      <c r="S68" s="162">
        <f t="shared" si="12"/>
        <v>0</v>
      </c>
      <c r="T68" s="162">
        <f t="shared" si="12"/>
        <v>0</v>
      </c>
      <c r="U68" s="162">
        <f t="shared" si="12"/>
        <v>0</v>
      </c>
      <c r="V68" s="162">
        <f t="shared" si="12"/>
        <v>0</v>
      </c>
      <c r="W68" s="162">
        <f t="shared" si="12"/>
        <v>0</v>
      </c>
      <c r="X68" s="162">
        <f t="shared" si="12"/>
        <v>0</v>
      </c>
      <c r="Y68" s="162">
        <f t="shared" si="12"/>
        <v>0</v>
      </c>
      <c r="Z68" s="162">
        <f t="shared" si="12"/>
        <v>0</v>
      </c>
      <c r="AA68" s="162">
        <f t="shared" si="12"/>
        <v>0</v>
      </c>
      <c r="AB68" s="162">
        <f t="shared" si="12"/>
        <v>0</v>
      </c>
      <c r="AC68" s="162">
        <f t="shared" si="12"/>
        <v>0</v>
      </c>
      <c r="AD68" s="162">
        <f t="shared" si="12"/>
        <v>0</v>
      </c>
      <c r="AE68" s="162">
        <f t="shared" si="12"/>
        <v>0</v>
      </c>
      <c r="AF68" s="162">
        <f t="shared" si="12"/>
        <v>0</v>
      </c>
      <c r="AG68" s="162">
        <f t="shared" si="12"/>
        <v>0</v>
      </c>
      <c r="AH68" s="162">
        <f t="shared" si="12"/>
        <v>0</v>
      </c>
      <c r="AI68" s="162">
        <f t="shared" si="12"/>
        <v>0</v>
      </c>
      <c r="AJ68" s="162">
        <f t="shared" si="12"/>
        <v>0</v>
      </c>
      <c r="AK68" s="162">
        <f>COUNTIF(AK$4:AK$63,"休(療)")</f>
        <v>0</v>
      </c>
      <c r="AL68" s="223">
        <f>COUNTIF(AL$4:AL$63,"休(療)")</f>
        <v>0</v>
      </c>
      <c r="AM68" s="201">
        <f t="shared" si="7"/>
        <v>0</v>
      </c>
      <c r="AN68" s="23"/>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row>
    <row r="69" spans="2:73" ht="15.75" customHeight="1">
      <c r="B69" s="228"/>
      <c r="C69" s="252" t="s">
        <v>74</v>
      </c>
      <c r="D69" s="276"/>
      <c r="E69" s="276"/>
      <c r="F69" s="287"/>
      <c r="G69" s="302">
        <f t="shared" ref="G69:AL69" si="13">COUNTIF(G$4:G$63,"休")</f>
        <v>0</v>
      </c>
      <c r="H69" s="322">
        <f t="shared" si="13"/>
        <v>0</v>
      </c>
      <c r="I69" s="322">
        <f t="shared" si="13"/>
        <v>0</v>
      </c>
      <c r="J69" s="322">
        <f t="shared" si="13"/>
        <v>0</v>
      </c>
      <c r="K69" s="322">
        <f t="shared" si="13"/>
        <v>0</v>
      </c>
      <c r="L69" s="322">
        <f t="shared" si="13"/>
        <v>0</v>
      </c>
      <c r="M69" s="322">
        <f t="shared" si="13"/>
        <v>0</v>
      </c>
      <c r="N69" s="322">
        <f t="shared" si="13"/>
        <v>0</v>
      </c>
      <c r="O69" s="322">
        <f t="shared" si="13"/>
        <v>0</v>
      </c>
      <c r="P69" s="322">
        <f t="shared" si="13"/>
        <v>0</v>
      </c>
      <c r="Q69" s="322">
        <f t="shared" si="13"/>
        <v>0</v>
      </c>
      <c r="R69" s="322">
        <f t="shared" si="13"/>
        <v>0</v>
      </c>
      <c r="S69" s="322">
        <f t="shared" si="13"/>
        <v>0</v>
      </c>
      <c r="T69" s="322">
        <f t="shared" si="13"/>
        <v>0</v>
      </c>
      <c r="U69" s="322">
        <f t="shared" si="13"/>
        <v>0</v>
      </c>
      <c r="V69" s="322">
        <f t="shared" si="13"/>
        <v>0</v>
      </c>
      <c r="W69" s="322">
        <f t="shared" si="13"/>
        <v>0</v>
      </c>
      <c r="X69" s="322">
        <f t="shared" si="13"/>
        <v>0</v>
      </c>
      <c r="Y69" s="322">
        <f t="shared" si="13"/>
        <v>0</v>
      </c>
      <c r="Z69" s="322">
        <f t="shared" si="13"/>
        <v>0</v>
      </c>
      <c r="AA69" s="322">
        <f t="shared" si="13"/>
        <v>0</v>
      </c>
      <c r="AB69" s="322">
        <f t="shared" si="13"/>
        <v>0</v>
      </c>
      <c r="AC69" s="322">
        <f t="shared" si="13"/>
        <v>0</v>
      </c>
      <c r="AD69" s="322">
        <f t="shared" si="13"/>
        <v>0</v>
      </c>
      <c r="AE69" s="322">
        <f t="shared" si="13"/>
        <v>0</v>
      </c>
      <c r="AF69" s="322">
        <f t="shared" si="13"/>
        <v>0</v>
      </c>
      <c r="AG69" s="322">
        <f t="shared" si="13"/>
        <v>0</v>
      </c>
      <c r="AH69" s="322">
        <f t="shared" si="13"/>
        <v>0</v>
      </c>
      <c r="AI69" s="322">
        <f t="shared" si="13"/>
        <v>0</v>
      </c>
      <c r="AJ69" s="322">
        <f t="shared" si="13"/>
        <v>0</v>
      </c>
      <c r="AK69" s="322">
        <f t="shared" si="13"/>
        <v>0</v>
      </c>
      <c r="AL69" s="353">
        <f t="shared" si="13"/>
        <v>0</v>
      </c>
      <c r="AM69" s="370">
        <f t="shared" si="7"/>
        <v>0</v>
      </c>
      <c r="AN69" s="387">
        <f>SUM(AM67:AM70)</f>
        <v>0</v>
      </c>
      <c r="AO69" s="387"/>
      <c r="AP69" s="387" t="s">
        <v>48</v>
      </c>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row>
    <row r="70" spans="2:73" ht="15.75" customHeight="1">
      <c r="B70" s="228"/>
      <c r="C70" s="251" t="s">
        <v>179</v>
      </c>
      <c r="D70" s="270"/>
      <c r="E70" s="270"/>
      <c r="F70" s="285"/>
      <c r="G70" s="156">
        <f t="shared" ref="G70:AL70" si="14">COUNTIF(G$4:G$63,"休(療)")</f>
        <v>0</v>
      </c>
      <c r="H70" s="162">
        <f t="shared" si="14"/>
        <v>0</v>
      </c>
      <c r="I70" s="162">
        <f t="shared" si="14"/>
        <v>0</v>
      </c>
      <c r="J70" s="162">
        <f t="shared" si="14"/>
        <v>0</v>
      </c>
      <c r="K70" s="162">
        <f t="shared" si="14"/>
        <v>0</v>
      </c>
      <c r="L70" s="162">
        <f t="shared" si="14"/>
        <v>0</v>
      </c>
      <c r="M70" s="162">
        <f t="shared" si="14"/>
        <v>0</v>
      </c>
      <c r="N70" s="162">
        <f t="shared" si="14"/>
        <v>0</v>
      </c>
      <c r="O70" s="162">
        <f t="shared" si="14"/>
        <v>0</v>
      </c>
      <c r="P70" s="162">
        <f t="shared" si="14"/>
        <v>0</v>
      </c>
      <c r="Q70" s="162">
        <f t="shared" si="14"/>
        <v>0</v>
      </c>
      <c r="R70" s="162">
        <f t="shared" si="14"/>
        <v>0</v>
      </c>
      <c r="S70" s="162">
        <f t="shared" si="14"/>
        <v>0</v>
      </c>
      <c r="T70" s="162">
        <f t="shared" si="14"/>
        <v>0</v>
      </c>
      <c r="U70" s="162">
        <f t="shared" si="14"/>
        <v>0</v>
      </c>
      <c r="V70" s="162">
        <f t="shared" si="14"/>
        <v>0</v>
      </c>
      <c r="W70" s="162">
        <f t="shared" si="14"/>
        <v>0</v>
      </c>
      <c r="X70" s="162">
        <f t="shared" si="14"/>
        <v>0</v>
      </c>
      <c r="Y70" s="162">
        <f t="shared" si="14"/>
        <v>0</v>
      </c>
      <c r="Z70" s="162">
        <f t="shared" si="14"/>
        <v>0</v>
      </c>
      <c r="AA70" s="162">
        <f t="shared" si="14"/>
        <v>0</v>
      </c>
      <c r="AB70" s="162">
        <f t="shared" si="14"/>
        <v>0</v>
      </c>
      <c r="AC70" s="162">
        <f t="shared" si="14"/>
        <v>0</v>
      </c>
      <c r="AD70" s="162">
        <f t="shared" si="14"/>
        <v>0</v>
      </c>
      <c r="AE70" s="162">
        <f t="shared" si="14"/>
        <v>0</v>
      </c>
      <c r="AF70" s="162">
        <f t="shared" si="14"/>
        <v>0</v>
      </c>
      <c r="AG70" s="162">
        <f t="shared" si="14"/>
        <v>0</v>
      </c>
      <c r="AH70" s="162">
        <f t="shared" si="14"/>
        <v>0</v>
      </c>
      <c r="AI70" s="162">
        <f t="shared" si="14"/>
        <v>0</v>
      </c>
      <c r="AJ70" s="162">
        <f t="shared" si="14"/>
        <v>0</v>
      </c>
      <c r="AK70" s="162">
        <f t="shared" si="14"/>
        <v>0</v>
      </c>
      <c r="AL70" s="223">
        <f t="shared" si="14"/>
        <v>0</v>
      </c>
      <c r="AM70" s="201">
        <f t="shared" si="7"/>
        <v>0</v>
      </c>
      <c r="AN70" s="23"/>
      <c r="AO70" s="387"/>
      <c r="AP70" s="387"/>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row>
    <row r="71" spans="2:73" ht="15.75" customHeight="1">
      <c r="B71" s="229"/>
      <c r="C71" s="253"/>
      <c r="D71" s="253"/>
      <c r="E71" s="253"/>
      <c r="F71" s="288"/>
      <c r="G71" s="159">
        <f t="shared" ref="G71:AL71" si="15">SUM(G66:G70)</f>
        <v>0</v>
      </c>
      <c r="H71" s="165">
        <f t="shared" si="15"/>
        <v>0</v>
      </c>
      <c r="I71" s="165">
        <f t="shared" si="15"/>
        <v>0</v>
      </c>
      <c r="J71" s="165">
        <f t="shared" si="15"/>
        <v>0</v>
      </c>
      <c r="K71" s="165">
        <f t="shared" si="15"/>
        <v>0</v>
      </c>
      <c r="L71" s="165">
        <f t="shared" si="15"/>
        <v>0</v>
      </c>
      <c r="M71" s="165">
        <f t="shared" si="15"/>
        <v>0</v>
      </c>
      <c r="N71" s="165">
        <f t="shared" si="15"/>
        <v>0</v>
      </c>
      <c r="O71" s="165">
        <f t="shared" si="15"/>
        <v>0</v>
      </c>
      <c r="P71" s="165">
        <f t="shared" si="15"/>
        <v>0</v>
      </c>
      <c r="Q71" s="165">
        <f t="shared" si="15"/>
        <v>0</v>
      </c>
      <c r="R71" s="165">
        <f t="shared" si="15"/>
        <v>0</v>
      </c>
      <c r="S71" s="165">
        <f t="shared" si="15"/>
        <v>0</v>
      </c>
      <c r="T71" s="165">
        <f t="shared" si="15"/>
        <v>0</v>
      </c>
      <c r="U71" s="165">
        <f t="shared" si="15"/>
        <v>0</v>
      </c>
      <c r="V71" s="165">
        <f t="shared" si="15"/>
        <v>0</v>
      </c>
      <c r="W71" s="165">
        <f t="shared" si="15"/>
        <v>0</v>
      </c>
      <c r="X71" s="165">
        <f t="shared" si="15"/>
        <v>0</v>
      </c>
      <c r="Y71" s="165">
        <f t="shared" si="15"/>
        <v>0</v>
      </c>
      <c r="Z71" s="165">
        <f t="shared" si="15"/>
        <v>0</v>
      </c>
      <c r="AA71" s="165">
        <f t="shared" si="15"/>
        <v>0</v>
      </c>
      <c r="AB71" s="165">
        <f t="shared" si="15"/>
        <v>0</v>
      </c>
      <c r="AC71" s="165">
        <f t="shared" si="15"/>
        <v>0</v>
      </c>
      <c r="AD71" s="165">
        <f t="shared" si="15"/>
        <v>0</v>
      </c>
      <c r="AE71" s="165">
        <f t="shared" si="15"/>
        <v>0</v>
      </c>
      <c r="AF71" s="165">
        <f t="shared" si="15"/>
        <v>0</v>
      </c>
      <c r="AG71" s="165">
        <f t="shared" si="15"/>
        <v>0</v>
      </c>
      <c r="AH71" s="165">
        <f t="shared" si="15"/>
        <v>0</v>
      </c>
      <c r="AI71" s="165">
        <f t="shared" si="15"/>
        <v>0</v>
      </c>
      <c r="AJ71" s="165">
        <f t="shared" si="15"/>
        <v>0</v>
      </c>
      <c r="AK71" s="165">
        <f t="shared" si="15"/>
        <v>0</v>
      </c>
      <c r="AL71" s="226">
        <f t="shared" si="15"/>
        <v>0</v>
      </c>
      <c r="AM71" s="204">
        <f t="shared" si="7"/>
        <v>0</v>
      </c>
      <c r="AN71" s="387">
        <f>+AN69+AN73</f>
        <v>0</v>
      </c>
      <c r="AO71" s="387"/>
      <c r="AP71" s="387"/>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row>
    <row r="72" spans="2:73" ht="15.75" customHeight="1">
      <c r="B72" s="230" t="s">
        <v>64</v>
      </c>
      <c r="C72" s="254"/>
      <c r="D72" s="277"/>
      <c r="E72" s="277"/>
      <c r="F72" s="289"/>
      <c r="G72" s="303">
        <f t="shared" ref="G72:AL72" si="16">COUNTIF(G$4:G$63,"対象外")</f>
        <v>0</v>
      </c>
      <c r="H72" s="323">
        <f t="shared" si="16"/>
        <v>0</v>
      </c>
      <c r="I72" s="323">
        <f t="shared" si="16"/>
        <v>0</v>
      </c>
      <c r="J72" s="323">
        <f t="shared" si="16"/>
        <v>0</v>
      </c>
      <c r="K72" s="323">
        <f t="shared" si="16"/>
        <v>0</v>
      </c>
      <c r="L72" s="323">
        <f t="shared" si="16"/>
        <v>0</v>
      </c>
      <c r="M72" s="323">
        <f t="shared" si="16"/>
        <v>0</v>
      </c>
      <c r="N72" s="323">
        <f t="shared" si="16"/>
        <v>0</v>
      </c>
      <c r="O72" s="323">
        <f t="shared" si="16"/>
        <v>0</v>
      </c>
      <c r="P72" s="323">
        <f t="shared" si="16"/>
        <v>0</v>
      </c>
      <c r="Q72" s="323">
        <f t="shared" si="16"/>
        <v>0</v>
      </c>
      <c r="R72" s="323">
        <f t="shared" si="16"/>
        <v>0</v>
      </c>
      <c r="S72" s="323">
        <f t="shared" si="16"/>
        <v>0</v>
      </c>
      <c r="T72" s="323">
        <f t="shared" si="16"/>
        <v>0</v>
      </c>
      <c r="U72" s="323">
        <f t="shared" si="16"/>
        <v>0</v>
      </c>
      <c r="V72" s="323">
        <f t="shared" si="16"/>
        <v>0</v>
      </c>
      <c r="W72" s="323">
        <f t="shared" si="16"/>
        <v>0</v>
      </c>
      <c r="X72" s="323">
        <f t="shared" si="16"/>
        <v>0</v>
      </c>
      <c r="Y72" s="323">
        <f t="shared" si="16"/>
        <v>0</v>
      </c>
      <c r="Z72" s="323">
        <f t="shared" si="16"/>
        <v>0</v>
      </c>
      <c r="AA72" s="323">
        <f t="shared" si="16"/>
        <v>0</v>
      </c>
      <c r="AB72" s="323">
        <f t="shared" si="16"/>
        <v>0</v>
      </c>
      <c r="AC72" s="323">
        <f t="shared" si="16"/>
        <v>0</v>
      </c>
      <c r="AD72" s="323">
        <f t="shared" si="16"/>
        <v>0</v>
      </c>
      <c r="AE72" s="323">
        <f t="shared" si="16"/>
        <v>0</v>
      </c>
      <c r="AF72" s="323">
        <f t="shared" si="16"/>
        <v>0</v>
      </c>
      <c r="AG72" s="323">
        <f t="shared" si="16"/>
        <v>0</v>
      </c>
      <c r="AH72" s="323">
        <f t="shared" si="16"/>
        <v>0</v>
      </c>
      <c r="AI72" s="323">
        <f t="shared" si="16"/>
        <v>0</v>
      </c>
      <c r="AJ72" s="323">
        <f t="shared" si="16"/>
        <v>0</v>
      </c>
      <c r="AK72" s="323">
        <f t="shared" si="16"/>
        <v>0</v>
      </c>
      <c r="AL72" s="354">
        <f t="shared" si="16"/>
        <v>0</v>
      </c>
      <c r="AM72" s="371">
        <f t="shared" si="7"/>
        <v>0</v>
      </c>
      <c r="AN72" s="23"/>
      <c r="AO72" s="387"/>
      <c r="AP72" s="387"/>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2:73" ht="15.75" hidden="1" customHeight="1">
      <c r="B73" s="231" t="s">
        <v>76</v>
      </c>
      <c r="C73" s="255"/>
      <c r="D73" s="255"/>
      <c r="E73" s="255"/>
      <c r="F73" s="290"/>
      <c r="G73" s="30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55"/>
      <c r="AM73" s="372">
        <f t="shared" si="7"/>
        <v>0</v>
      </c>
      <c r="AN73" s="387">
        <f>SUM(AM73:AM74)</f>
        <v>0</v>
      </c>
      <c r="AO73" s="387"/>
      <c r="AP73" s="387" t="s">
        <v>39</v>
      </c>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row>
    <row r="74" spans="2:73" ht="15.75" hidden="1" customHeight="1">
      <c r="B74" s="232" t="s">
        <v>44</v>
      </c>
      <c r="C74" s="256"/>
      <c r="D74" s="256"/>
      <c r="E74" s="256"/>
      <c r="F74" s="291"/>
      <c r="G74" s="30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56"/>
      <c r="AM74" s="373">
        <f t="shared" si="7"/>
        <v>0</v>
      </c>
      <c r="AN74" s="23"/>
      <c r="AO74" s="387"/>
      <c r="AP74" s="387"/>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row>
    <row r="75" spans="2:73" ht="15.75" customHeight="1">
      <c r="B75" s="233" t="s">
        <v>158</v>
      </c>
      <c r="C75" s="257"/>
      <c r="D75" s="257"/>
      <c r="E75" s="257"/>
      <c r="F75" s="292"/>
      <c r="G75" s="306">
        <f t="shared" ref="G75:AL75" si="17">+G69+G70+G73+G74</f>
        <v>0</v>
      </c>
      <c r="H75" s="326">
        <f t="shared" si="17"/>
        <v>0</v>
      </c>
      <c r="I75" s="326">
        <f t="shared" si="17"/>
        <v>0</v>
      </c>
      <c r="J75" s="326">
        <f t="shared" si="17"/>
        <v>0</v>
      </c>
      <c r="K75" s="326">
        <f t="shared" si="17"/>
        <v>0</v>
      </c>
      <c r="L75" s="326">
        <f t="shared" si="17"/>
        <v>0</v>
      </c>
      <c r="M75" s="326">
        <f t="shared" si="17"/>
        <v>0</v>
      </c>
      <c r="N75" s="326">
        <f t="shared" si="17"/>
        <v>0</v>
      </c>
      <c r="O75" s="326">
        <f t="shared" si="17"/>
        <v>0</v>
      </c>
      <c r="P75" s="326">
        <f t="shared" si="17"/>
        <v>0</v>
      </c>
      <c r="Q75" s="326">
        <f t="shared" si="17"/>
        <v>0</v>
      </c>
      <c r="R75" s="326">
        <f t="shared" si="17"/>
        <v>0</v>
      </c>
      <c r="S75" s="326">
        <f t="shared" si="17"/>
        <v>0</v>
      </c>
      <c r="T75" s="326">
        <f t="shared" si="17"/>
        <v>0</v>
      </c>
      <c r="U75" s="326">
        <f t="shared" si="17"/>
        <v>0</v>
      </c>
      <c r="V75" s="326">
        <f t="shared" si="17"/>
        <v>0</v>
      </c>
      <c r="W75" s="326">
        <f t="shared" si="17"/>
        <v>0</v>
      </c>
      <c r="X75" s="326">
        <f t="shared" si="17"/>
        <v>0</v>
      </c>
      <c r="Y75" s="326">
        <f t="shared" si="17"/>
        <v>0</v>
      </c>
      <c r="Z75" s="326">
        <f t="shared" si="17"/>
        <v>0</v>
      </c>
      <c r="AA75" s="326">
        <f t="shared" si="17"/>
        <v>0</v>
      </c>
      <c r="AB75" s="326">
        <f t="shared" si="17"/>
        <v>0</v>
      </c>
      <c r="AC75" s="326">
        <f t="shared" si="17"/>
        <v>0</v>
      </c>
      <c r="AD75" s="326">
        <f t="shared" si="17"/>
        <v>0</v>
      </c>
      <c r="AE75" s="326">
        <f t="shared" si="17"/>
        <v>0</v>
      </c>
      <c r="AF75" s="326">
        <f t="shared" si="17"/>
        <v>0</v>
      </c>
      <c r="AG75" s="326">
        <f t="shared" si="17"/>
        <v>0</v>
      </c>
      <c r="AH75" s="326">
        <f t="shared" si="17"/>
        <v>0</v>
      </c>
      <c r="AI75" s="326">
        <f t="shared" si="17"/>
        <v>0</v>
      </c>
      <c r="AJ75" s="326">
        <f t="shared" si="17"/>
        <v>0</v>
      </c>
      <c r="AK75" s="326">
        <f t="shared" si="17"/>
        <v>0</v>
      </c>
      <c r="AL75" s="357">
        <f t="shared" si="17"/>
        <v>0</v>
      </c>
      <c r="AM75" s="374">
        <f t="shared" si="7"/>
        <v>0</v>
      </c>
      <c r="AN75" s="23"/>
      <c r="AO75" s="387"/>
      <c r="AP75" s="387"/>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row>
    <row r="76" spans="2:73" ht="15.75" customHeight="1">
      <c r="B76" s="234"/>
      <c r="C76" s="252" t="s">
        <v>215</v>
      </c>
      <c r="D76" s="276"/>
      <c r="E76" s="276"/>
      <c r="F76" s="287"/>
      <c r="G76" s="307">
        <f t="shared" ref="G76:AL77" si="18">+G69+G73</f>
        <v>0</v>
      </c>
      <c r="H76" s="322">
        <f t="shared" si="18"/>
        <v>0</v>
      </c>
      <c r="I76" s="322">
        <f t="shared" si="18"/>
        <v>0</v>
      </c>
      <c r="J76" s="322">
        <f t="shared" si="18"/>
        <v>0</v>
      </c>
      <c r="K76" s="322">
        <f t="shared" si="18"/>
        <v>0</v>
      </c>
      <c r="L76" s="322">
        <f t="shared" si="18"/>
        <v>0</v>
      </c>
      <c r="M76" s="322">
        <f t="shared" si="18"/>
        <v>0</v>
      </c>
      <c r="N76" s="322">
        <f t="shared" si="18"/>
        <v>0</v>
      </c>
      <c r="O76" s="322">
        <f t="shared" si="18"/>
        <v>0</v>
      </c>
      <c r="P76" s="322">
        <f t="shared" si="18"/>
        <v>0</v>
      </c>
      <c r="Q76" s="322">
        <f t="shared" si="18"/>
        <v>0</v>
      </c>
      <c r="R76" s="322">
        <f t="shared" si="18"/>
        <v>0</v>
      </c>
      <c r="S76" s="322">
        <f t="shared" si="18"/>
        <v>0</v>
      </c>
      <c r="T76" s="322">
        <f t="shared" si="18"/>
        <v>0</v>
      </c>
      <c r="U76" s="322">
        <f t="shared" si="18"/>
        <v>0</v>
      </c>
      <c r="V76" s="322">
        <f t="shared" si="18"/>
        <v>0</v>
      </c>
      <c r="W76" s="322">
        <f t="shared" si="18"/>
        <v>0</v>
      </c>
      <c r="X76" s="322">
        <f t="shared" si="18"/>
        <v>0</v>
      </c>
      <c r="Y76" s="322">
        <f t="shared" si="18"/>
        <v>0</v>
      </c>
      <c r="Z76" s="322">
        <f t="shared" si="18"/>
        <v>0</v>
      </c>
      <c r="AA76" s="322">
        <f t="shared" si="18"/>
        <v>0</v>
      </c>
      <c r="AB76" s="322">
        <f t="shared" si="18"/>
        <v>0</v>
      </c>
      <c r="AC76" s="322">
        <f t="shared" si="18"/>
        <v>0</v>
      </c>
      <c r="AD76" s="322">
        <f t="shared" si="18"/>
        <v>0</v>
      </c>
      <c r="AE76" s="322">
        <f t="shared" si="18"/>
        <v>0</v>
      </c>
      <c r="AF76" s="322">
        <f t="shared" si="18"/>
        <v>0</v>
      </c>
      <c r="AG76" s="322">
        <f t="shared" si="18"/>
        <v>0</v>
      </c>
      <c r="AH76" s="322">
        <f t="shared" si="18"/>
        <v>0</v>
      </c>
      <c r="AI76" s="322">
        <f t="shared" si="18"/>
        <v>0</v>
      </c>
      <c r="AJ76" s="322">
        <f t="shared" si="18"/>
        <v>0</v>
      </c>
      <c r="AK76" s="322">
        <f t="shared" si="18"/>
        <v>0</v>
      </c>
      <c r="AL76" s="353">
        <f t="shared" si="18"/>
        <v>0</v>
      </c>
      <c r="AM76" s="370">
        <f t="shared" si="7"/>
        <v>0</v>
      </c>
      <c r="AN76" s="23"/>
      <c r="AO76" s="387"/>
      <c r="AP76" s="387"/>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row>
    <row r="77" spans="2:73" ht="15.75" customHeight="1">
      <c r="B77" s="229"/>
      <c r="C77" s="258" t="s">
        <v>216</v>
      </c>
      <c r="D77" s="278"/>
      <c r="E77" s="278"/>
      <c r="F77" s="293"/>
      <c r="G77" s="308">
        <f t="shared" si="18"/>
        <v>0</v>
      </c>
      <c r="H77" s="327">
        <f t="shared" si="18"/>
        <v>0</v>
      </c>
      <c r="I77" s="327">
        <f t="shared" si="18"/>
        <v>0</v>
      </c>
      <c r="J77" s="327">
        <f t="shared" si="18"/>
        <v>0</v>
      </c>
      <c r="K77" s="327">
        <f t="shared" si="18"/>
        <v>0</v>
      </c>
      <c r="L77" s="327">
        <f t="shared" si="18"/>
        <v>0</v>
      </c>
      <c r="M77" s="327">
        <f t="shared" si="18"/>
        <v>0</v>
      </c>
      <c r="N77" s="327">
        <f t="shared" si="18"/>
        <v>0</v>
      </c>
      <c r="O77" s="327">
        <f t="shared" si="18"/>
        <v>0</v>
      </c>
      <c r="P77" s="327">
        <f t="shared" si="18"/>
        <v>0</v>
      </c>
      <c r="Q77" s="327">
        <f t="shared" si="18"/>
        <v>0</v>
      </c>
      <c r="R77" s="327">
        <f t="shared" si="18"/>
        <v>0</v>
      </c>
      <c r="S77" s="327">
        <f t="shared" si="18"/>
        <v>0</v>
      </c>
      <c r="T77" s="327">
        <f t="shared" si="18"/>
        <v>0</v>
      </c>
      <c r="U77" s="327">
        <f t="shared" si="18"/>
        <v>0</v>
      </c>
      <c r="V77" s="327">
        <f t="shared" si="18"/>
        <v>0</v>
      </c>
      <c r="W77" s="327">
        <f t="shared" si="18"/>
        <v>0</v>
      </c>
      <c r="X77" s="327">
        <f t="shared" si="18"/>
        <v>0</v>
      </c>
      <c r="Y77" s="327">
        <f t="shared" si="18"/>
        <v>0</v>
      </c>
      <c r="Z77" s="327">
        <f t="shared" si="18"/>
        <v>0</v>
      </c>
      <c r="AA77" s="327">
        <f t="shared" si="18"/>
        <v>0</v>
      </c>
      <c r="AB77" s="327">
        <f t="shared" si="18"/>
        <v>0</v>
      </c>
      <c r="AC77" s="327">
        <f t="shared" si="18"/>
        <v>0</v>
      </c>
      <c r="AD77" s="327">
        <f t="shared" si="18"/>
        <v>0</v>
      </c>
      <c r="AE77" s="327">
        <f t="shared" si="18"/>
        <v>0</v>
      </c>
      <c r="AF77" s="327">
        <f t="shared" si="18"/>
        <v>0</v>
      </c>
      <c r="AG77" s="327">
        <f t="shared" si="18"/>
        <v>0</v>
      </c>
      <c r="AH77" s="327">
        <f t="shared" si="18"/>
        <v>0</v>
      </c>
      <c r="AI77" s="327">
        <f t="shared" si="18"/>
        <v>0</v>
      </c>
      <c r="AJ77" s="327">
        <f t="shared" si="18"/>
        <v>0</v>
      </c>
      <c r="AK77" s="327">
        <f t="shared" si="18"/>
        <v>0</v>
      </c>
      <c r="AL77" s="358">
        <f t="shared" si="18"/>
        <v>0</v>
      </c>
      <c r="AM77" s="373">
        <f t="shared" si="7"/>
        <v>0</v>
      </c>
      <c r="AN77" s="23"/>
      <c r="AO77" s="387"/>
      <c r="AP77" s="387"/>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row>
    <row r="78" spans="2:73" ht="15.75" customHeight="1">
      <c r="B78" s="235" t="s">
        <v>29</v>
      </c>
      <c r="C78" s="259"/>
      <c r="D78" s="259"/>
      <c r="E78" s="259"/>
      <c r="F78" s="294"/>
      <c r="G78" s="309">
        <f t="shared" ref="G78:AL78" si="19">IF(G71=0,0,AP64)</f>
        <v>0</v>
      </c>
      <c r="H78" s="328">
        <f t="shared" si="19"/>
        <v>0</v>
      </c>
      <c r="I78" s="328">
        <f t="shared" si="19"/>
        <v>0</v>
      </c>
      <c r="J78" s="328">
        <f t="shared" si="19"/>
        <v>0</v>
      </c>
      <c r="K78" s="328">
        <f t="shared" si="19"/>
        <v>0</v>
      </c>
      <c r="L78" s="328">
        <f t="shared" si="19"/>
        <v>0</v>
      </c>
      <c r="M78" s="328">
        <f t="shared" si="19"/>
        <v>0</v>
      </c>
      <c r="N78" s="328">
        <f t="shared" si="19"/>
        <v>0</v>
      </c>
      <c r="O78" s="328">
        <f t="shared" si="19"/>
        <v>0</v>
      </c>
      <c r="P78" s="328">
        <f t="shared" si="19"/>
        <v>0</v>
      </c>
      <c r="Q78" s="328">
        <f t="shared" si="19"/>
        <v>0</v>
      </c>
      <c r="R78" s="328">
        <f t="shared" si="19"/>
        <v>0</v>
      </c>
      <c r="S78" s="328">
        <f t="shared" si="19"/>
        <v>0</v>
      </c>
      <c r="T78" s="328">
        <f t="shared" si="19"/>
        <v>0</v>
      </c>
      <c r="U78" s="328">
        <f t="shared" si="19"/>
        <v>0</v>
      </c>
      <c r="V78" s="328">
        <f t="shared" si="19"/>
        <v>0</v>
      </c>
      <c r="W78" s="328">
        <f t="shared" si="19"/>
        <v>0</v>
      </c>
      <c r="X78" s="328">
        <f t="shared" si="19"/>
        <v>0</v>
      </c>
      <c r="Y78" s="328">
        <f t="shared" si="19"/>
        <v>0</v>
      </c>
      <c r="Z78" s="328">
        <f t="shared" si="19"/>
        <v>0</v>
      </c>
      <c r="AA78" s="328">
        <f t="shared" si="19"/>
        <v>0</v>
      </c>
      <c r="AB78" s="328">
        <f t="shared" si="19"/>
        <v>0</v>
      </c>
      <c r="AC78" s="328">
        <f t="shared" si="19"/>
        <v>0</v>
      </c>
      <c r="AD78" s="328">
        <f t="shared" si="19"/>
        <v>0</v>
      </c>
      <c r="AE78" s="328">
        <f t="shared" si="19"/>
        <v>0</v>
      </c>
      <c r="AF78" s="328">
        <f t="shared" si="19"/>
        <v>0</v>
      </c>
      <c r="AG78" s="328">
        <f t="shared" si="19"/>
        <v>0</v>
      </c>
      <c r="AH78" s="328">
        <f t="shared" si="19"/>
        <v>0</v>
      </c>
      <c r="AI78" s="328">
        <f t="shared" si="19"/>
        <v>0</v>
      </c>
      <c r="AJ78" s="328">
        <f t="shared" si="19"/>
        <v>0</v>
      </c>
      <c r="AK78" s="328">
        <f t="shared" si="19"/>
        <v>0</v>
      </c>
      <c r="AL78" s="359">
        <f t="shared" si="19"/>
        <v>0</v>
      </c>
      <c r="AM78" s="375">
        <f t="shared" si="7"/>
        <v>0</v>
      </c>
      <c r="AN78" s="23"/>
      <c r="AO78" s="387"/>
      <c r="AP78" s="387"/>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row>
    <row r="79" spans="2:73" ht="15.75" customHeight="1">
      <c r="B79" s="235" t="s">
        <v>77</v>
      </c>
      <c r="C79" s="259"/>
      <c r="D79" s="259"/>
      <c r="E79" s="259"/>
      <c r="F79" s="294"/>
      <c r="G79" s="309">
        <f t="shared" ref="G79:AL79" si="20">IF(G71=0,0,G78*2)</f>
        <v>0</v>
      </c>
      <c r="H79" s="328">
        <f t="shared" si="20"/>
        <v>0</v>
      </c>
      <c r="I79" s="328">
        <f t="shared" si="20"/>
        <v>0</v>
      </c>
      <c r="J79" s="328">
        <f t="shared" si="20"/>
        <v>0</v>
      </c>
      <c r="K79" s="328">
        <f t="shared" si="20"/>
        <v>0</v>
      </c>
      <c r="L79" s="328">
        <f t="shared" si="20"/>
        <v>0</v>
      </c>
      <c r="M79" s="328">
        <f t="shared" si="20"/>
        <v>0</v>
      </c>
      <c r="N79" s="328">
        <f t="shared" si="20"/>
        <v>0</v>
      </c>
      <c r="O79" s="328">
        <f t="shared" si="20"/>
        <v>0</v>
      </c>
      <c r="P79" s="328">
        <f t="shared" si="20"/>
        <v>0</v>
      </c>
      <c r="Q79" s="328">
        <f t="shared" si="20"/>
        <v>0</v>
      </c>
      <c r="R79" s="328">
        <f t="shared" si="20"/>
        <v>0</v>
      </c>
      <c r="S79" s="328">
        <f t="shared" si="20"/>
        <v>0</v>
      </c>
      <c r="T79" s="328">
        <f t="shared" si="20"/>
        <v>0</v>
      </c>
      <c r="U79" s="328">
        <f t="shared" si="20"/>
        <v>0</v>
      </c>
      <c r="V79" s="328">
        <f t="shared" si="20"/>
        <v>0</v>
      </c>
      <c r="W79" s="328">
        <f t="shared" si="20"/>
        <v>0</v>
      </c>
      <c r="X79" s="328">
        <f t="shared" si="20"/>
        <v>0</v>
      </c>
      <c r="Y79" s="328">
        <f t="shared" si="20"/>
        <v>0</v>
      </c>
      <c r="Z79" s="328">
        <f t="shared" si="20"/>
        <v>0</v>
      </c>
      <c r="AA79" s="328">
        <f t="shared" si="20"/>
        <v>0</v>
      </c>
      <c r="AB79" s="328">
        <f t="shared" si="20"/>
        <v>0</v>
      </c>
      <c r="AC79" s="328">
        <f t="shared" si="20"/>
        <v>0</v>
      </c>
      <c r="AD79" s="328">
        <f t="shared" si="20"/>
        <v>0</v>
      </c>
      <c r="AE79" s="328">
        <f t="shared" si="20"/>
        <v>0</v>
      </c>
      <c r="AF79" s="328">
        <f t="shared" si="20"/>
        <v>0</v>
      </c>
      <c r="AG79" s="328">
        <f t="shared" si="20"/>
        <v>0</v>
      </c>
      <c r="AH79" s="328">
        <f t="shared" si="20"/>
        <v>0</v>
      </c>
      <c r="AI79" s="328">
        <f t="shared" si="20"/>
        <v>0</v>
      </c>
      <c r="AJ79" s="328">
        <f t="shared" si="20"/>
        <v>0</v>
      </c>
      <c r="AK79" s="328">
        <f t="shared" si="20"/>
        <v>0</v>
      </c>
      <c r="AL79" s="359">
        <f t="shared" si="20"/>
        <v>0</v>
      </c>
      <c r="AM79" s="375">
        <f t="shared" si="7"/>
        <v>0</v>
      </c>
      <c r="AN79" s="23"/>
      <c r="AO79" s="387"/>
      <c r="AP79" s="387"/>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row>
    <row r="80" spans="2:73" ht="15.75" customHeight="1">
      <c r="B80" s="236" t="s">
        <v>79</v>
      </c>
      <c r="C80" s="260"/>
      <c r="D80" s="260"/>
      <c r="E80" s="260"/>
      <c r="F80" s="295"/>
      <c r="G80" s="310">
        <f t="shared" ref="G80:AL80" si="21">IF(G75-G79&lt;0,0,G75-G79)</f>
        <v>0</v>
      </c>
      <c r="H80" s="329">
        <f t="shared" si="21"/>
        <v>0</v>
      </c>
      <c r="I80" s="329">
        <f t="shared" si="21"/>
        <v>0</v>
      </c>
      <c r="J80" s="329">
        <f t="shared" si="21"/>
        <v>0</v>
      </c>
      <c r="K80" s="329">
        <f t="shared" si="21"/>
        <v>0</v>
      </c>
      <c r="L80" s="329">
        <f t="shared" si="21"/>
        <v>0</v>
      </c>
      <c r="M80" s="329">
        <f t="shared" si="21"/>
        <v>0</v>
      </c>
      <c r="N80" s="329">
        <f t="shared" si="21"/>
        <v>0</v>
      </c>
      <c r="O80" s="329">
        <f t="shared" si="21"/>
        <v>0</v>
      </c>
      <c r="P80" s="329">
        <f t="shared" si="21"/>
        <v>0</v>
      </c>
      <c r="Q80" s="329">
        <f t="shared" si="21"/>
        <v>0</v>
      </c>
      <c r="R80" s="329">
        <f t="shared" si="21"/>
        <v>0</v>
      </c>
      <c r="S80" s="329">
        <f t="shared" si="21"/>
        <v>0</v>
      </c>
      <c r="T80" s="329">
        <f t="shared" si="21"/>
        <v>0</v>
      </c>
      <c r="U80" s="329">
        <f t="shared" si="21"/>
        <v>0</v>
      </c>
      <c r="V80" s="329">
        <f t="shared" si="21"/>
        <v>0</v>
      </c>
      <c r="W80" s="329">
        <f t="shared" si="21"/>
        <v>0</v>
      </c>
      <c r="X80" s="329">
        <f t="shared" si="21"/>
        <v>0</v>
      </c>
      <c r="Y80" s="329">
        <f t="shared" si="21"/>
        <v>0</v>
      </c>
      <c r="Z80" s="329">
        <f t="shared" si="21"/>
        <v>0</v>
      </c>
      <c r="AA80" s="329">
        <f t="shared" si="21"/>
        <v>0</v>
      </c>
      <c r="AB80" s="329">
        <f t="shared" si="21"/>
        <v>0</v>
      </c>
      <c r="AC80" s="329">
        <f t="shared" si="21"/>
        <v>0</v>
      </c>
      <c r="AD80" s="329">
        <f t="shared" si="21"/>
        <v>0</v>
      </c>
      <c r="AE80" s="329">
        <f t="shared" si="21"/>
        <v>0</v>
      </c>
      <c r="AF80" s="329">
        <f t="shared" si="21"/>
        <v>0</v>
      </c>
      <c r="AG80" s="329">
        <f t="shared" si="21"/>
        <v>0</v>
      </c>
      <c r="AH80" s="329">
        <f t="shared" si="21"/>
        <v>0</v>
      </c>
      <c r="AI80" s="329">
        <f t="shared" si="21"/>
        <v>0</v>
      </c>
      <c r="AJ80" s="329">
        <f t="shared" si="21"/>
        <v>0</v>
      </c>
      <c r="AK80" s="329">
        <f t="shared" si="21"/>
        <v>0</v>
      </c>
      <c r="AL80" s="360">
        <f t="shared" si="21"/>
        <v>0</v>
      </c>
      <c r="AM80" s="376">
        <f t="shared" si="7"/>
        <v>0</v>
      </c>
      <c r="AN80" s="387">
        <f>AM80+AM81</f>
        <v>0</v>
      </c>
      <c r="AO80" s="389" t="str">
        <f>IF(AN69+AN73=AN80,"OK","NG")</f>
        <v>OK</v>
      </c>
      <c r="AP80" s="387" t="s">
        <v>66</v>
      </c>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row>
    <row r="81" spans="2:73" ht="15.75" customHeight="1">
      <c r="B81" s="237" t="s">
        <v>50</v>
      </c>
      <c r="C81" s="261"/>
      <c r="D81" s="279"/>
      <c r="E81" s="279"/>
      <c r="F81" s="296"/>
      <c r="G81" s="311">
        <f t="shared" ref="G81:AL81" si="22">+G67+G68+MIN(G75,G79)</f>
        <v>0</v>
      </c>
      <c r="H81" s="311">
        <f t="shared" si="22"/>
        <v>0</v>
      </c>
      <c r="I81" s="311">
        <f t="shared" si="22"/>
        <v>0</v>
      </c>
      <c r="J81" s="311">
        <f t="shared" si="22"/>
        <v>0</v>
      </c>
      <c r="K81" s="311">
        <f t="shared" si="22"/>
        <v>0</v>
      </c>
      <c r="L81" s="311">
        <f t="shared" si="22"/>
        <v>0</v>
      </c>
      <c r="M81" s="311">
        <f t="shared" si="22"/>
        <v>0</v>
      </c>
      <c r="N81" s="311">
        <f t="shared" si="22"/>
        <v>0</v>
      </c>
      <c r="O81" s="311">
        <f t="shared" si="22"/>
        <v>0</v>
      </c>
      <c r="P81" s="311">
        <f t="shared" si="22"/>
        <v>0</v>
      </c>
      <c r="Q81" s="311">
        <f t="shared" si="22"/>
        <v>0</v>
      </c>
      <c r="R81" s="311">
        <f t="shared" si="22"/>
        <v>0</v>
      </c>
      <c r="S81" s="311">
        <f t="shared" si="22"/>
        <v>0</v>
      </c>
      <c r="T81" s="311">
        <f t="shared" si="22"/>
        <v>0</v>
      </c>
      <c r="U81" s="311">
        <f t="shared" si="22"/>
        <v>0</v>
      </c>
      <c r="V81" s="311">
        <f t="shared" si="22"/>
        <v>0</v>
      </c>
      <c r="W81" s="311">
        <f t="shared" si="22"/>
        <v>0</v>
      </c>
      <c r="X81" s="311">
        <f t="shared" si="22"/>
        <v>0</v>
      </c>
      <c r="Y81" s="311">
        <f t="shared" si="22"/>
        <v>0</v>
      </c>
      <c r="Z81" s="311">
        <f t="shared" si="22"/>
        <v>0</v>
      </c>
      <c r="AA81" s="311">
        <f t="shared" si="22"/>
        <v>0</v>
      </c>
      <c r="AB81" s="311">
        <f t="shared" si="22"/>
        <v>0</v>
      </c>
      <c r="AC81" s="311">
        <f t="shared" si="22"/>
        <v>0</v>
      </c>
      <c r="AD81" s="311">
        <f t="shared" si="22"/>
        <v>0</v>
      </c>
      <c r="AE81" s="311">
        <f t="shared" si="22"/>
        <v>0</v>
      </c>
      <c r="AF81" s="311">
        <f t="shared" si="22"/>
        <v>0</v>
      </c>
      <c r="AG81" s="311">
        <f t="shared" si="22"/>
        <v>0</v>
      </c>
      <c r="AH81" s="311">
        <f t="shared" si="22"/>
        <v>0</v>
      </c>
      <c r="AI81" s="311">
        <f t="shared" si="22"/>
        <v>0</v>
      </c>
      <c r="AJ81" s="311">
        <f t="shared" si="22"/>
        <v>0</v>
      </c>
      <c r="AK81" s="311">
        <f t="shared" si="22"/>
        <v>0</v>
      </c>
      <c r="AL81" s="311">
        <f t="shared" si="22"/>
        <v>0</v>
      </c>
      <c r="AM81" s="377">
        <f t="shared" si="7"/>
        <v>0</v>
      </c>
      <c r="AN81" s="23"/>
      <c r="AO81" s="389"/>
      <c r="AP81" s="387"/>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row>
    <row r="82" spans="2:73" ht="15.75" customHeight="1">
      <c r="B82" s="228"/>
      <c r="C82" s="262" t="s">
        <v>185</v>
      </c>
      <c r="D82" s="269"/>
      <c r="E82" s="269"/>
      <c r="F82" s="297"/>
      <c r="G82" s="312">
        <f t="shared" ref="G82:AL83" si="23">+G67</f>
        <v>0</v>
      </c>
      <c r="H82" s="330">
        <f t="shared" si="23"/>
        <v>0</v>
      </c>
      <c r="I82" s="330">
        <f t="shared" si="23"/>
        <v>0</v>
      </c>
      <c r="J82" s="330">
        <f t="shared" si="23"/>
        <v>0</v>
      </c>
      <c r="K82" s="330">
        <f t="shared" si="23"/>
        <v>0</v>
      </c>
      <c r="L82" s="330">
        <f t="shared" si="23"/>
        <v>0</v>
      </c>
      <c r="M82" s="330">
        <f t="shared" si="23"/>
        <v>0</v>
      </c>
      <c r="N82" s="330">
        <f t="shared" si="23"/>
        <v>0</v>
      </c>
      <c r="O82" s="330">
        <f t="shared" si="23"/>
        <v>0</v>
      </c>
      <c r="P82" s="330">
        <f t="shared" si="23"/>
        <v>0</v>
      </c>
      <c r="Q82" s="330">
        <f t="shared" si="23"/>
        <v>0</v>
      </c>
      <c r="R82" s="330">
        <f t="shared" si="23"/>
        <v>0</v>
      </c>
      <c r="S82" s="330">
        <f t="shared" si="23"/>
        <v>0</v>
      </c>
      <c r="T82" s="330">
        <f t="shared" si="23"/>
        <v>0</v>
      </c>
      <c r="U82" s="330">
        <f t="shared" si="23"/>
        <v>0</v>
      </c>
      <c r="V82" s="330">
        <f t="shared" si="23"/>
        <v>0</v>
      </c>
      <c r="W82" s="330">
        <f t="shared" si="23"/>
        <v>0</v>
      </c>
      <c r="X82" s="330">
        <f t="shared" si="23"/>
        <v>0</v>
      </c>
      <c r="Y82" s="330">
        <f t="shared" si="23"/>
        <v>0</v>
      </c>
      <c r="Z82" s="330">
        <f t="shared" si="23"/>
        <v>0</v>
      </c>
      <c r="AA82" s="330">
        <f t="shared" si="23"/>
        <v>0</v>
      </c>
      <c r="AB82" s="330">
        <f t="shared" si="23"/>
        <v>0</v>
      </c>
      <c r="AC82" s="330">
        <f t="shared" si="23"/>
        <v>0</v>
      </c>
      <c r="AD82" s="330">
        <f t="shared" si="23"/>
        <v>0</v>
      </c>
      <c r="AE82" s="330">
        <f t="shared" si="23"/>
        <v>0</v>
      </c>
      <c r="AF82" s="330">
        <f t="shared" si="23"/>
        <v>0</v>
      </c>
      <c r="AG82" s="330">
        <f t="shared" si="23"/>
        <v>0</v>
      </c>
      <c r="AH82" s="330">
        <f t="shared" si="23"/>
        <v>0</v>
      </c>
      <c r="AI82" s="330">
        <f t="shared" si="23"/>
        <v>0</v>
      </c>
      <c r="AJ82" s="330">
        <f t="shared" si="23"/>
        <v>0</v>
      </c>
      <c r="AK82" s="330">
        <f t="shared" si="23"/>
        <v>0</v>
      </c>
      <c r="AL82" s="361">
        <f t="shared" si="23"/>
        <v>0</v>
      </c>
      <c r="AM82" s="378">
        <f t="shared" si="7"/>
        <v>0</v>
      </c>
      <c r="AN82" s="23"/>
      <c r="AO82" s="389"/>
      <c r="AP82" s="387"/>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row>
    <row r="83" spans="2:73" ht="15.75" customHeight="1">
      <c r="B83" s="228"/>
      <c r="C83" s="251" t="s">
        <v>186</v>
      </c>
      <c r="D83" s="270"/>
      <c r="E83" s="270"/>
      <c r="F83" s="285"/>
      <c r="G83" s="156">
        <f t="shared" si="23"/>
        <v>0</v>
      </c>
      <c r="H83" s="162">
        <f t="shared" si="23"/>
        <v>0</v>
      </c>
      <c r="I83" s="162">
        <f t="shared" si="23"/>
        <v>0</v>
      </c>
      <c r="J83" s="162">
        <f t="shared" si="23"/>
        <v>0</v>
      </c>
      <c r="K83" s="162">
        <f t="shared" si="23"/>
        <v>0</v>
      </c>
      <c r="L83" s="162">
        <f t="shared" si="23"/>
        <v>0</v>
      </c>
      <c r="M83" s="162">
        <f t="shared" si="23"/>
        <v>0</v>
      </c>
      <c r="N83" s="162">
        <f t="shared" si="23"/>
        <v>0</v>
      </c>
      <c r="O83" s="162">
        <f t="shared" si="23"/>
        <v>0</v>
      </c>
      <c r="P83" s="162">
        <f t="shared" si="23"/>
        <v>0</v>
      </c>
      <c r="Q83" s="162">
        <f t="shared" si="23"/>
        <v>0</v>
      </c>
      <c r="R83" s="162">
        <f t="shared" si="23"/>
        <v>0</v>
      </c>
      <c r="S83" s="162">
        <f t="shared" si="23"/>
        <v>0</v>
      </c>
      <c r="T83" s="162">
        <f t="shared" si="23"/>
        <v>0</v>
      </c>
      <c r="U83" s="162">
        <f t="shared" si="23"/>
        <v>0</v>
      </c>
      <c r="V83" s="162">
        <f t="shared" si="23"/>
        <v>0</v>
      </c>
      <c r="W83" s="162">
        <f t="shared" si="23"/>
        <v>0</v>
      </c>
      <c r="X83" s="162">
        <f t="shared" si="23"/>
        <v>0</v>
      </c>
      <c r="Y83" s="162">
        <f t="shared" si="23"/>
        <v>0</v>
      </c>
      <c r="Z83" s="162">
        <f t="shared" si="23"/>
        <v>0</v>
      </c>
      <c r="AA83" s="162">
        <f t="shared" si="23"/>
        <v>0</v>
      </c>
      <c r="AB83" s="162">
        <f t="shared" si="23"/>
        <v>0</v>
      </c>
      <c r="AC83" s="162">
        <f t="shared" si="23"/>
        <v>0</v>
      </c>
      <c r="AD83" s="162">
        <f t="shared" si="23"/>
        <v>0</v>
      </c>
      <c r="AE83" s="162">
        <f t="shared" si="23"/>
        <v>0</v>
      </c>
      <c r="AF83" s="162">
        <f t="shared" si="23"/>
        <v>0</v>
      </c>
      <c r="AG83" s="162">
        <f t="shared" si="23"/>
        <v>0</v>
      </c>
      <c r="AH83" s="162">
        <f t="shared" si="23"/>
        <v>0</v>
      </c>
      <c r="AI83" s="162">
        <f t="shared" si="23"/>
        <v>0</v>
      </c>
      <c r="AJ83" s="162">
        <f t="shared" si="23"/>
        <v>0</v>
      </c>
      <c r="AK83" s="162">
        <f t="shared" si="23"/>
        <v>0</v>
      </c>
      <c r="AL83" s="223">
        <f t="shared" si="23"/>
        <v>0</v>
      </c>
      <c r="AM83" s="201">
        <f t="shared" si="7"/>
        <v>0</v>
      </c>
      <c r="AN83" s="23"/>
      <c r="AO83" s="389"/>
      <c r="AP83" s="387"/>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row>
    <row r="84" spans="2:73" ht="15.75" customHeight="1">
      <c r="B84" s="228"/>
      <c r="C84" s="263" t="s">
        <v>217</v>
      </c>
      <c r="D84" s="280"/>
      <c r="E84" s="280"/>
      <c r="F84" s="298"/>
      <c r="G84" s="313">
        <f t="shared" ref="G84:AL84" si="24">+G69+G73-G121</f>
        <v>0</v>
      </c>
      <c r="H84" s="155">
        <f t="shared" si="24"/>
        <v>0</v>
      </c>
      <c r="I84" s="155">
        <f t="shared" si="24"/>
        <v>0</v>
      </c>
      <c r="J84" s="155">
        <f t="shared" si="24"/>
        <v>0</v>
      </c>
      <c r="K84" s="155">
        <f t="shared" si="24"/>
        <v>0</v>
      </c>
      <c r="L84" s="155">
        <f t="shared" si="24"/>
        <v>0</v>
      </c>
      <c r="M84" s="155">
        <f t="shared" si="24"/>
        <v>0</v>
      </c>
      <c r="N84" s="155">
        <f t="shared" si="24"/>
        <v>0</v>
      </c>
      <c r="O84" s="155">
        <f t="shared" si="24"/>
        <v>0</v>
      </c>
      <c r="P84" s="155">
        <f t="shared" si="24"/>
        <v>0</v>
      </c>
      <c r="Q84" s="155">
        <f t="shared" si="24"/>
        <v>0</v>
      </c>
      <c r="R84" s="155">
        <f t="shared" si="24"/>
        <v>0</v>
      </c>
      <c r="S84" s="155">
        <f t="shared" si="24"/>
        <v>0</v>
      </c>
      <c r="T84" s="155">
        <f t="shared" si="24"/>
        <v>0</v>
      </c>
      <c r="U84" s="155">
        <f t="shared" si="24"/>
        <v>0</v>
      </c>
      <c r="V84" s="155">
        <f t="shared" si="24"/>
        <v>0</v>
      </c>
      <c r="W84" s="155">
        <f t="shared" si="24"/>
        <v>0</v>
      </c>
      <c r="X84" s="155">
        <f t="shared" si="24"/>
        <v>0</v>
      </c>
      <c r="Y84" s="155">
        <f t="shared" si="24"/>
        <v>0</v>
      </c>
      <c r="Z84" s="155">
        <f t="shared" si="24"/>
        <v>0</v>
      </c>
      <c r="AA84" s="155">
        <f t="shared" si="24"/>
        <v>0</v>
      </c>
      <c r="AB84" s="155">
        <f t="shared" si="24"/>
        <v>0</v>
      </c>
      <c r="AC84" s="155">
        <f t="shared" si="24"/>
        <v>0</v>
      </c>
      <c r="AD84" s="155">
        <f t="shared" si="24"/>
        <v>0</v>
      </c>
      <c r="AE84" s="155">
        <f t="shared" si="24"/>
        <v>0</v>
      </c>
      <c r="AF84" s="155">
        <f t="shared" si="24"/>
        <v>0</v>
      </c>
      <c r="AG84" s="155">
        <f t="shared" si="24"/>
        <v>0</v>
      </c>
      <c r="AH84" s="155">
        <f t="shared" si="24"/>
        <v>0</v>
      </c>
      <c r="AI84" s="155">
        <f t="shared" si="24"/>
        <v>0</v>
      </c>
      <c r="AJ84" s="155">
        <f t="shared" si="24"/>
        <v>0</v>
      </c>
      <c r="AK84" s="155">
        <f t="shared" si="24"/>
        <v>0</v>
      </c>
      <c r="AL84" s="222">
        <f t="shared" si="24"/>
        <v>0</v>
      </c>
      <c r="AM84" s="200">
        <f t="shared" si="7"/>
        <v>0</v>
      </c>
      <c r="AN84" s="387">
        <f>SUM(AM82:AM85)</f>
        <v>0</v>
      </c>
      <c r="AO84" s="389" t="str">
        <f>IF(AM81=AN84,"OK","NG")</f>
        <v>OK</v>
      </c>
      <c r="AP84" s="387" t="s">
        <v>63</v>
      </c>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row>
    <row r="85" spans="2:73" ht="15.75" customHeight="1">
      <c r="B85" s="238"/>
      <c r="C85" s="258" t="s">
        <v>49</v>
      </c>
      <c r="D85" s="278"/>
      <c r="E85" s="278"/>
      <c r="F85" s="293"/>
      <c r="G85" s="314">
        <f t="shared" ref="G85:AL85" si="25">IF(G70+G74-G120&lt;0,0,G70+G74-G120)</f>
        <v>0</v>
      </c>
      <c r="H85" s="327">
        <f t="shared" si="25"/>
        <v>0</v>
      </c>
      <c r="I85" s="327">
        <f t="shared" si="25"/>
        <v>0</v>
      </c>
      <c r="J85" s="327">
        <f t="shared" si="25"/>
        <v>0</v>
      </c>
      <c r="K85" s="327">
        <f t="shared" si="25"/>
        <v>0</v>
      </c>
      <c r="L85" s="327">
        <f t="shared" si="25"/>
        <v>0</v>
      </c>
      <c r="M85" s="327">
        <f t="shared" si="25"/>
        <v>0</v>
      </c>
      <c r="N85" s="327">
        <f t="shared" si="25"/>
        <v>0</v>
      </c>
      <c r="O85" s="327">
        <f t="shared" si="25"/>
        <v>0</v>
      </c>
      <c r="P85" s="327">
        <f t="shared" si="25"/>
        <v>0</v>
      </c>
      <c r="Q85" s="327">
        <f t="shared" si="25"/>
        <v>0</v>
      </c>
      <c r="R85" s="327">
        <f t="shared" si="25"/>
        <v>0</v>
      </c>
      <c r="S85" s="327">
        <f t="shared" si="25"/>
        <v>0</v>
      </c>
      <c r="T85" s="327">
        <f t="shared" si="25"/>
        <v>0</v>
      </c>
      <c r="U85" s="327">
        <f t="shared" si="25"/>
        <v>0</v>
      </c>
      <c r="V85" s="327">
        <f t="shared" si="25"/>
        <v>0</v>
      </c>
      <c r="W85" s="327">
        <f t="shared" si="25"/>
        <v>0</v>
      </c>
      <c r="X85" s="327">
        <f t="shared" si="25"/>
        <v>0</v>
      </c>
      <c r="Y85" s="327">
        <f t="shared" si="25"/>
        <v>0</v>
      </c>
      <c r="Z85" s="327">
        <f t="shared" si="25"/>
        <v>0</v>
      </c>
      <c r="AA85" s="327">
        <f t="shared" si="25"/>
        <v>0</v>
      </c>
      <c r="AB85" s="327">
        <f t="shared" si="25"/>
        <v>0</v>
      </c>
      <c r="AC85" s="327">
        <f t="shared" si="25"/>
        <v>0</v>
      </c>
      <c r="AD85" s="327">
        <f t="shared" si="25"/>
        <v>0</v>
      </c>
      <c r="AE85" s="327">
        <f t="shared" si="25"/>
        <v>0</v>
      </c>
      <c r="AF85" s="327">
        <f t="shared" si="25"/>
        <v>0</v>
      </c>
      <c r="AG85" s="327">
        <f t="shared" si="25"/>
        <v>0</v>
      </c>
      <c r="AH85" s="327">
        <f t="shared" si="25"/>
        <v>0</v>
      </c>
      <c r="AI85" s="327">
        <f t="shared" si="25"/>
        <v>0</v>
      </c>
      <c r="AJ85" s="327">
        <f t="shared" si="25"/>
        <v>0</v>
      </c>
      <c r="AK85" s="327">
        <f t="shared" si="25"/>
        <v>0</v>
      </c>
      <c r="AL85" s="358">
        <f t="shared" si="25"/>
        <v>0</v>
      </c>
      <c r="AM85" s="373">
        <f t="shared" si="7"/>
        <v>0</v>
      </c>
      <c r="AN85" s="23"/>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row>
    <row r="86" spans="2:73" ht="6" customHeight="1">
      <c r="B86" s="28"/>
      <c r="C86" s="28"/>
      <c r="D86" s="28"/>
      <c r="E86" s="28"/>
      <c r="F86" s="28"/>
      <c r="G86" s="57"/>
      <c r="H86" s="57"/>
      <c r="I86" s="57"/>
      <c r="J86" s="57"/>
      <c r="K86" s="57"/>
      <c r="L86" s="57"/>
      <c r="M86" s="57"/>
      <c r="N86" s="88"/>
      <c r="O86" s="88"/>
      <c r="P86" s="88"/>
      <c r="Q86" s="57"/>
      <c r="R86" s="57"/>
      <c r="S86" s="57"/>
      <c r="T86" s="57"/>
      <c r="U86" s="57"/>
      <c r="V86" s="88"/>
      <c r="W86" s="88"/>
      <c r="X86" s="57"/>
      <c r="Y86" s="88"/>
      <c r="Z86" s="57"/>
      <c r="AA86" s="57"/>
      <c r="AB86" s="57"/>
      <c r="AC86" s="88"/>
      <c r="AD86" s="57"/>
      <c r="AE86" s="57"/>
      <c r="AF86" s="57"/>
      <c r="AG86" s="57"/>
      <c r="AH86" s="57"/>
      <c r="AI86" s="57"/>
      <c r="AJ86" s="57"/>
      <c r="AK86" s="57"/>
      <c r="AL86" s="57"/>
      <c r="AM86" s="57"/>
      <c r="AO86" s="387"/>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row>
    <row r="87" spans="2:73" ht="54" customHeight="1">
      <c r="B87" s="239" t="s">
        <v>33</v>
      </c>
      <c r="C87" s="264"/>
      <c r="D87" s="264"/>
      <c r="E87" s="281"/>
      <c r="F87" s="299"/>
      <c r="G87" s="315" t="s">
        <v>156</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row>
    <row r="88" spans="2:73" ht="6.6" customHeight="1">
      <c r="B88" s="45"/>
      <c r="C88" s="45"/>
      <c r="D88" s="45"/>
      <c r="E88" s="28"/>
      <c r="F88" s="28"/>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row>
    <row r="89" spans="2:73" ht="16.2" customHeight="1">
      <c r="B89" s="30" t="s">
        <v>218</v>
      </c>
      <c r="C89" s="44"/>
      <c r="D89" s="44"/>
      <c r="E89" s="44"/>
      <c r="F89" s="44"/>
      <c r="G89" s="44"/>
      <c r="H89" s="44"/>
      <c r="I89" s="44"/>
      <c r="J89" s="44"/>
      <c r="K89" s="44"/>
      <c r="L89" s="44"/>
      <c r="M89" s="44"/>
      <c r="N89" s="44"/>
      <c r="O89" s="44"/>
      <c r="P89" s="44"/>
      <c r="Q89" s="44"/>
      <c r="R89" s="44"/>
      <c r="S89" s="44"/>
      <c r="U89" s="44"/>
      <c r="V89" s="44"/>
      <c r="W89" s="44"/>
      <c r="X89" s="44"/>
      <c r="Y89" s="44"/>
      <c r="Z89" s="107"/>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row>
    <row r="90" spans="2:73" ht="3" customHeight="1">
      <c r="B90" s="30"/>
      <c r="C90" s="44"/>
      <c r="D90" s="44"/>
      <c r="E90" s="44"/>
      <c r="F90" s="44"/>
      <c r="G90" s="44"/>
      <c r="H90" s="44"/>
      <c r="I90" s="44"/>
      <c r="J90" s="44"/>
      <c r="K90" s="44"/>
      <c r="L90" s="44"/>
      <c r="M90" s="44"/>
      <c r="N90" s="44"/>
      <c r="O90" s="44"/>
      <c r="P90" s="44"/>
      <c r="Q90" s="44"/>
      <c r="R90" s="44"/>
      <c r="S90" s="44"/>
      <c r="U90" s="44"/>
      <c r="V90" s="44"/>
      <c r="W90" s="44"/>
      <c r="X90" s="44"/>
      <c r="Y90" s="44"/>
      <c r="Z90" s="107"/>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row>
    <row r="91" spans="2:73" ht="16.8" customHeight="1">
      <c r="B91" s="31" t="s">
        <v>83</v>
      </c>
      <c r="AA91" s="107"/>
      <c r="AC91" s="25"/>
      <c r="AN91" s="23"/>
    </row>
    <row r="92" spans="2:73" s="24" customFormat="1" ht="16.8" customHeight="1">
      <c r="B92" s="32" t="s">
        <v>226</v>
      </c>
      <c r="C92" s="32"/>
      <c r="D92" s="32"/>
      <c r="E92" s="32" t="s">
        <v>227</v>
      </c>
      <c r="F92" s="32"/>
      <c r="G92" s="32"/>
      <c r="H92" s="32" t="s">
        <v>93</v>
      </c>
      <c r="I92" s="32"/>
      <c r="J92" s="32"/>
      <c r="K92" s="32" t="s">
        <v>91</v>
      </c>
      <c r="L92" s="78"/>
      <c r="M92" s="81"/>
      <c r="O92" s="32" t="s">
        <v>81</v>
      </c>
      <c r="P92" s="78"/>
      <c r="Q92" s="81"/>
      <c r="R92" s="99"/>
      <c r="S92" s="102"/>
      <c r="T92" s="102"/>
      <c r="AA92" s="346"/>
      <c r="AC92" s="346"/>
    </row>
    <row r="93" spans="2:73" s="24" customFormat="1" ht="38.25" customHeight="1">
      <c r="B93" s="32"/>
      <c r="C93" s="32"/>
      <c r="D93" s="32"/>
      <c r="E93" s="32"/>
      <c r="F93" s="32"/>
      <c r="G93" s="32"/>
      <c r="H93" s="32"/>
      <c r="I93" s="32"/>
      <c r="J93" s="32"/>
      <c r="K93" s="76"/>
      <c r="L93" s="79"/>
      <c r="M93" s="82"/>
      <c r="O93" s="76"/>
      <c r="P93" s="79"/>
      <c r="Q93" s="82"/>
      <c r="R93" s="100"/>
      <c r="S93" s="102"/>
      <c r="T93" s="102"/>
      <c r="AA93" s="346"/>
      <c r="AC93" s="346"/>
    </row>
    <row r="94" spans="2:73" ht="16.8" customHeight="1">
      <c r="B94" s="33">
        <f>+AM64</f>
        <v>0</v>
      </c>
      <c r="C94" s="33"/>
      <c r="D94" s="33"/>
      <c r="E94" s="145"/>
      <c r="F94" s="145"/>
      <c r="G94" s="145"/>
      <c r="H94" s="33">
        <f>+AM78</f>
        <v>0</v>
      </c>
      <c r="I94" s="33"/>
      <c r="J94" s="33"/>
      <c r="K94" s="167">
        <f ca="1">+AN65</f>
        <v>0</v>
      </c>
      <c r="L94" s="169"/>
      <c r="M94" s="171"/>
      <c r="O94" s="174" t="e">
        <f ca="1">(B94+E94)/(H94-K94)</f>
        <v>#DIV/0!</v>
      </c>
      <c r="P94" s="176"/>
      <c r="Q94" s="178"/>
      <c r="R94" s="216"/>
      <c r="S94" s="113"/>
      <c r="T94" s="113"/>
      <c r="AA94" s="107"/>
      <c r="AC94" s="25"/>
      <c r="AD94" s="25"/>
      <c r="AN94" s="23"/>
    </row>
    <row r="95" spans="2:73" s="25" customFormat="1" ht="16.8" customHeight="1">
      <c r="B95" s="25" t="s">
        <v>37</v>
      </c>
    </row>
    <row r="96" spans="2:73" s="25" customFormat="1" ht="16.8" customHeight="1">
      <c r="B96" s="23" t="s">
        <v>228</v>
      </c>
    </row>
    <row r="97" spans="2:73" ht="16.8" customHeight="1">
      <c r="B97" s="34" t="s">
        <v>230</v>
      </c>
      <c r="N97" s="44"/>
      <c r="AP97" s="25"/>
      <c r="AQ97" s="25"/>
    </row>
    <row r="98" spans="2:73" ht="16.8" customHeight="1">
      <c r="B98" s="34"/>
      <c r="AP98" s="25"/>
      <c r="AQ98" s="25"/>
    </row>
    <row r="99" spans="2:73" ht="16.8" customHeight="1">
      <c r="B99" s="30" t="s">
        <v>162</v>
      </c>
      <c r="C99" s="45"/>
      <c r="D99" s="45"/>
      <c r="E99" s="28"/>
      <c r="G99" s="44"/>
      <c r="H99" s="44"/>
      <c r="I99" s="44"/>
      <c r="J99" s="44"/>
      <c r="K99" s="44"/>
      <c r="L99" s="44"/>
      <c r="M99" s="44"/>
      <c r="N99" s="44"/>
      <c r="AP99" s="25"/>
      <c r="AQ99" s="25"/>
      <c r="AR99" s="34"/>
      <c r="BG99" s="44"/>
      <c r="BH99" s="44"/>
      <c r="BI99" s="44"/>
      <c r="BJ99" s="44"/>
      <c r="BK99" s="44"/>
      <c r="BL99" s="44"/>
      <c r="BM99" s="44"/>
      <c r="BN99" s="44"/>
      <c r="BO99" s="44"/>
    </row>
    <row r="100" spans="2:73" ht="16.8" customHeight="1">
      <c r="B100" s="35"/>
      <c r="C100" s="46"/>
      <c r="D100" s="46"/>
      <c r="E100" s="46"/>
      <c r="F100" s="46"/>
      <c r="G100" s="58" t="s">
        <v>52</v>
      </c>
      <c r="H100" s="68"/>
      <c r="I100" s="58" t="s">
        <v>31</v>
      </c>
      <c r="J100" s="68"/>
      <c r="K100" s="77" t="s">
        <v>12</v>
      </c>
      <c r="L100" s="77"/>
      <c r="M100" s="77"/>
      <c r="N100" s="77"/>
      <c r="AP100" s="25"/>
      <c r="AQ100" s="25"/>
      <c r="AR100" s="34"/>
      <c r="BG100" s="44"/>
      <c r="BH100" s="44"/>
      <c r="BI100" s="44"/>
      <c r="BJ100" s="44"/>
      <c r="BK100" s="44"/>
      <c r="BL100" s="44"/>
      <c r="BM100" s="44"/>
      <c r="BN100" s="44"/>
      <c r="BO100" s="44"/>
    </row>
    <row r="101" spans="2:73" ht="16.8" customHeight="1">
      <c r="B101" s="146" t="s">
        <v>98</v>
      </c>
      <c r="C101" s="265"/>
      <c r="D101" s="265"/>
      <c r="E101" s="265"/>
      <c r="F101" s="265"/>
      <c r="G101" s="62">
        <f>+AM82</f>
        <v>0</v>
      </c>
      <c r="H101" s="62"/>
      <c r="I101" s="33">
        <v>36000</v>
      </c>
      <c r="J101" s="33"/>
      <c r="K101" s="33">
        <f>+G101*I101</f>
        <v>0</v>
      </c>
      <c r="L101" s="33"/>
      <c r="M101" s="33"/>
      <c r="N101" s="33"/>
      <c r="AP101" s="25"/>
      <c r="AQ101" s="25"/>
      <c r="AR101" s="34"/>
      <c r="BG101" s="44"/>
      <c r="BH101" s="44"/>
      <c r="BI101" s="44"/>
      <c r="BJ101" s="44"/>
      <c r="BK101" s="44"/>
      <c r="BL101" s="44"/>
      <c r="BM101" s="44"/>
      <c r="BN101" s="44"/>
      <c r="BO101" s="44"/>
    </row>
    <row r="102" spans="2:73" ht="16.8" customHeight="1">
      <c r="B102" s="240" t="s">
        <v>183</v>
      </c>
      <c r="C102" s="266"/>
      <c r="D102" s="266"/>
      <c r="E102" s="266"/>
      <c r="F102" s="286"/>
      <c r="G102" s="62">
        <f>+AM83</f>
        <v>0</v>
      </c>
      <c r="H102" s="62"/>
      <c r="I102" s="335">
        <v>16000</v>
      </c>
      <c r="J102" s="337"/>
      <c r="K102" s="33">
        <f>+G102*I102</f>
        <v>0</v>
      </c>
      <c r="L102" s="33"/>
      <c r="M102" s="33"/>
      <c r="N102" s="33"/>
      <c r="AP102" s="25"/>
      <c r="AQ102" s="25"/>
      <c r="AR102" s="400"/>
      <c r="BG102" s="401"/>
      <c r="BH102" s="401"/>
      <c r="BI102" s="401"/>
      <c r="BJ102" s="401"/>
      <c r="BK102" s="401"/>
      <c r="BL102" s="401"/>
      <c r="BM102" s="401"/>
      <c r="BN102" s="401"/>
      <c r="BO102" s="401"/>
    </row>
    <row r="103" spans="2:73" ht="16.8" customHeight="1">
      <c r="B103" s="146" t="s">
        <v>182</v>
      </c>
      <c r="C103" s="146"/>
      <c r="D103" s="146"/>
      <c r="E103" s="146"/>
      <c r="F103" s="146"/>
      <c r="G103" s="62">
        <f>+AM84</f>
        <v>0</v>
      </c>
      <c r="H103" s="62"/>
      <c r="I103" s="33">
        <v>36000</v>
      </c>
      <c r="J103" s="33"/>
      <c r="K103" s="33">
        <f>+G103*I103</f>
        <v>0</v>
      </c>
      <c r="L103" s="33"/>
      <c r="M103" s="340"/>
      <c r="N103" s="340"/>
      <c r="AP103" s="25"/>
      <c r="AQ103" s="25"/>
      <c r="AR103" s="34"/>
      <c r="BG103" s="44"/>
      <c r="BH103" s="44"/>
      <c r="BI103" s="44"/>
      <c r="BJ103" s="44"/>
      <c r="BK103" s="44"/>
      <c r="BL103" s="44"/>
      <c r="BM103" s="44"/>
      <c r="BN103" s="44"/>
      <c r="BO103" s="44"/>
    </row>
    <row r="104" spans="2:73" ht="16.8" customHeight="1">
      <c r="B104" s="241" t="s">
        <v>89</v>
      </c>
      <c r="C104" s="267"/>
      <c r="D104" s="267"/>
      <c r="E104" s="267"/>
      <c r="F104" s="267"/>
      <c r="G104" s="63">
        <f>+AM85</f>
        <v>0</v>
      </c>
      <c r="H104" s="63"/>
      <c r="I104" s="336">
        <v>16000</v>
      </c>
      <c r="J104" s="336"/>
      <c r="K104" s="336">
        <f>+G104*I104</f>
        <v>0</v>
      </c>
      <c r="L104" s="336"/>
      <c r="M104" s="341"/>
      <c r="N104" s="341"/>
      <c r="AP104" s="25"/>
      <c r="AQ104" s="25"/>
      <c r="AR104" s="34"/>
      <c r="BG104" s="44"/>
      <c r="BH104" s="44"/>
      <c r="BI104" s="44"/>
      <c r="BJ104" s="44"/>
      <c r="BK104" s="44"/>
      <c r="BL104" s="44"/>
      <c r="BM104" s="44"/>
      <c r="BN104" s="44"/>
      <c r="BO104" s="44"/>
    </row>
    <row r="105" spans="2:73" ht="16.8" customHeight="1">
      <c r="B105" s="242" t="s">
        <v>8</v>
      </c>
      <c r="C105" s="268"/>
      <c r="D105" s="268"/>
      <c r="E105" s="268"/>
      <c r="F105" s="268"/>
      <c r="G105" s="64">
        <f>SUM(G101:H104)</f>
        <v>0</v>
      </c>
      <c r="H105" s="64"/>
      <c r="I105" s="72"/>
      <c r="J105" s="72"/>
      <c r="K105" s="338">
        <f>SUM(K101:L104)</f>
        <v>0</v>
      </c>
      <c r="L105" s="338"/>
      <c r="M105" s="342"/>
      <c r="N105" s="342"/>
      <c r="AP105" s="25"/>
      <c r="AQ105" s="25"/>
      <c r="AR105" s="34"/>
      <c r="BG105" s="44"/>
      <c r="BH105" s="44"/>
      <c r="BI105" s="44"/>
      <c r="BJ105" s="44"/>
      <c r="BK105" s="44"/>
      <c r="BL105" s="44"/>
      <c r="BM105" s="44"/>
      <c r="BN105" s="44"/>
      <c r="BO105" s="44"/>
    </row>
    <row r="106" spans="2:73" ht="16.8" customHeight="1">
      <c r="C106" s="34"/>
      <c r="AP106" s="25"/>
      <c r="AQ106" s="25"/>
      <c r="AR106" s="34"/>
      <c r="BG106" s="44"/>
      <c r="BH106" s="44"/>
      <c r="BI106" s="44"/>
      <c r="BJ106" s="44"/>
      <c r="BK106" s="44"/>
      <c r="BL106" s="44"/>
      <c r="BM106" s="44"/>
      <c r="BN106" s="44"/>
      <c r="BO106" s="44"/>
    </row>
    <row r="107" spans="2:73" ht="13.8" customHeight="1">
      <c r="B107" s="45"/>
      <c r="D107" s="45"/>
      <c r="E107" s="28"/>
      <c r="F107" s="28"/>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P107" s="25"/>
      <c r="AQ107" s="25"/>
      <c r="AR107" s="25"/>
      <c r="AS107" s="25"/>
      <c r="AT107" s="25"/>
    </row>
    <row r="108" spans="2:73" ht="15.75">
      <c r="B108" s="121" t="s">
        <v>47</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209"/>
      <c r="AO108" s="387"/>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row>
    <row r="109" spans="2:73" ht="17.399999999999999" customHeight="1">
      <c r="B109" s="123" t="s">
        <v>36</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210"/>
      <c r="AO109" s="387"/>
      <c r="AP109" s="25"/>
      <c r="AQ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row>
    <row r="110" spans="2:73" ht="17.399999999999999" customHeight="1">
      <c r="B110" s="122" t="s">
        <v>229</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210"/>
      <c r="BC110" s="25"/>
      <c r="BD110" s="25"/>
      <c r="BE110" s="25"/>
      <c r="BF110" s="25"/>
      <c r="BG110" s="25"/>
      <c r="BH110" s="25"/>
      <c r="BI110" s="25"/>
      <c r="BJ110" s="25"/>
      <c r="BK110" s="25"/>
      <c r="BL110" s="25"/>
      <c r="BM110" s="25"/>
      <c r="BN110" s="25"/>
      <c r="BO110" s="25"/>
      <c r="BP110" s="25"/>
      <c r="BQ110" s="25"/>
      <c r="BR110" s="25"/>
      <c r="BS110" s="25"/>
      <c r="BT110" s="25"/>
      <c r="BU110" s="25"/>
    </row>
    <row r="111" spans="2:73" ht="17.399999999999999" customHeight="1">
      <c r="B111" s="122" t="s">
        <v>40</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210"/>
      <c r="AP111" s="44"/>
      <c r="BE111" s="25"/>
      <c r="BF111" s="25"/>
      <c r="BG111" s="25"/>
      <c r="BH111" s="25"/>
      <c r="BI111" s="25"/>
      <c r="BJ111" s="25"/>
      <c r="BK111" s="25"/>
      <c r="BL111" s="25"/>
      <c r="BM111" s="25"/>
      <c r="BN111" s="25"/>
      <c r="BO111" s="25"/>
      <c r="BP111" s="25"/>
      <c r="BQ111" s="25"/>
      <c r="BR111" s="25"/>
      <c r="BS111" s="25"/>
      <c r="BT111" s="25"/>
      <c r="BU111" s="25"/>
    </row>
    <row r="112" spans="2:73" ht="17.399999999999999" customHeight="1">
      <c r="B112" s="122" t="s">
        <v>231</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210"/>
      <c r="AP112" s="44"/>
      <c r="BE112" s="25"/>
      <c r="BF112" s="25"/>
      <c r="BG112" s="25"/>
      <c r="BH112" s="25"/>
      <c r="BI112" s="25"/>
      <c r="BJ112" s="25"/>
      <c r="BK112" s="25"/>
      <c r="BL112" s="25"/>
      <c r="BM112" s="25"/>
      <c r="BN112" s="25"/>
      <c r="BO112" s="25"/>
      <c r="BP112" s="25"/>
      <c r="BQ112" s="25"/>
      <c r="BR112" s="25"/>
      <c r="BS112" s="25"/>
      <c r="BT112" s="25"/>
      <c r="BU112" s="25"/>
    </row>
    <row r="113" spans="1:73" ht="17.399999999999999" customHeight="1">
      <c r="B113" s="122" t="s">
        <v>197</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210"/>
      <c r="AP113" s="44"/>
      <c r="BE113" s="25"/>
      <c r="BF113" s="25"/>
      <c r="BG113" s="25"/>
      <c r="BH113" s="25"/>
      <c r="BI113" s="25"/>
      <c r="BJ113" s="25"/>
      <c r="BK113" s="25"/>
      <c r="BL113" s="25"/>
      <c r="BM113" s="25"/>
      <c r="BN113" s="25"/>
      <c r="BO113" s="25"/>
      <c r="BP113" s="25"/>
      <c r="BQ113" s="25"/>
      <c r="BR113" s="25"/>
      <c r="BS113" s="25"/>
      <c r="BT113" s="25"/>
      <c r="BU113" s="25"/>
    </row>
    <row r="114" spans="1:73" ht="17.399999999999999" customHeight="1">
      <c r="B114" s="122" t="s">
        <v>181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210"/>
      <c r="AP114" s="25"/>
      <c r="AQ114" s="25"/>
      <c r="BE114" s="25"/>
      <c r="BF114" s="25"/>
      <c r="BG114" s="25"/>
      <c r="BH114" s="25"/>
      <c r="BI114" s="25"/>
      <c r="BJ114" s="25"/>
      <c r="BK114" s="25"/>
      <c r="BL114" s="25"/>
      <c r="BM114" s="25"/>
      <c r="BN114" s="25"/>
      <c r="BO114" s="25"/>
      <c r="BP114" s="25"/>
      <c r="BQ114" s="25"/>
      <c r="BR114" s="25"/>
      <c r="BS114" s="25"/>
      <c r="BT114" s="25"/>
      <c r="BU114" s="25"/>
    </row>
    <row r="115" spans="1:73" ht="17.399999999999999" customHeight="1">
      <c r="B115" s="122" t="s">
        <v>18</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210"/>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row>
    <row r="116" spans="1:73" ht="17.399999999999999" customHeight="1">
      <c r="B116" s="124" t="s">
        <v>84</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211"/>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row>
    <row r="117" spans="1:73" ht="15" customHeight="1">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row>
    <row r="118" spans="1:73" ht="15" customHeight="1">
      <c r="A118" s="227" t="s">
        <v>69</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row>
    <row r="119" spans="1:73" ht="16.2" customHeight="1">
      <c r="B119" s="45" t="s">
        <v>65</v>
      </c>
      <c r="C119" s="45"/>
      <c r="D119" s="45"/>
      <c r="E119" s="28"/>
      <c r="F119" s="28"/>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P119" s="25"/>
      <c r="AQ119" s="25"/>
    </row>
    <row r="120" spans="1:73" ht="16.2" customHeight="1">
      <c r="B120" s="243" t="s">
        <v>7</v>
      </c>
      <c r="C120" s="269"/>
      <c r="D120" s="269"/>
      <c r="E120" s="269"/>
      <c r="F120" s="297"/>
      <c r="G120" s="302">
        <f t="shared" ref="G120:AL120" si="26">IF(G75-G79&gt;0,G75-G79,0)</f>
        <v>0</v>
      </c>
      <c r="H120" s="322">
        <f t="shared" si="26"/>
        <v>0</v>
      </c>
      <c r="I120" s="322">
        <f t="shared" si="26"/>
        <v>0</v>
      </c>
      <c r="J120" s="322">
        <f t="shared" si="26"/>
        <v>0</v>
      </c>
      <c r="K120" s="322">
        <f t="shared" si="26"/>
        <v>0</v>
      </c>
      <c r="L120" s="322">
        <f t="shared" si="26"/>
        <v>0</v>
      </c>
      <c r="M120" s="322">
        <f t="shared" si="26"/>
        <v>0</v>
      </c>
      <c r="N120" s="322">
        <f t="shared" si="26"/>
        <v>0</v>
      </c>
      <c r="O120" s="322">
        <f t="shared" si="26"/>
        <v>0</v>
      </c>
      <c r="P120" s="322">
        <f t="shared" si="26"/>
        <v>0</v>
      </c>
      <c r="Q120" s="322">
        <f t="shared" si="26"/>
        <v>0</v>
      </c>
      <c r="R120" s="322">
        <f t="shared" si="26"/>
        <v>0</v>
      </c>
      <c r="S120" s="322">
        <f t="shared" si="26"/>
        <v>0</v>
      </c>
      <c r="T120" s="322">
        <f t="shared" si="26"/>
        <v>0</v>
      </c>
      <c r="U120" s="322">
        <f t="shared" si="26"/>
        <v>0</v>
      </c>
      <c r="V120" s="322">
        <f t="shared" si="26"/>
        <v>0</v>
      </c>
      <c r="W120" s="322">
        <f t="shared" si="26"/>
        <v>0</v>
      </c>
      <c r="X120" s="322">
        <f t="shared" si="26"/>
        <v>0</v>
      </c>
      <c r="Y120" s="322">
        <f t="shared" si="26"/>
        <v>0</v>
      </c>
      <c r="Z120" s="322">
        <f t="shared" si="26"/>
        <v>0</v>
      </c>
      <c r="AA120" s="322">
        <f t="shared" si="26"/>
        <v>0</v>
      </c>
      <c r="AB120" s="322">
        <f t="shared" si="26"/>
        <v>0</v>
      </c>
      <c r="AC120" s="322">
        <f t="shared" si="26"/>
        <v>0</v>
      </c>
      <c r="AD120" s="322">
        <f t="shared" si="26"/>
        <v>0</v>
      </c>
      <c r="AE120" s="322">
        <f t="shared" si="26"/>
        <v>0</v>
      </c>
      <c r="AF120" s="322">
        <f t="shared" si="26"/>
        <v>0</v>
      </c>
      <c r="AG120" s="322">
        <f t="shared" si="26"/>
        <v>0</v>
      </c>
      <c r="AH120" s="322">
        <f t="shared" si="26"/>
        <v>0</v>
      </c>
      <c r="AI120" s="322">
        <f t="shared" si="26"/>
        <v>0</v>
      </c>
      <c r="AJ120" s="322">
        <f t="shared" si="26"/>
        <v>0</v>
      </c>
      <c r="AK120" s="322">
        <f t="shared" si="26"/>
        <v>0</v>
      </c>
      <c r="AL120" s="353">
        <f t="shared" si="26"/>
        <v>0</v>
      </c>
      <c r="AM120" s="379">
        <f>SUM(G120:AL120)</f>
        <v>0</v>
      </c>
      <c r="AP120" s="25"/>
      <c r="AQ120" s="25"/>
    </row>
    <row r="121" spans="1:73" ht="16.2" customHeight="1">
      <c r="B121" s="244" t="s">
        <v>68</v>
      </c>
      <c r="C121" s="270"/>
      <c r="D121" s="270"/>
      <c r="E121" s="270"/>
      <c r="F121" s="285"/>
      <c r="G121" s="316">
        <f t="shared" ref="G121:AL121" si="27">IF(G77-G120&lt;0,-(G77-G120),0)</f>
        <v>0</v>
      </c>
      <c r="H121" s="162">
        <f t="shared" si="27"/>
        <v>0</v>
      </c>
      <c r="I121" s="162">
        <f t="shared" si="27"/>
        <v>0</v>
      </c>
      <c r="J121" s="162">
        <f t="shared" si="27"/>
        <v>0</v>
      </c>
      <c r="K121" s="162">
        <f t="shared" si="27"/>
        <v>0</v>
      </c>
      <c r="L121" s="162">
        <f t="shared" si="27"/>
        <v>0</v>
      </c>
      <c r="M121" s="162">
        <f t="shared" si="27"/>
        <v>0</v>
      </c>
      <c r="N121" s="162">
        <f t="shared" si="27"/>
        <v>0</v>
      </c>
      <c r="O121" s="162">
        <f t="shared" si="27"/>
        <v>0</v>
      </c>
      <c r="P121" s="162">
        <f t="shared" si="27"/>
        <v>0</v>
      </c>
      <c r="Q121" s="162">
        <f t="shared" si="27"/>
        <v>0</v>
      </c>
      <c r="R121" s="162">
        <f t="shared" si="27"/>
        <v>0</v>
      </c>
      <c r="S121" s="162">
        <f t="shared" si="27"/>
        <v>0</v>
      </c>
      <c r="T121" s="162">
        <f t="shared" si="27"/>
        <v>0</v>
      </c>
      <c r="U121" s="162">
        <f t="shared" si="27"/>
        <v>0</v>
      </c>
      <c r="V121" s="162">
        <f t="shared" si="27"/>
        <v>0</v>
      </c>
      <c r="W121" s="162">
        <f t="shared" si="27"/>
        <v>0</v>
      </c>
      <c r="X121" s="162">
        <f t="shared" si="27"/>
        <v>0</v>
      </c>
      <c r="Y121" s="162">
        <f t="shared" si="27"/>
        <v>0</v>
      </c>
      <c r="Z121" s="162">
        <f t="shared" si="27"/>
        <v>0</v>
      </c>
      <c r="AA121" s="162">
        <f t="shared" si="27"/>
        <v>0</v>
      </c>
      <c r="AB121" s="162">
        <f t="shared" si="27"/>
        <v>0</v>
      </c>
      <c r="AC121" s="162">
        <f t="shared" si="27"/>
        <v>0</v>
      </c>
      <c r="AD121" s="162">
        <f t="shared" si="27"/>
        <v>0</v>
      </c>
      <c r="AE121" s="162">
        <f t="shared" si="27"/>
        <v>0</v>
      </c>
      <c r="AF121" s="162">
        <f t="shared" si="27"/>
        <v>0</v>
      </c>
      <c r="AG121" s="162">
        <f t="shared" si="27"/>
        <v>0</v>
      </c>
      <c r="AH121" s="162">
        <f t="shared" si="27"/>
        <v>0</v>
      </c>
      <c r="AI121" s="162">
        <f t="shared" si="27"/>
        <v>0</v>
      </c>
      <c r="AJ121" s="162">
        <f t="shared" si="27"/>
        <v>0</v>
      </c>
      <c r="AK121" s="162">
        <f t="shared" si="27"/>
        <v>0</v>
      </c>
      <c r="AL121" s="223">
        <f t="shared" si="27"/>
        <v>0</v>
      </c>
      <c r="AM121" s="380">
        <f>SUM(G121:AL121)</f>
        <v>0</v>
      </c>
      <c r="AP121" s="25"/>
      <c r="AQ121" s="25"/>
    </row>
    <row r="122" spans="1:73" ht="16.2" customHeight="1">
      <c r="B122" s="245"/>
      <c r="C122" s="31"/>
      <c r="D122" s="31"/>
      <c r="E122" s="31"/>
      <c r="F122" s="31"/>
      <c r="G122" s="31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P122" s="25"/>
      <c r="AQ122" s="25"/>
    </row>
    <row r="123" spans="1:73" ht="15" customHeight="1">
      <c r="B123" s="45" t="s">
        <v>30</v>
      </c>
      <c r="C123" s="45"/>
      <c r="D123" s="45"/>
      <c r="E123" s="4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P123" s="25"/>
      <c r="AQ123" s="25"/>
      <c r="BQ123" s="25"/>
      <c r="BR123" s="25"/>
      <c r="BS123" s="25"/>
      <c r="BT123" s="25"/>
      <c r="BU123" s="25"/>
    </row>
    <row r="124" spans="1:73" ht="15" customHeight="1">
      <c r="B124" s="246" t="s">
        <v>15</v>
      </c>
      <c r="C124" s="271"/>
      <c r="D124" s="271"/>
      <c r="E124" s="271"/>
      <c r="F124" s="271"/>
      <c r="G124" s="312"/>
      <c r="H124" s="331">
        <f t="shared" ref="H124:AL125" si="28">+H64-G64</f>
        <v>0</v>
      </c>
      <c r="I124" s="331">
        <f t="shared" si="28"/>
        <v>0</v>
      </c>
      <c r="J124" s="331">
        <f t="shared" si="28"/>
        <v>0</v>
      </c>
      <c r="K124" s="331">
        <f t="shared" si="28"/>
        <v>0</v>
      </c>
      <c r="L124" s="331">
        <f t="shared" si="28"/>
        <v>0</v>
      </c>
      <c r="M124" s="331">
        <f t="shared" si="28"/>
        <v>0</v>
      </c>
      <c r="N124" s="331">
        <f t="shared" si="28"/>
        <v>0</v>
      </c>
      <c r="O124" s="331">
        <f t="shared" si="28"/>
        <v>0</v>
      </c>
      <c r="P124" s="331">
        <f t="shared" si="28"/>
        <v>0</v>
      </c>
      <c r="Q124" s="331">
        <f t="shared" si="28"/>
        <v>0</v>
      </c>
      <c r="R124" s="331">
        <f t="shared" si="28"/>
        <v>0</v>
      </c>
      <c r="S124" s="331">
        <f t="shared" si="28"/>
        <v>0</v>
      </c>
      <c r="T124" s="331">
        <f t="shared" si="28"/>
        <v>0</v>
      </c>
      <c r="U124" s="331">
        <f t="shared" si="28"/>
        <v>0</v>
      </c>
      <c r="V124" s="331">
        <f t="shared" si="28"/>
        <v>0</v>
      </c>
      <c r="W124" s="331">
        <f t="shared" si="28"/>
        <v>0</v>
      </c>
      <c r="X124" s="331">
        <f t="shared" si="28"/>
        <v>0</v>
      </c>
      <c r="Y124" s="331">
        <f t="shared" si="28"/>
        <v>0</v>
      </c>
      <c r="Z124" s="331">
        <f t="shared" si="28"/>
        <v>0</v>
      </c>
      <c r="AA124" s="331">
        <f t="shared" si="28"/>
        <v>0</v>
      </c>
      <c r="AB124" s="331">
        <f t="shared" si="28"/>
        <v>0</v>
      </c>
      <c r="AC124" s="331">
        <f t="shared" si="28"/>
        <v>0</v>
      </c>
      <c r="AD124" s="331">
        <f t="shared" si="28"/>
        <v>0</v>
      </c>
      <c r="AE124" s="331">
        <f t="shared" si="28"/>
        <v>0</v>
      </c>
      <c r="AF124" s="331">
        <f t="shared" si="28"/>
        <v>0</v>
      </c>
      <c r="AG124" s="331">
        <f t="shared" si="28"/>
        <v>0</v>
      </c>
      <c r="AH124" s="331">
        <f t="shared" si="28"/>
        <v>0</v>
      </c>
      <c r="AI124" s="331">
        <f t="shared" si="28"/>
        <v>0</v>
      </c>
      <c r="AJ124" s="331">
        <f t="shared" si="28"/>
        <v>0</v>
      </c>
      <c r="AK124" s="331">
        <f t="shared" si="28"/>
        <v>0</v>
      </c>
      <c r="AL124" s="362">
        <f t="shared" si="28"/>
        <v>0</v>
      </c>
      <c r="AM124" s="27"/>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row>
    <row r="125" spans="1:73" ht="15" customHeight="1">
      <c r="B125" s="247" t="s">
        <v>9</v>
      </c>
      <c r="C125" s="272"/>
      <c r="D125" s="272"/>
      <c r="E125" s="272"/>
      <c r="F125" s="272"/>
      <c r="G125" s="318"/>
      <c r="H125" s="332">
        <f t="shared" si="28"/>
        <v>0</v>
      </c>
      <c r="I125" s="332">
        <f t="shared" si="28"/>
        <v>0</v>
      </c>
      <c r="J125" s="332">
        <f t="shared" si="28"/>
        <v>0</v>
      </c>
      <c r="K125" s="332">
        <f t="shared" si="28"/>
        <v>0</v>
      </c>
      <c r="L125" s="332">
        <f t="shared" si="28"/>
        <v>0</v>
      </c>
      <c r="M125" s="332">
        <f t="shared" si="28"/>
        <v>0</v>
      </c>
      <c r="N125" s="332">
        <f t="shared" si="28"/>
        <v>0</v>
      </c>
      <c r="O125" s="332">
        <f t="shared" si="28"/>
        <v>0</v>
      </c>
      <c r="P125" s="332">
        <f t="shared" si="28"/>
        <v>0</v>
      </c>
      <c r="Q125" s="332">
        <f t="shared" si="28"/>
        <v>0</v>
      </c>
      <c r="R125" s="332">
        <f t="shared" si="28"/>
        <v>0</v>
      </c>
      <c r="S125" s="332">
        <f t="shared" si="28"/>
        <v>0</v>
      </c>
      <c r="T125" s="332">
        <f t="shared" si="28"/>
        <v>0</v>
      </c>
      <c r="U125" s="332">
        <f t="shared" si="28"/>
        <v>0</v>
      </c>
      <c r="V125" s="332">
        <f t="shared" si="28"/>
        <v>0</v>
      </c>
      <c r="W125" s="332">
        <f t="shared" si="28"/>
        <v>0</v>
      </c>
      <c r="X125" s="332">
        <f t="shared" si="28"/>
        <v>0</v>
      </c>
      <c r="Y125" s="332">
        <f t="shared" si="28"/>
        <v>0</v>
      </c>
      <c r="Z125" s="332">
        <f t="shared" si="28"/>
        <v>0</v>
      </c>
      <c r="AA125" s="332">
        <f t="shared" si="28"/>
        <v>0</v>
      </c>
      <c r="AB125" s="332">
        <f t="shared" si="28"/>
        <v>0</v>
      </c>
      <c r="AC125" s="332">
        <f t="shared" si="28"/>
        <v>0</v>
      </c>
      <c r="AD125" s="332">
        <f t="shared" si="28"/>
        <v>0</v>
      </c>
      <c r="AE125" s="332">
        <f t="shared" si="28"/>
        <v>0</v>
      </c>
      <c r="AF125" s="332">
        <f t="shared" si="28"/>
        <v>0</v>
      </c>
      <c r="AG125" s="332">
        <f t="shared" si="28"/>
        <v>0</v>
      </c>
      <c r="AH125" s="332">
        <f t="shared" si="28"/>
        <v>0</v>
      </c>
      <c r="AI125" s="332">
        <f t="shared" si="28"/>
        <v>0</v>
      </c>
      <c r="AJ125" s="332">
        <f t="shared" si="28"/>
        <v>0</v>
      </c>
      <c r="AK125" s="332">
        <f t="shared" si="28"/>
        <v>0</v>
      </c>
      <c r="AL125" s="363">
        <f t="shared" si="28"/>
        <v>0</v>
      </c>
      <c r="AM125" s="27"/>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row>
    <row r="126" spans="1:73" ht="15" customHeight="1">
      <c r="B126" s="248" t="s">
        <v>8</v>
      </c>
      <c r="C126" s="273"/>
      <c r="D126" s="273"/>
      <c r="E126" s="273"/>
      <c r="F126" s="273"/>
      <c r="G126" s="319">
        <f t="shared" ref="G126:AL126" si="29">SUM(G124:G125)</f>
        <v>0</v>
      </c>
      <c r="H126" s="333">
        <f t="shared" si="29"/>
        <v>0</v>
      </c>
      <c r="I126" s="333">
        <f t="shared" si="29"/>
        <v>0</v>
      </c>
      <c r="J126" s="333">
        <f t="shared" si="29"/>
        <v>0</v>
      </c>
      <c r="K126" s="333">
        <f t="shared" si="29"/>
        <v>0</v>
      </c>
      <c r="L126" s="333">
        <f t="shared" si="29"/>
        <v>0</v>
      </c>
      <c r="M126" s="333">
        <f t="shared" si="29"/>
        <v>0</v>
      </c>
      <c r="N126" s="333">
        <f t="shared" si="29"/>
        <v>0</v>
      </c>
      <c r="O126" s="333">
        <f t="shared" si="29"/>
        <v>0</v>
      </c>
      <c r="P126" s="333">
        <f t="shared" si="29"/>
        <v>0</v>
      </c>
      <c r="Q126" s="333">
        <f t="shared" si="29"/>
        <v>0</v>
      </c>
      <c r="R126" s="333">
        <f t="shared" si="29"/>
        <v>0</v>
      </c>
      <c r="S126" s="333">
        <f t="shared" si="29"/>
        <v>0</v>
      </c>
      <c r="T126" s="333">
        <f t="shared" si="29"/>
        <v>0</v>
      </c>
      <c r="U126" s="333">
        <f t="shared" si="29"/>
        <v>0</v>
      </c>
      <c r="V126" s="333">
        <f t="shared" si="29"/>
        <v>0</v>
      </c>
      <c r="W126" s="333">
        <f t="shared" si="29"/>
        <v>0</v>
      </c>
      <c r="X126" s="333">
        <f t="shared" si="29"/>
        <v>0</v>
      </c>
      <c r="Y126" s="333">
        <f t="shared" si="29"/>
        <v>0</v>
      </c>
      <c r="Z126" s="333">
        <f t="shared" si="29"/>
        <v>0</v>
      </c>
      <c r="AA126" s="333">
        <f t="shared" si="29"/>
        <v>0</v>
      </c>
      <c r="AB126" s="333">
        <f t="shared" si="29"/>
        <v>0</v>
      </c>
      <c r="AC126" s="333">
        <f t="shared" si="29"/>
        <v>0</v>
      </c>
      <c r="AD126" s="333">
        <f t="shared" si="29"/>
        <v>0</v>
      </c>
      <c r="AE126" s="333">
        <f t="shared" si="29"/>
        <v>0</v>
      </c>
      <c r="AF126" s="333">
        <f t="shared" si="29"/>
        <v>0</v>
      </c>
      <c r="AG126" s="333">
        <f t="shared" si="29"/>
        <v>0</v>
      </c>
      <c r="AH126" s="333">
        <f t="shared" si="29"/>
        <v>0</v>
      </c>
      <c r="AI126" s="333">
        <f t="shared" si="29"/>
        <v>0</v>
      </c>
      <c r="AJ126" s="333">
        <f t="shared" si="29"/>
        <v>0</v>
      </c>
      <c r="AK126" s="333">
        <f t="shared" si="29"/>
        <v>0</v>
      </c>
      <c r="AL126" s="364">
        <f t="shared" si="29"/>
        <v>0</v>
      </c>
      <c r="AM126" s="27"/>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row>
    <row r="127" spans="1:73" ht="15" customHeight="1">
      <c r="B127" s="27"/>
      <c r="C127" s="45"/>
      <c r="D127" s="45"/>
      <c r="E127" s="45"/>
      <c r="F127" s="45"/>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row>
    <row r="128" spans="1:73" ht="15" customHeight="1">
      <c r="B128" s="246" t="s">
        <v>71</v>
      </c>
      <c r="C128" s="271"/>
      <c r="D128" s="271"/>
      <c r="E128" s="271"/>
      <c r="F128" s="271"/>
      <c r="G128" s="312"/>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62"/>
      <c r="AM128" s="27"/>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row>
    <row r="129" spans="2:73" ht="15" customHeight="1">
      <c r="B129" s="249" t="s">
        <v>35</v>
      </c>
      <c r="C129" s="274"/>
      <c r="D129" s="274"/>
      <c r="E129" s="274"/>
      <c r="F129" s="274"/>
      <c r="G129" s="320" t="str">
        <f t="shared" ref="G129:AL129" si="30">IF(G128-G66=0,"",G128-G66)</f>
        <v/>
      </c>
      <c r="H129" s="334" t="str">
        <f t="shared" si="30"/>
        <v/>
      </c>
      <c r="I129" s="334" t="str">
        <f t="shared" si="30"/>
        <v/>
      </c>
      <c r="J129" s="334" t="str">
        <f t="shared" si="30"/>
        <v/>
      </c>
      <c r="K129" s="334" t="str">
        <f t="shared" si="30"/>
        <v/>
      </c>
      <c r="L129" s="334" t="str">
        <f t="shared" si="30"/>
        <v/>
      </c>
      <c r="M129" s="334" t="str">
        <f t="shared" si="30"/>
        <v/>
      </c>
      <c r="N129" s="334" t="str">
        <f t="shared" si="30"/>
        <v/>
      </c>
      <c r="O129" s="334" t="str">
        <f t="shared" si="30"/>
        <v/>
      </c>
      <c r="P129" s="334" t="str">
        <f t="shared" si="30"/>
        <v/>
      </c>
      <c r="Q129" s="334" t="str">
        <f t="shared" si="30"/>
        <v/>
      </c>
      <c r="R129" s="334" t="str">
        <f t="shared" si="30"/>
        <v/>
      </c>
      <c r="S129" s="334" t="str">
        <f t="shared" si="30"/>
        <v/>
      </c>
      <c r="T129" s="334" t="str">
        <f t="shared" si="30"/>
        <v/>
      </c>
      <c r="U129" s="334" t="str">
        <f t="shared" si="30"/>
        <v/>
      </c>
      <c r="V129" s="334" t="str">
        <f t="shared" si="30"/>
        <v/>
      </c>
      <c r="W129" s="334" t="str">
        <f t="shared" si="30"/>
        <v/>
      </c>
      <c r="X129" s="334" t="str">
        <f t="shared" si="30"/>
        <v/>
      </c>
      <c r="Y129" s="334" t="str">
        <f t="shared" si="30"/>
        <v/>
      </c>
      <c r="Z129" s="334" t="str">
        <f t="shared" si="30"/>
        <v/>
      </c>
      <c r="AA129" s="334" t="str">
        <f t="shared" si="30"/>
        <v/>
      </c>
      <c r="AB129" s="334" t="str">
        <f t="shared" si="30"/>
        <v/>
      </c>
      <c r="AC129" s="334" t="str">
        <f t="shared" si="30"/>
        <v/>
      </c>
      <c r="AD129" s="334" t="str">
        <f t="shared" si="30"/>
        <v/>
      </c>
      <c r="AE129" s="334" t="str">
        <f t="shared" si="30"/>
        <v/>
      </c>
      <c r="AF129" s="334" t="str">
        <f t="shared" si="30"/>
        <v/>
      </c>
      <c r="AG129" s="334" t="str">
        <f t="shared" si="30"/>
        <v/>
      </c>
      <c r="AH129" s="334" t="str">
        <f t="shared" si="30"/>
        <v/>
      </c>
      <c r="AI129" s="334" t="str">
        <f t="shared" si="30"/>
        <v/>
      </c>
      <c r="AJ129" s="334" t="str">
        <f t="shared" si="30"/>
        <v/>
      </c>
      <c r="AK129" s="334" t="str">
        <f t="shared" si="30"/>
        <v/>
      </c>
      <c r="AL129" s="365" t="str">
        <f t="shared" si="30"/>
        <v/>
      </c>
      <c r="AM129" s="27"/>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row>
    <row r="130" spans="2:73" ht="15" customHeight="1">
      <c r="B130" s="27" t="s">
        <v>73</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row>
    <row r="131" spans="2:73" ht="15" customHeight="1">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row>
    <row r="132" spans="2:73" ht="15" customHeight="1">
      <c r="B132" s="27"/>
      <c r="C132" s="134" t="s">
        <v>4</v>
      </c>
      <c r="D132" s="142"/>
      <c r="E132" s="142" t="s">
        <v>58</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row>
    <row r="133" spans="2:73" ht="15" customHeight="1">
      <c r="B133" s="27"/>
      <c r="C133" s="40" t="s">
        <v>19</v>
      </c>
      <c r="D133" s="142"/>
      <c r="E133" s="40" t="s">
        <v>59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row>
    <row r="134" spans="2:73" ht="15" customHeight="1">
      <c r="B134" s="27"/>
      <c r="C134" s="40" t="s">
        <v>24</v>
      </c>
      <c r="D134" s="142"/>
      <c r="E134" s="40" t="s">
        <v>56</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row>
    <row r="135" spans="2:73" ht="15" customHeight="1">
      <c r="B135" s="27"/>
      <c r="C135" s="40" t="s">
        <v>25</v>
      </c>
      <c r="D135" s="142"/>
      <c r="E135" s="40" t="s">
        <v>41</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row>
    <row r="136" spans="2:73" ht="15" customHeight="1">
      <c r="B136" s="27"/>
      <c r="C136" s="40" t="s">
        <v>28</v>
      </c>
      <c r="D136" s="142"/>
      <c r="E136" s="40" t="s">
        <v>60</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row>
    <row r="137" spans="2:73" ht="15" customHeight="1">
      <c r="B137" s="27"/>
      <c r="C137" s="275" t="s">
        <v>16</v>
      </c>
      <c r="D137" s="142"/>
      <c r="E137" s="40" t="s">
        <v>21</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row>
    <row r="138" spans="2:73" ht="15" customHeight="1">
      <c r="B138" s="27"/>
      <c r="C138" s="275" t="s">
        <v>177</v>
      </c>
      <c r="D138" s="142"/>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row>
    <row r="139" spans="2:73" ht="15" customHeight="1">
      <c r="B139" s="27"/>
      <c r="C139" s="275" t="s">
        <v>23</v>
      </c>
      <c r="D139" s="142"/>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row>
    <row r="140" spans="2:73" ht="15" customHeight="1">
      <c r="B140" s="27"/>
      <c r="C140" s="275" t="s">
        <v>6</v>
      </c>
      <c r="D140" s="142"/>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row>
    <row r="141" spans="2:73" ht="15" customHeight="1">
      <c r="C141" s="40" t="s">
        <v>14</v>
      </c>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row>
    <row r="142" spans="2:73" ht="15" customHeight="1">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row>
    <row r="143" spans="2:73" ht="15" customHeight="1">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row>
    <row r="144" spans="2:73" ht="15" customHeight="1">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row>
  </sheetData>
  <mergeCells count="46">
    <mergeCell ref="P1:R1"/>
    <mergeCell ref="S1:T1"/>
    <mergeCell ref="V1:W1"/>
    <mergeCell ref="X1:Y1"/>
    <mergeCell ref="Z1:AA1"/>
    <mergeCell ref="AB1:AC1"/>
    <mergeCell ref="AD1:AE1"/>
    <mergeCell ref="AI1:AJ1"/>
    <mergeCell ref="AK1:AN1"/>
    <mergeCell ref="G87:AM87"/>
    <mergeCell ref="B94:D94"/>
    <mergeCell ref="E94:G94"/>
    <mergeCell ref="H94:J94"/>
    <mergeCell ref="K94:M94"/>
    <mergeCell ref="O94:Q94"/>
    <mergeCell ref="R94:T94"/>
    <mergeCell ref="B100:F100"/>
    <mergeCell ref="G100:H100"/>
    <mergeCell ref="I100:J100"/>
    <mergeCell ref="K100:N100"/>
    <mergeCell ref="B101:F101"/>
    <mergeCell ref="G101:H101"/>
    <mergeCell ref="I101:J101"/>
    <mergeCell ref="K101:N101"/>
    <mergeCell ref="B102:F102"/>
    <mergeCell ref="G102:H102"/>
    <mergeCell ref="I102:J102"/>
    <mergeCell ref="K102:N102"/>
    <mergeCell ref="B103:F103"/>
    <mergeCell ref="G103:H103"/>
    <mergeCell ref="I103:J103"/>
    <mergeCell ref="K103:N103"/>
    <mergeCell ref="B104:F104"/>
    <mergeCell ref="G104:H104"/>
    <mergeCell ref="I104:J104"/>
    <mergeCell ref="K104:N104"/>
    <mergeCell ref="B105:F105"/>
    <mergeCell ref="G105:H105"/>
    <mergeCell ref="I105:J105"/>
    <mergeCell ref="K105:N105"/>
    <mergeCell ref="B92:D93"/>
    <mergeCell ref="E92:G93"/>
    <mergeCell ref="H92:J93"/>
    <mergeCell ref="K92:M93"/>
    <mergeCell ref="O92:Q93"/>
    <mergeCell ref="R92:T93"/>
  </mergeCells>
  <phoneticPr fontId="2"/>
  <conditionalFormatting sqref="G4:AL63">
    <cfRule type="expression" dxfId="35" priority="3">
      <formula>AP4=1</formula>
    </cfRule>
    <cfRule type="expression" dxfId="34" priority="4">
      <formula>COUNTIF(G4,"休(療)")=1</formula>
    </cfRule>
    <cfRule type="expression" dxfId="33" priority="5">
      <formula>COUNTIF(G4,"休")=1</formula>
    </cfRule>
    <cfRule type="expression" dxfId="32" priority="6">
      <formula>COUNTIF(G4,"空")=1</formula>
    </cfRule>
    <cfRule type="expression" dxfId="31" priority="7">
      <formula>COUNTIF(G4,"対象外")=1</formula>
    </cfRule>
    <cfRule type="expression" dxfId="30" priority="8">
      <formula>COUNTIF(G4,"*"&amp;"コ"&amp;"*")=1</formula>
    </cfRule>
    <cfRule type="expression" dxfId="29" priority="9">
      <formula>COUNTIF(G4,"*"&amp;"一"&amp;"*")=1</formula>
    </cfRule>
  </conditionalFormatting>
  <conditionalFormatting sqref="D4:AN63">
    <cfRule type="expression" dxfId="28" priority="2">
      <formula>$E5&lt;&gt;""</formula>
    </cfRule>
  </conditionalFormatting>
  <conditionalFormatting sqref="G4:AN63">
    <cfRule type="expression" dxfId="27" priority="1">
      <formula>COUNTIF(G4,"空(療)")=1</formula>
    </cfRule>
  </conditionalFormatting>
  <dataValidations count="3">
    <dataValidation type="list" allowBlank="1" showDropDown="0" showInputMessage="1" showErrorMessage="1" sqref="AM4:AM63">
      <formula1>$C$133:$C$137</formula1>
    </dataValidation>
    <dataValidation type="list" allowBlank="1" showDropDown="0" showInputMessage="1" showErrorMessage="1" sqref="G4:AL63">
      <formula1>$C$133:$C$141</formula1>
    </dataValidation>
    <dataValidation type="list" allowBlank="1" showDropDown="0" showInputMessage="1" showErrorMessage="1" sqref="D4:D63">
      <formula1>$E$133:$E$137</formula1>
    </dataValidation>
  </dataValidations>
  <pageMargins left="0.11811023622047244" right="0.11811023622047244" top="0.74803149606299213" bottom="0.19685039370078741" header="0.31496062992125984" footer="0.31496062992125984"/>
  <pageSetup paperSize="8" scale="65" fitToWidth="1" fitToHeight="0"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tint="0.8"/>
    <pageSetUpPr fitToPage="1"/>
  </sheetPr>
  <dimension ref="B1:AM61"/>
  <sheetViews>
    <sheetView showGridLines="0" tabSelected="1" view="pageBreakPreview" zoomScale="85" zoomScaleNormal="70" zoomScaleSheetLayoutView="85" workbookViewId="0">
      <pane xSplit="6" ySplit="2" topLeftCell="G3" activePane="bottomRight" state="frozen"/>
      <selection pane="topRight"/>
      <selection pane="bottomLeft"/>
      <selection pane="bottomRight" activeCell="B1" sqref="B1"/>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21" width="5.19921875" style="23" customWidth="1"/>
    <col min="22" max="22" width="9.5" style="23" customWidth="1"/>
    <col min="23" max="38" width="5.19921875" style="23" customWidth="1"/>
    <col min="39" max="39" width="7.5" style="23" customWidth="1"/>
    <col min="40" max="16384" width="9" style="23"/>
  </cols>
  <sheetData>
    <row r="1" spans="2:39" ht="21" customHeight="1">
      <c r="B1" s="26" t="s">
        <v>169</v>
      </c>
      <c r="C1" s="27"/>
      <c r="D1" s="27"/>
      <c r="E1" s="27"/>
      <c r="F1" s="27"/>
      <c r="G1" s="27"/>
      <c r="H1" s="27"/>
      <c r="I1" s="27"/>
      <c r="J1" s="73"/>
      <c r="K1" s="75"/>
      <c r="L1" s="75"/>
      <c r="M1" s="80"/>
      <c r="N1" s="87"/>
      <c r="O1" s="87"/>
      <c r="P1" s="94" t="s">
        <v>10</v>
      </c>
      <c r="Q1" s="94"/>
      <c r="R1" s="98"/>
      <c r="S1" s="98"/>
      <c r="T1" s="98"/>
      <c r="U1" s="98"/>
      <c r="V1" s="87"/>
      <c r="W1" s="106"/>
      <c r="X1" s="106"/>
      <c r="Y1" s="87"/>
      <c r="Z1" s="87"/>
      <c r="AA1" s="87"/>
      <c r="AB1" s="106"/>
      <c r="AC1" s="106"/>
      <c r="AD1" s="111"/>
      <c r="AE1" s="112"/>
      <c r="AF1" s="112"/>
      <c r="AG1" s="112"/>
      <c r="AH1" s="114"/>
      <c r="AI1" s="114"/>
      <c r="AJ1" s="114"/>
      <c r="AK1" s="114"/>
      <c r="AL1" s="114"/>
      <c r="AM1" s="114"/>
    </row>
    <row r="2" spans="2:39" ht="1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39" ht="12" customHeight="1">
      <c r="B3" s="28"/>
      <c r="C3" s="28"/>
      <c r="D3" s="28"/>
      <c r="E3" s="28"/>
      <c r="F3" s="28"/>
      <c r="G3" s="57"/>
      <c r="H3" s="57"/>
      <c r="I3" s="57"/>
      <c r="J3" s="57"/>
      <c r="K3" s="57"/>
      <c r="L3" s="57"/>
      <c r="M3" s="57"/>
      <c r="N3" s="88"/>
      <c r="O3" s="88"/>
      <c r="P3" s="88"/>
      <c r="Q3" s="57"/>
      <c r="R3" s="57"/>
      <c r="S3" s="57"/>
      <c r="T3" s="57"/>
      <c r="U3" s="57"/>
      <c r="V3" s="88"/>
      <c r="W3" s="88"/>
      <c r="X3" s="57"/>
      <c r="Y3" s="88"/>
      <c r="Z3" s="57"/>
      <c r="AA3" s="57"/>
      <c r="AB3" s="57"/>
      <c r="AC3" s="88"/>
      <c r="AD3" s="57"/>
      <c r="AE3" s="57"/>
      <c r="AF3" s="57"/>
      <c r="AG3" s="57"/>
      <c r="AH3" s="57"/>
      <c r="AI3" s="57"/>
      <c r="AJ3" s="57"/>
      <c r="AK3" s="57"/>
      <c r="AL3" s="57"/>
      <c r="AM3" s="57"/>
    </row>
    <row r="4" spans="2:39" ht="30" customHeight="1">
      <c r="B4" s="29" t="s">
        <v>105</v>
      </c>
      <c r="C4" s="44"/>
      <c r="D4" s="44"/>
      <c r="E4" s="44"/>
      <c r="F4" s="44"/>
      <c r="G4" s="44"/>
      <c r="H4" s="44"/>
      <c r="I4" s="44"/>
      <c r="J4" s="44"/>
      <c r="K4" s="44"/>
      <c r="L4" s="44"/>
      <c r="M4" s="44"/>
      <c r="N4" s="44"/>
      <c r="O4" s="44"/>
      <c r="P4" s="44"/>
      <c r="Q4" s="44"/>
      <c r="R4" s="44"/>
      <c r="S4" s="44"/>
      <c r="U4" s="44"/>
      <c r="V4" s="44"/>
      <c r="W4" s="44"/>
      <c r="X4" s="44"/>
      <c r="Y4" s="44"/>
      <c r="Z4" s="107"/>
    </row>
    <row r="5" spans="2:39" ht="4.5" customHeight="1">
      <c r="B5" s="30"/>
      <c r="C5" s="44"/>
      <c r="D5" s="44"/>
      <c r="E5" s="44"/>
      <c r="F5" s="44"/>
      <c r="G5" s="44"/>
      <c r="H5" s="44"/>
      <c r="I5" s="44"/>
      <c r="J5" s="44"/>
      <c r="K5" s="44"/>
      <c r="L5" s="44"/>
      <c r="M5" s="44"/>
      <c r="N5" s="44"/>
      <c r="O5" s="44"/>
      <c r="P5" s="44"/>
      <c r="Q5" s="44"/>
      <c r="R5" s="44"/>
      <c r="S5" s="44"/>
      <c r="U5" s="44"/>
      <c r="V5" s="44"/>
      <c r="W5" s="44"/>
      <c r="X5" s="44"/>
      <c r="Y5" s="44"/>
      <c r="Z5" s="107"/>
    </row>
    <row r="6" spans="2:39" ht="16.8" customHeight="1">
      <c r="B6" s="31" t="s">
        <v>83</v>
      </c>
      <c r="O6" s="31"/>
    </row>
    <row r="7" spans="2:39" s="24" customFormat="1" ht="16.8" customHeight="1">
      <c r="B7" s="32" t="s">
        <v>168</v>
      </c>
      <c r="C7" s="32"/>
      <c r="D7" s="32"/>
      <c r="E7" s="32" t="s">
        <v>209</v>
      </c>
      <c r="F7" s="32"/>
      <c r="G7" s="32"/>
      <c r="H7" s="32" t="s">
        <v>93</v>
      </c>
      <c r="I7" s="32"/>
      <c r="J7" s="32"/>
      <c r="K7" s="32" t="s">
        <v>17</v>
      </c>
      <c r="L7" s="78"/>
      <c r="M7" s="81"/>
      <c r="N7" s="89"/>
      <c r="O7" s="32" t="s">
        <v>81</v>
      </c>
      <c r="P7" s="78"/>
      <c r="Q7" s="81"/>
      <c r="R7" s="99"/>
      <c r="S7" s="102"/>
      <c r="T7" s="102"/>
      <c r="U7" s="104"/>
      <c r="V7" s="104"/>
      <c r="W7" s="104"/>
      <c r="X7" s="104"/>
      <c r="Y7" s="104"/>
      <c r="Z7" s="104"/>
      <c r="AA7" s="108"/>
      <c r="AB7" s="104"/>
      <c r="AC7" s="104"/>
      <c r="AD7" s="104"/>
      <c r="AE7" s="104"/>
      <c r="AF7" s="104"/>
      <c r="AG7" s="104"/>
    </row>
    <row r="8" spans="2:39" s="24" customFormat="1" ht="20.25" customHeight="1">
      <c r="B8" s="32"/>
      <c r="C8" s="32"/>
      <c r="D8" s="32"/>
      <c r="E8" s="32"/>
      <c r="F8" s="32"/>
      <c r="G8" s="32"/>
      <c r="H8" s="32"/>
      <c r="I8" s="32"/>
      <c r="J8" s="32"/>
      <c r="K8" s="76"/>
      <c r="L8" s="79"/>
      <c r="M8" s="82"/>
      <c r="N8" s="89"/>
      <c r="O8" s="76"/>
      <c r="P8" s="79"/>
      <c r="Q8" s="82"/>
      <c r="R8" s="100"/>
      <c r="S8" s="102"/>
      <c r="T8" s="102"/>
      <c r="U8" s="104"/>
      <c r="V8" s="104"/>
      <c r="W8" s="104"/>
      <c r="X8" s="104"/>
      <c r="Y8" s="104"/>
      <c r="Z8" s="104"/>
      <c r="AA8" s="108"/>
      <c r="AB8" s="104"/>
      <c r="AC8" s="104"/>
      <c r="AD8" s="104"/>
      <c r="AE8" s="104"/>
      <c r="AF8" s="104"/>
      <c r="AG8" s="104"/>
    </row>
    <row r="9" spans="2:39" ht="16.8" customHeight="1">
      <c r="B9" s="33">
        <f>'①入院'!B55+'②入院'!B55+'③入院'!B55+'④入院'!B55+'⑤入院'!B55+'⑥入院'!B55+'①重点'!B80+'②重点'!B80+'③重点'!B80+'④重点'!B80+'⑤重点'!B80+'⑥重点'!B80+'①みなし重点'!B94+'②みなし重点'!B94+'③みなし重点'!B94+'④みなし重点'!B94+'⑤みなし重点'!B94+'⑥みなし重点'!B94</f>
        <v>0</v>
      </c>
      <c r="C9" s="33"/>
      <c r="D9" s="33"/>
      <c r="E9" s="33">
        <f>'①入院'!E55+'②入院'!E55+'③入院'!E55+'④入院'!E55+'⑤入院'!E55+'⑥入院'!E55+'①重点'!E80+'②重点'!E80+'③重点'!E80+'④重点'!E80+'⑤重点'!E80+'⑥重点'!E80+'①みなし重点'!E94+'②みなし重点'!E94+'③みなし重点'!E94+'④みなし重点'!E94+'⑤みなし重点'!E94+'⑥みなし重点'!E94</f>
        <v>0</v>
      </c>
      <c r="F9" s="33"/>
      <c r="G9" s="33"/>
      <c r="H9" s="33">
        <f ca="1">'①入院'!H55+'②入院'!H55+'③入院'!H55+'④入院'!H55+'⑤入院'!H55+'⑥入院'!H55+'①重点'!H80+'②重点'!H80+'③重点'!H80+'④重点'!H80+'⑤重点'!H80+'⑥重点'!H80+'①みなし重点'!H94+'②みなし重点'!H94+'③みなし重点'!H94+'④みなし重点'!H94+'⑤みなし重点'!H94+'⑥みなし重点'!H94</f>
        <v>0</v>
      </c>
      <c r="I9" s="33"/>
      <c r="J9" s="33"/>
      <c r="K9" s="33">
        <f ca="1">'①入院'!K55+'②入院'!K55+'③入院'!K55+'④入院'!K55+'⑤入院'!K55+'⑥入院'!K55+'①重点'!K80+'②重点'!K80+'③重点'!K80+'④重点'!K80+'⑤重点'!K80+'⑥重点'!K80+'①みなし重点'!K94+'②みなし重点'!K94+'③みなし重点'!K94+'④みなし重点'!K94+'⑤みなし重点'!K94+'⑥みなし重点'!K94</f>
        <v>0</v>
      </c>
      <c r="L9" s="33"/>
      <c r="M9" s="33"/>
      <c r="O9" s="92" t="e">
        <f ca="1">(B9+E9)/(H9-K9)</f>
        <v>#DIV/0!</v>
      </c>
      <c r="P9" s="95"/>
      <c r="Q9" s="97"/>
      <c r="R9" s="101"/>
      <c r="S9" s="103"/>
      <c r="T9" s="103"/>
      <c r="U9" s="105"/>
      <c r="V9" s="105"/>
      <c r="W9" s="105"/>
      <c r="X9" s="105"/>
      <c r="Y9" s="105"/>
      <c r="Z9" s="105"/>
      <c r="AA9" s="109"/>
      <c r="AB9" s="110"/>
      <c r="AC9" s="110"/>
      <c r="AD9" s="110"/>
      <c r="AE9" s="113"/>
      <c r="AF9" s="113"/>
      <c r="AG9" s="113"/>
    </row>
    <row r="10" spans="2:39" s="25" customFormat="1" ht="16.8" customHeight="1">
      <c r="B10" s="25" t="s">
        <v>37</v>
      </c>
    </row>
    <row r="11" spans="2:39" s="25" customFormat="1" ht="16.8" customHeight="1">
      <c r="C11" s="25" t="s">
        <v>55</v>
      </c>
    </row>
    <row r="12" spans="2:39" s="25" customFormat="1" ht="16.8" customHeight="1">
      <c r="B12" s="23" t="s">
        <v>95</v>
      </c>
    </row>
    <row r="13" spans="2:39" ht="16.8" customHeight="1">
      <c r="B13" s="34" t="s">
        <v>45</v>
      </c>
      <c r="N13" s="44"/>
    </row>
    <row r="14" spans="2:39" ht="20.25" customHeight="1">
      <c r="B14" s="34"/>
    </row>
    <row r="15" spans="2:39" ht="16.8" customHeight="1">
      <c r="B15" s="29" t="s">
        <v>232</v>
      </c>
      <c r="C15" s="45"/>
      <c r="D15" s="45"/>
      <c r="E15" s="28"/>
      <c r="G15" s="45"/>
      <c r="H15" s="44"/>
      <c r="I15" s="69"/>
      <c r="J15" s="69"/>
      <c r="K15" s="69"/>
      <c r="L15" s="69"/>
      <c r="M15" s="45" t="s">
        <v>70</v>
      </c>
      <c r="N15" s="45"/>
      <c r="O15" s="69"/>
      <c r="P15" s="69"/>
      <c r="Q15" s="69"/>
      <c r="R15" s="69"/>
      <c r="S15" s="69"/>
      <c r="T15" s="69"/>
      <c r="U15" s="69"/>
      <c r="V15" s="69"/>
      <c r="W15" s="69"/>
      <c r="X15" s="69"/>
      <c r="Y15" s="69"/>
      <c r="Z15" s="69"/>
      <c r="AA15" s="69"/>
    </row>
    <row r="16" spans="2:39" ht="16.8" customHeight="1">
      <c r="B16" s="35"/>
      <c r="C16" s="46"/>
      <c r="D16" s="46"/>
      <c r="E16" s="46"/>
      <c r="F16" s="46"/>
      <c r="G16" s="58" t="s">
        <v>12</v>
      </c>
      <c r="H16" s="65"/>
      <c r="I16" s="65"/>
      <c r="J16" s="65"/>
      <c r="K16" s="65"/>
      <c r="L16" s="65"/>
      <c r="M16" s="65"/>
      <c r="N16" s="68"/>
    </row>
    <row r="17" spans="2:27" ht="16.8" customHeight="1">
      <c r="B17" s="36" t="s">
        <v>173</v>
      </c>
      <c r="C17" s="47"/>
      <c r="D17" s="47"/>
      <c r="E17" s="47"/>
      <c r="F17" s="47"/>
      <c r="G17" s="59">
        <f>K27</f>
        <v>0</v>
      </c>
      <c r="H17" s="66"/>
      <c r="I17" s="66"/>
      <c r="J17" s="66"/>
      <c r="K17" s="66"/>
      <c r="L17" s="66"/>
      <c r="M17" s="66"/>
      <c r="N17" s="90"/>
    </row>
    <row r="18" spans="2:27" ht="16.8" customHeight="1">
      <c r="B18" s="37" t="s">
        <v>174</v>
      </c>
      <c r="C18" s="48"/>
      <c r="D18" s="48"/>
      <c r="E18" s="48"/>
      <c r="F18" s="55"/>
      <c r="G18" s="59">
        <f>K35+K43</f>
        <v>0</v>
      </c>
      <c r="H18" s="66"/>
      <c r="I18" s="66"/>
      <c r="J18" s="66"/>
      <c r="K18" s="66"/>
      <c r="L18" s="66"/>
      <c r="M18" s="66"/>
      <c r="N18" s="90"/>
    </row>
    <row r="19" spans="2:27" ht="16.8" customHeight="1">
      <c r="B19" s="36" t="s">
        <v>175</v>
      </c>
      <c r="C19" s="36"/>
      <c r="D19" s="36"/>
      <c r="E19" s="36"/>
      <c r="F19" s="36"/>
      <c r="G19" s="59">
        <f ca="1">K51</f>
        <v>0</v>
      </c>
      <c r="H19" s="66"/>
      <c r="I19" s="66"/>
      <c r="J19" s="66"/>
      <c r="K19" s="66"/>
      <c r="L19" s="66"/>
      <c r="M19" s="66"/>
      <c r="N19" s="90"/>
    </row>
    <row r="20" spans="2:27" ht="19.5" customHeight="1">
      <c r="B20" s="38" t="s">
        <v>5</v>
      </c>
      <c r="C20" s="49"/>
      <c r="D20" s="49"/>
      <c r="E20" s="49"/>
      <c r="F20" s="49"/>
      <c r="G20" s="60">
        <f ca="1">SUM(G17:N19)</f>
        <v>0</v>
      </c>
      <c r="H20" s="67"/>
      <c r="I20" s="67"/>
      <c r="J20" s="67"/>
      <c r="K20" s="67"/>
      <c r="L20" s="67"/>
      <c r="M20" s="67"/>
      <c r="N20" s="91"/>
    </row>
    <row r="21" spans="2:27" ht="16.8" customHeight="1">
      <c r="B21" s="39"/>
      <c r="C21" s="50"/>
      <c r="D21" s="50"/>
      <c r="E21" s="50"/>
      <c r="F21" s="50"/>
      <c r="G21" s="61"/>
      <c r="H21" s="61"/>
      <c r="I21" s="61"/>
      <c r="J21" s="61"/>
      <c r="K21" s="61"/>
      <c r="L21" s="61"/>
      <c r="M21" s="83"/>
      <c r="N21" s="83"/>
    </row>
    <row r="22" spans="2:27" ht="16.8" customHeight="1">
      <c r="B22" s="29" t="s">
        <v>172</v>
      </c>
      <c r="C22" s="45"/>
      <c r="D22" s="45"/>
      <c r="E22" s="28"/>
      <c r="G22" s="45" t="s">
        <v>70</v>
      </c>
      <c r="H22" s="44"/>
      <c r="I22" s="44"/>
      <c r="J22" s="44"/>
      <c r="K22" s="44"/>
      <c r="L22" s="44"/>
      <c r="M22" s="44"/>
      <c r="N22" s="44"/>
      <c r="O22" s="44"/>
      <c r="P22" s="44"/>
      <c r="Q22" s="44"/>
      <c r="R22" s="44"/>
      <c r="S22" s="44"/>
      <c r="T22" s="44"/>
      <c r="U22" s="44"/>
      <c r="V22" s="44"/>
      <c r="W22" s="44"/>
      <c r="X22" s="44"/>
      <c r="Y22" s="44"/>
      <c r="Z22" s="44"/>
      <c r="AA22" s="44"/>
    </row>
    <row r="23" spans="2:27" ht="16.8" customHeight="1">
      <c r="B23" s="35"/>
      <c r="C23" s="46"/>
      <c r="D23" s="46"/>
      <c r="E23" s="46"/>
      <c r="F23" s="46"/>
      <c r="G23" s="58" t="s">
        <v>52</v>
      </c>
      <c r="H23" s="68"/>
      <c r="I23" s="58" t="s">
        <v>128</v>
      </c>
      <c r="J23" s="68"/>
      <c r="K23" s="77" t="s">
        <v>12</v>
      </c>
      <c r="L23" s="77"/>
      <c r="M23" s="77"/>
      <c r="N23" s="77"/>
    </row>
    <row r="24" spans="2:27" ht="16.8" customHeight="1">
      <c r="B24" s="40" t="s">
        <v>121</v>
      </c>
      <c r="C24" s="51"/>
      <c r="D24" s="51"/>
      <c r="E24" s="51"/>
      <c r="F24" s="51"/>
      <c r="G24" s="62">
        <f>'①入院'!G62+'②入院'!G62+'③入院'!G62+'④入院'!G62+'⑤入院'!G62+'⑥入院'!G62</f>
        <v>0</v>
      </c>
      <c r="H24" s="62"/>
      <c r="I24" s="62">
        <v>97000</v>
      </c>
      <c r="J24" s="62"/>
      <c r="K24" s="62">
        <f>+G24*I24</f>
        <v>0</v>
      </c>
      <c r="L24" s="62"/>
      <c r="M24" s="62"/>
      <c r="N24" s="62"/>
    </row>
    <row r="25" spans="2:27" ht="16.8" customHeight="1">
      <c r="B25" s="40" t="s">
        <v>157</v>
      </c>
      <c r="C25" s="40"/>
      <c r="D25" s="40"/>
      <c r="E25" s="40"/>
      <c r="F25" s="40"/>
      <c r="G25" s="62">
        <f>'①入院'!G63+'②入院'!G63+'③入院'!G63+'④入院'!G63+'⑤入院'!G63+'⑥入院'!G63</f>
        <v>0</v>
      </c>
      <c r="H25" s="62"/>
      <c r="I25" s="62">
        <v>41000</v>
      </c>
      <c r="J25" s="62"/>
      <c r="K25" s="62">
        <f>+G25*I25</f>
        <v>0</v>
      </c>
      <c r="L25" s="62"/>
      <c r="M25" s="84"/>
      <c r="N25" s="84"/>
      <c r="O25" s="93" t="s">
        <v>159</v>
      </c>
      <c r="P25" s="96"/>
      <c r="Q25" s="96"/>
      <c r="R25" s="96"/>
      <c r="S25" s="96"/>
      <c r="T25" s="96"/>
      <c r="U25" s="96"/>
    </row>
    <row r="26" spans="2:27" ht="16.8" customHeight="1">
      <c r="B26" s="41" t="s">
        <v>155</v>
      </c>
      <c r="C26" s="52"/>
      <c r="D26" s="52"/>
      <c r="E26" s="52"/>
      <c r="F26" s="52"/>
      <c r="G26" s="63">
        <f>'①入院'!G64+'②入院'!G64+'③入院'!G64+'④入院'!G64+'⑤入院'!G64+'⑥入院'!G64</f>
        <v>0</v>
      </c>
      <c r="H26" s="63"/>
      <c r="I26" s="63">
        <v>16000</v>
      </c>
      <c r="J26" s="63"/>
      <c r="K26" s="63">
        <f>+G26*I26</f>
        <v>0</v>
      </c>
      <c r="L26" s="63"/>
      <c r="M26" s="85"/>
      <c r="N26" s="85"/>
      <c r="O26" s="93"/>
      <c r="P26" s="96"/>
      <c r="Q26" s="96"/>
      <c r="R26" s="96"/>
      <c r="S26" s="96"/>
      <c r="T26" s="96"/>
      <c r="U26" s="96"/>
    </row>
    <row r="27" spans="2:27" ht="16.8" customHeight="1">
      <c r="B27" s="42" t="s">
        <v>8</v>
      </c>
      <c r="C27" s="53"/>
      <c r="D27" s="53"/>
      <c r="E27" s="53"/>
      <c r="F27" s="53"/>
      <c r="G27" s="64">
        <f>SUM(G24:H26)</f>
        <v>0</v>
      </c>
      <c r="H27" s="64"/>
      <c r="I27" s="70"/>
      <c r="J27" s="70"/>
      <c r="K27" s="64">
        <f>SUM(K24:L26)</f>
        <v>0</v>
      </c>
      <c r="L27" s="64"/>
      <c r="M27" s="86"/>
      <c r="N27" s="86"/>
    </row>
    <row r="28" spans="2:27" ht="16.8" customHeight="1">
      <c r="B28" s="39"/>
      <c r="C28" s="50"/>
      <c r="D28" s="50"/>
      <c r="E28" s="50"/>
      <c r="F28" s="50"/>
      <c r="G28" s="61"/>
      <c r="H28" s="61"/>
      <c r="I28" s="61"/>
      <c r="J28" s="61"/>
      <c r="K28" s="61"/>
      <c r="L28" s="61"/>
      <c r="M28" s="83"/>
      <c r="N28" s="83"/>
    </row>
    <row r="29" spans="2:27" ht="16.8" customHeight="1">
      <c r="B29" s="29" t="s">
        <v>221</v>
      </c>
      <c r="C29" s="45"/>
      <c r="D29" s="45"/>
      <c r="E29" s="28"/>
      <c r="G29" s="45" t="s">
        <v>70</v>
      </c>
      <c r="H29" s="44"/>
      <c r="I29" s="44" t="s">
        <v>129</v>
      </c>
      <c r="J29" s="44"/>
      <c r="K29" s="44"/>
      <c r="L29" s="44"/>
      <c r="M29" s="44"/>
      <c r="N29" s="44"/>
      <c r="O29" s="44"/>
      <c r="P29" s="44"/>
      <c r="Q29" s="44"/>
      <c r="R29" s="44"/>
      <c r="S29" s="44"/>
      <c r="T29" s="44"/>
      <c r="U29" s="44"/>
      <c r="V29" s="44"/>
      <c r="W29" s="44"/>
      <c r="X29" s="44"/>
      <c r="Y29" s="44"/>
      <c r="Z29" s="44"/>
      <c r="AA29" s="44"/>
    </row>
    <row r="30" spans="2:27" ht="16.8" customHeight="1">
      <c r="B30" s="35"/>
      <c r="C30" s="46"/>
      <c r="D30" s="46"/>
      <c r="E30" s="46"/>
      <c r="F30" s="46"/>
      <c r="G30" s="58" t="s">
        <v>52</v>
      </c>
      <c r="H30" s="68"/>
      <c r="I30" s="58" t="s">
        <v>128</v>
      </c>
      <c r="J30" s="68"/>
      <c r="K30" s="77" t="s">
        <v>12</v>
      </c>
      <c r="L30" s="77"/>
      <c r="M30" s="77"/>
      <c r="N30" s="77"/>
    </row>
    <row r="31" spans="2:27" ht="16.8" customHeight="1">
      <c r="B31" s="40" t="s">
        <v>121</v>
      </c>
      <c r="C31" s="51"/>
      <c r="D31" s="51"/>
      <c r="E31" s="51"/>
      <c r="F31" s="51"/>
      <c r="G31" s="62">
        <f>'①重点'!G87</f>
        <v>0</v>
      </c>
      <c r="H31" s="62"/>
      <c r="I31" s="62">
        <v>301000</v>
      </c>
      <c r="J31" s="62"/>
      <c r="K31" s="62">
        <f>+G31*I31</f>
        <v>0</v>
      </c>
      <c r="L31" s="62"/>
      <c r="M31" s="62"/>
      <c r="N31" s="62"/>
    </row>
    <row r="32" spans="2:27" ht="16.8" customHeight="1">
      <c r="B32" s="43" t="s">
        <v>122</v>
      </c>
      <c r="C32" s="54"/>
      <c r="D32" s="54"/>
      <c r="E32" s="54"/>
      <c r="F32" s="56"/>
      <c r="G32" s="62">
        <f>'①重点'!G88</f>
        <v>0</v>
      </c>
      <c r="H32" s="62"/>
      <c r="I32" s="71">
        <v>211000</v>
      </c>
      <c r="J32" s="74"/>
      <c r="K32" s="62">
        <f>+G32*I32</f>
        <v>0</v>
      </c>
      <c r="L32" s="62"/>
      <c r="M32" s="62"/>
      <c r="N32" s="62"/>
    </row>
    <row r="33" spans="2:27" ht="16.8" customHeight="1">
      <c r="B33" s="40" t="s">
        <v>123</v>
      </c>
      <c r="C33" s="40"/>
      <c r="D33" s="40"/>
      <c r="E33" s="40"/>
      <c r="F33" s="40"/>
      <c r="G33" s="62">
        <f>'①重点'!G89</f>
        <v>0</v>
      </c>
      <c r="H33" s="62"/>
      <c r="I33" s="62">
        <v>71000</v>
      </c>
      <c r="J33" s="62"/>
      <c r="K33" s="62">
        <f>+G33*I33</f>
        <v>0</v>
      </c>
      <c r="L33" s="62"/>
      <c r="M33" s="84"/>
      <c r="N33" s="84"/>
    </row>
    <row r="34" spans="2:27" ht="16.8" customHeight="1">
      <c r="B34" s="41" t="s">
        <v>124</v>
      </c>
      <c r="C34" s="52"/>
      <c r="D34" s="52"/>
      <c r="E34" s="52"/>
      <c r="F34" s="52"/>
      <c r="G34" s="63">
        <f>'①重点'!G90</f>
        <v>0</v>
      </c>
      <c r="H34" s="63"/>
      <c r="I34" s="63">
        <v>16000</v>
      </c>
      <c r="J34" s="63"/>
      <c r="K34" s="63">
        <f>+G34*I34</f>
        <v>0</v>
      </c>
      <c r="L34" s="63"/>
      <c r="M34" s="85"/>
      <c r="N34" s="85"/>
    </row>
    <row r="35" spans="2:27" ht="16.8" customHeight="1">
      <c r="B35" s="42" t="s">
        <v>8</v>
      </c>
      <c r="C35" s="53"/>
      <c r="D35" s="53"/>
      <c r="E35" s="53"/>
      <c r="F35" s="53"/>
      <c r="G35" s="64">
        <f>SUM(G31:H34)</f>
        <v>0</v>
      </c>
      <c r="H35" s="64"/>
      <c r="I35" s="70"/>
      <c r="J35" s="70"/>
      <c r="K35" s="64">
        <f>SUM(K31:L34)</f>
        <v>0</v>
      </c>
      <c r="L35" s="64"/>
      <c r="M35" s="86"/>
      <c r="N35" s="86"/>
    </row>
    <row r="36" spans="2:27" ht="16.8" customHeight="1">
      <c r="B36" s="39"/>
      <c r="C36" s="50"/>
      <c r="D36" s="50"/>
      <c r="E36" s="50"/>
      <c r="F36" s="50"/>
      <c r="G36" s="61"/>
      <c r="H36" s="61"/>
      <c r="I36" s="61"/>
      <c r="J36" s="61"/>
      <c r="K36" s="61"/>
      <c r="L36" s="61"/>
      <c r="M36" s="83"/>
      <c r="N36" s="83"/>
    </row>
    <row r="37" spans="2:27" ht="16.8" customHeight="1">
      <c r="B37" s="29" t="s">
        <v>223</v>
      </c>
      <c r="C37" s="45"/>
      <c r="D37" s="45"/>
      <c r="E37" s="28"/>
      <c r="G37" s="45" t="s">
        <v>70</v>
      </c>
      <c r="H37" s="44"/>
      <c r="I37" s="44" t="s">
        <v>222</v>
      </c>
      <c r="J37" s="44"/>
      <c r="K37" s="44"/>
      <c r="L37" s="44"/>
      <c r="M37" s="44"/>
      <c r="N37" s="44"/>
      <c r="O37" s="44"/>
      <c r="P37" s="44"/>
      <c r="Q37" s="44"/>
      <c r="R37" s="44"/>
      <c r="S37" s="44"/>
      <c r="T37" s="44"/>
      <c r="U37" s="44"/>
      <c r="V37" s="44"/>
      <c r="W37" s="44"/>
      <c r="X37" s="44"/>
      <c r="Y37" s="44"/>
      <c r="Z37" s="44"/>
      <c r="AA37" s="44"/>
    </row>
    <row r="38" spans="2:27" ht="16.8" customHeight="1">
      <c r="B38" s="35"/>
      <c r="C38" s="46"/>
      <c r="D38" s="46"/>
      <c r="E38" s="46"/>
      <c r="F38" s="46"/>
      <c r="G38" s="58" t="s">
        <v>52</v>
      </c>
      <c r="H38" s="68"/>
      <c r="I38" s="58" t="s">
        <v>128</v>
      </c>
      <c r="J38" s="68"/>
      <c r="K38" s="77" t="s">
        <v>12</v>
      </c>
      <c r="L38" s="77"/>
      <c r="M38" s="77"/>
      <c r="N38" s="77"/>
    </row>
    <row r="39" spans="2:27" ht="16.8" customHeight="1">
      <c r="B39" s="40" t="s">
        <v>121</v>
      </c>
      <c r="C39" s="51"/>
      <c r="D39" s="51"/>
      <c r="E39" s="51"/>
      <c r="F39" s="51"/>
      <c r="G39" s="62">
        <f>'②重点'!G87+'③重点'!G87+'④重点'!G87+'⑤重点'!G87+'⑥重点'!G87</f>
        <v>0</v>
      </c>
      <c r="H39" s="62"/>
      <c r="I39" s="62">
        <v>151000</v>
      </c>
      <c r="J39" s="62"/>
      <c r="K39" s="62">
        <f>+G39*I39</f>
        <v>0</v>
      </c>
      <c r="L39" s="62"/>
      <c r="M39" s="62"/>
      <c r="N39" s="62"/>
    </row>
    <row r="40" spans="2:27" ht="16.8" customHeight="1">
      <c r="B40" s="43" t="s">
        <v>122</v>
      </c>
      <c r="C40" s="54"/>
      <c r="D40" s="54"/>
      <c r="E40" s="54"/>
      <c r="F40" s="56"/>
      <c r="G40" s="62">
        <f>'②重点'!G88+'③重点'!G88+'④重点'!G88+'⑤重点'!G88+'⑥重点'!G88</f>
        <v>0</v>
      </c>
      <c r="H40" s="62"/>
      <c r="I40" s="71">
        <v>106000</v>
      </c>
      <c r="J40" s="74"/>
      <c r="K40" s="62">
        <f>+G40*I40</f>
        <v>0</v>
      </c>
      <c r="L40" s="62"/>
      <c r="M40" s="62"/>
      <c r="N40" s="62"/>
    </row>
    <row r="41" spans="2:27" ht="16.8" customHeight="1">
      <c r="B41" s="40" t="s">
        <v>123</v>
      </c>
      <c r="C41" s="40"/>
      <c r="D41" s="40"/>
      <c r="E41" s="40"/>
      <c r="F41" s="40"/>
      <c r="G41" s="62">
        <f>'②重点'!G89+'③重点'!G89+'④重点'!G89+'⑤重点'!G89+'⑥重点'!G89</f>
        <v>0</v>
      </c>
      <c r="H41" s="62"/>
      <c r="I41" s="62">
        <v>36000</v>
      </c>
      <c r="J41" s="62"/>
      <c r="K41" s="62">
        <f>+G41*I41</f>
        <v>0</v>
      </c>
      <c r="L41" s="62"/>
      <c r="M41" s="84"/>
      <c r="N41" s="84"/>
    </row>
    <row r="42" spans="2:27" ht="16.8" customHeight="1">
      <c r="B42" s="41" t="s">
        <v>124</v>
      </c>
      <c r="C42" s="52"/>
      <c r="D42" s="52"/>
      <c r="E42" s="52"/>
      <c r="F42" s="52"/>
      <c r="G42" s="63">
        <f>'②重点'!G90+'③重点'!G90+'④重点'!G90+'⑤重点'!G90+'⑥重点'!G90</f>
        <v>0</v>
      </c>
      <c r="H42" s="63"/>
      <c r="I42" s="63">
        <v>16000</v>
      </c>
      <c r="J42" s="63"/>
      <c r="K42" s="63">
        <f>+G42*I42</f>
        <v>0</v>
      </c>
      <c r="L42" s="63"/>
      <c r="M42" s="85"/>
      <c r="N42" s="85"/>
    </row>
    <row r="43" spans="2:27" ht="16.8" customHeight="1">
      <c r="B43" s="42" t="s">
        <v>8</v>
      </c>
      <c r="C43" s="53"/>
      <c r="D43" s="53"/>
      <c r="E43" s="53"/>
      <c r="F43" s="53"/>
      <c r="G43" s="64">
        <f>SUM(G39:H42)</f>
        <v>0</v>
      </c>
      <c r="H43" s="64"/>
      <c r="I43" s="70"/>
      <c r="J43" s="70"/>
      <c r="K43" s="64">
        <f>SUM(K39:L42)</f>
        <v>0</v>
      </c>
      <c r="L43" s="64"/>
      <c r="M43" s="86"/>
      <c r="N43" s="86"/>
    </row>
    <row r="44" spans="2:27" ht="16.8" customHeight="1">
      <c r="B44" s="39"/>
      <c r="C44" s="50"/>
      <c r="D44" s="50"/>
      <c r="E44" s="50"/>
      <c r="F44" s="50"/>
      <c r="G44" s="61"/>
      <c r="H44" s="61"/>
      <c r="I44" s="61"/>
      <c r="J44" s="61"/>
      <c r="K44" s="61"/>
      <c r="L44" s="61"/>
      <c r="M44" s="83"/>
      <c r="N44" s="83"/>
    </row>
    <row r="45" spans="2:27" ht="16.8" customHeight="1">
      <c r="B45" s="29" t="s">
        <v>203</v>
      </c>
      <c r="C45" s="45"/>
      <c r="D45" s="45"/>
      <c r="E45" s="28"/>
      <c r="G45" s="45" t="s">
        <v>70</v>
      </c>
      <c r="H45" s="44"/>
      <c r="I45" s="44" t="s">
        <v>129</v>
      </c>
      <c r="J45" s="44"/>
      <c r="K45" s="44"/>
      <c r="L45" s="44"/>
      <c r="M45" s="44"/>
      <c r="N45" s="44"/>
      <c r="O45" s="44"/>
      <c r="P45" s="44"/>
      <c r="Q45" s="44"/>
      <c r="R45" s="44"/>
      <c r="S45" s="44"/>
      <c r="T45" s="44"/>
      <c r="U45" s="44"/>
      <c r="V45" s="44"/>
      <c r="W45" s="44"/>
      <c r="X45" s="44"/>
      <c r="Y45" s="44"/>
      <c r="Z45" s="44"/>
      <c r="AA45" s="44"/>
    </row>
    <row r="46" spans="2:27" ht="16.8" customHeight="1">
      <c r="B46" s="35"/>
      <c r="C46" s="46"/>
      <c r="D46" s="46"/>
      <c r="E46" s="46"/>
      <c r="F46" s="46"/>
      <c r="G46" s="58" t="s">
        <v>52</v>
      </c>
      <c r="H46" s="68"/>
      <c r="I46" s="58" t="s">
        <v>128</v>
      </c>
      <c r="J46" s="68"/>
      <c r="K46" s="77" t="s">
        <v>12</v>
      </c>
      <c r="L46" s="77"/>
      <c r="M46" s="77"/>
      <c r="N46" s="77"/>
    </row>
    <row r="47" spans="2:27" ht="16.8" customHeight="1">
      <c r="B47" s="40" t="s">
        <v>98</v>
      </c>
      <c r="C47" s="51"/>
      <c r="D47" s="51"/>
      <c r="E47" s="51"/>
      <c r="F47" s="51"/>
      <c r="G47" s="62">
        <f>'①みなし重点'!G101</f>
        <v>0</v>
      </c>
      <c r="H47" s="62"/>
      <c r="I47" s="62">
        <v>71000</v>
      </c>
      <c r="J47" s="62"/>
      <c r="K47" s="62">
        <f>+G47*I47</f>
        <v>0</v>
      </c>
      <c r="L47" s="62"/>
      <c r="M47" s="62"/>
      <c r="N47" s="62"/>
    </row>
    <row r="48" spans="2:27" ht="16.8" customHeight="1">
      <c r="B48" s="43" t="s">
        <v>183</v>
      </c>
      <c r="C48" s="54"/>
      <c r="D48" s="54"/>
      <c r="E48" s="54"/>
      <c r="F48" s="56"/>
      <c r="G48" s="62">
        <f>'①みなし重点'!G102</f>
        <v>0</v>
      </c>
      <c r="H48" s="62"/>
      <c r="I48" s="71">
        <v>16000</v>
      </c>
      <c r="J48" s="74"/>
      <c r="K48" s="62">
        <f>+G48*I48</f>
        <v>0</v>
      </c>
      <c r="L48" s="62"/>
      <c r="M48" s="62"/>
      <c r="N48" s="62"/>
    </row>
    <row r="49" spans="2:39" ht="16.8" customHeight="1">
      <c r="B49" s="40" t="s">
        <v>182</v>
      </c>
      <c r="C49" s="40"/>
      <c r="D49" s="40"/>
      <c r="E49" s="40"/>
      <c r="F49" s="40"/>
      <c r="G49" s="62">
        <f ca="1">'①みなし重点'!G103</f>
        <v>0</v>
      </c>
      <c r="H49" s="62"/>
      <c r="I49" s="62">
        <v>71000</v>
      </c>
      <c r="J49" s="62"/>
      <c r="K49" s="62">
        <f ca="1">+G49*I49</f>
        <v>0</v>
      </c>
      <c r="L49" s="62"/>
      <c r="M49" s="84"/>
      <c r="N49" s="84"/>
    </row>
    <row r="50" spans="2:39" ht="16.8" customHeight="1">
      <c r="B50" s="41" t="s">
        <v>89</v>
      </c>
      <c r="C50" s="52"/>
      <c r="D50" s="52"/>
      <c r="E50" s="52"/>
      <c r="F50" s="52"/>
      <c r="G50" s="63">
        <f ca="1">'①みなし重点'!G104</f>
        <v>0</v>
      </c>
      <c r="H50" s="63"/>
      <c r="I50" s="63">
        <v>16000</v>
      </c>
      <c r="J50" s="63"/>
      <c r="K50" s="63">
        <f ca="1">+G50*I50</f>
        <v>0</v>
      </c>
      <c r="L50" s="63"/>
      <c r="M50" s="85"/>
      <c r="N50" s="85"/>
    </row>
    <row r="51" spans="2:39" ht="16.8" customHeight="1">
      <c r="B51" s="42" t="s">
        <v>8</v>
      </c>
      <c r="C51" s="53"/>
      <c r="D51" s="53"/>
      <c r="E51" s="53"/>
      <c r="F51" s="53"/>
      <c r="G51" s="64">
        <f ca="1">SUM(G47:H50)</f>
        <v>0</v>
      </c>
      <c r="H51" s="64"/>
      <c r="I51" s="72"/>
      <c r="J51" s="72"/>
      <c r="K51" s="64">
        <f ca="1">SUM(K47:L50)</f>
        <v>0</v>
      </c>
      <c r="L51" s="64"/>
      <c r="M51" s="86"/>
      <c r="N51" s="86"/>
    </row>
    <row r="52" spans="2:39" ht="16.8" customHeight="1">
      <c r="B52" s="39"/>
      <c r="C52" s="50"/>
      <c r="D52" s="50"/>
      <c r="E52" s="50"/>
      <c r="F52" s="50"/>
      <c r="G52" s="61"/>
      <c r="H52" s="61"/>
      <c r="I52" s="61"/>
      <c r="J52" s="61"/>
      <c r="K52" s="61"/>
      <c r="L52" s="61"/>
      <c r="M52" s="83"/>
      <c r="N52" s="83"/>
    </row>
    <row r="53" spans="2:39" ht="16.8" customHeight="1">
      <c r="B53" s="29" t="s">
        <v>224</v>
      </c>
      <c r="C53" s="45"/>
      <c r="D53" s="45"/>
      <c r="E53" s="28"/>
      <c r="G53" s="45" t="s">
        <v>70</v>
      </c>
      <c r="H53" s="44"/>
      <c r="I53" s="44" t="s">
        <v>222</v>
      </c>
      <c r="J53" s="44"/>
      <c r="K53" s="44"/>
      <c r="L53" s="44"/>
      <c r="M53" s="44"/>
      <c r="N53" s="44"/>
      <c r="O53" s="44"/>
      <c r="P53" s="44"/>
      <c r="Q53" s="44"/>
      <c r="R53" s="44"/>
      <c r="S53" s="44"/>
      <c r="T53" s="44"/>
      <c r="U53" s="44"/>
      <c r="V53" s="44"/>
      <c r="W53" s="44"/>
      <c r="X53" s="44"/>
      <c r="Y53" s="44"/>
      <c r="Z53" s="44"/>
      <c r="AA53" s="44"/>
    </row>
    <row r="54" spans="2:39" ht="16.8" customHeight="1">
      <c r="B54" s="35"/>
      <c r="C54" s="46"/>
      <c r="D54" s="46"/>
      <c r="E54" s="46"/>
      <c r="F54" s="46"/>
      <c r="G54" s="58" t="s">
        <v>52</v>
      </c>
      <c r="H54" s="68"/>
      <c r="I54" s="58" t="s">
        <v>128</v>
      </c>
      <c r="J54" s="68"/>
      <c r="K54" s="77" t="s">
        <v>12</v>
      </c>
      <c r="L54" s="77"/>
      <c r="M54" s="77"/>
      <c r="N54" s="77"/>
    </row>
    <row r="55" spans="2:39" ht="16.8" customHeight="1">
      <c r="B55" s="40" t="s">
        <v>98</v>
      </c>
      <c r="C55" s="51"/>
      <c r="D55" s="51"/>
      <c r="E55" s="51"/>
      <c r="F55" s="51"/>
      <c r="G55" s="62">
        <f>'②みなし重点'!G101+'③みなし重点'!G101+'④みなし重点'!G101+'⑤みなし重点'!G101+'⑥みなし重点'!G101</f>
        <v>0</v>
      </c>
      <c r="H55" s="62"/>
      <c r="I55" s="62">
        <v>151000</v>
      </c>
      <c r="J55" s="62"/>
      <c r="K55" s="62">
        <f>+G55*I55</f>
        <v>0</v>
      </c>
      <c r="L55" s="62"/>
      <c r="M55" s="62"/>
      <c r="N55" s="62"/>
    </row>
    <row r="56" spans="2:39" ht="16.8" customHeight="1">
      <c r="B56" s="43" t="s">
        <v>183</v>
      </c>
      <c r="C56" s="54"/>
      <c r="D56" s="54"/>
      <c r="E56" s="54"/>
      <c r="F56" s="56"/>
      <c r="G56" s="62">
        <f>'②みなし重点'!G102+'③みなし重点'!G102+'④みなし重点'!G102+'⑤みなし重点'!G102+'⑥みなし重点'!G102</f>
        <v>0</v>
      </c>
      <c r="H56" s="62"/>
      <c r="I56" s="71">
        <v>106000</v>
      </c>
      <c r="J56" s="74"/>
      <c r="K56" s="62">
        <f>+G56*I56</f>
        <v>0</v>
      </c>
      <c r="L56" s="62"/>
      <c r="M56" s="62"/>
      <c r="N56" s="62"/>
    </row>
    <row r="57" spans="2:39" ht="16.8" customHeight="1">
      <c r="B57" s="40" t="s">
        <v>182</v>
      </c>
      <c r="C57" s="40"/>
      <c r="D57" s="40"/>
      <c r="E57" s="40"/>
      <c r="F57" s="40"/>
      <c r="G57" s="62">
        <f>'②みなし重点'!G103+'③みなし重点'!G103+'④みなし重点'!G103+'⑤みなし重点'!G103+'⑥みなし重点'!G103</f>
        <v>0</v>
      </c>
      <c r="H57" s="62"/>
      <c r="I57" s="62">
        <v>36000</v>
      </c>
      <c r="J57" s="62"/>
      <c r="K57" s="62">
        <f>+G57*I57</f>
        <v>0</v>
      </c>
      <c r="L57" s="62"/>
      <c r="M57" s="84"/>
      <c r="N57" s="84"/>
    </row>
    <row r="58" spans="2:39" ht="16.8" customHeight="1">
      <c r="B58" s="41" t="s">
        <v>89</v>
      </c>
      <c r="C58" s="52"/>
      <c r="D58" s="52"/>
      <c r="E58" s="52"/>
      <c r="F58" s="52"/>
      <c r="G58" s="63">
        <f>'②みなし重点'!G104+'③みなし重点'!G104+'④みなし重点'!G104+'⑤みなし重点'!G104+'⑥みなし重点'!G104</f>
        <v>0</v>
      </c>
      <c r="H58" s="63"/>
      <c r="I58" s="63">
        <v>16000</v>
      </c>
      <c r="J58" s="63"/>
      <c r="K58" s="63">
        <f>+G58*I58</f>
        <v>0</v>
      </c>
      <c r="L58" s="63"/>
      <c r="M58" s="85"/>
      <c r="N58" s="85"/>
    </row>
    <row r="59" spans="2:39" ht="16.8" customHeight="1">
      <c r="B59" s="42" t="s">
        <v>8</v>
      </c>
      <c r="C59" s="53"/>
      <c r="D59" s="53"/>
      <c r="E59" s="53"/>
      <c r="F59" s="53"/>
      <c r="G59" s="64">
        <f>SUM(G55:H58)</f>
        <v>0</v>
      </c>
      <c r="H59" s="64"/>
      <c r="I59" s="72"/>
      <c r="J59" s="72"/>
      <c r="K59" s="64">
        <f>SUM(K55:L58)</f>
        <v>0</v>
      </c>
      <c r="L59" s="64"/>
      <c r="M59" s="86"/>
      <c r="N59" s="86"/>
    </row>
    <row r="60" spans="2:39" ht="16.8" customHeight="1">
      <c r="C60" s="34"/>
    </row>
    <row r="61" spans="2:39" ht="15" customHeight="1">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row>
  </sheetData>
  <mergeCells count="154">
    <mergeCell ref="P1:Q1"/>
    <mergeCell ref="R1:U1"/>
    <mergeCell ref="B9:D9"/>
    <mergeCell ref="E9:G9"/>
    <mergeCell ref="H9:J9"/>
    <mergeCell ref="K9:M9"/>
    <mergeCell ref="O9:Q9"/>
    <mergeCell ref="R9:T9"/>
    <mergeCell ref="U9:W9"/>
    <mergeCell ref="X9:Z9"/>
    <mergeCell ref="AB9:AD9"/>
    <mergeCell ref="AE9:AG9"/>
    <mergeCell ref="B16:F16"/>
    <mergeCell ref="G16:N16"/>
    <mergeCell ref="B17:F17"/>
    <mergeCell ref="G17:N17"/>
    <mergeCell ref="B18:F18"/>
    <mergeCell ref="G18:N18"/>
    <mergeCell ref="B19:F19"/>
    <mergeCell ref="G19:N19"/>
    <mergeCell ref="B20:F20"/>
    <mergeCell ref="G20:N20"/>
    <mergeCell ref="I22:AA22"/>
    <mergeCell ref="B23:F23"/>
    <mergeCell ref="G23:H23"/>
    <mergeCell ref="I23:J23"/>
    <mergeCell ref="K23:N23"/>
    <mergeCell ref="B24:F24"/>
    <mergeCell ref="G24:H24"/>
    <mergeCell ref="I24:J24"/>
    <mergeCell ref="K24:N24"/>
    <mergeCell ref="B25:F25"/>
    <mergeCell ref="G25:H25"/>
    <mergeCell ref="I25:J25"/>
    <mergeCell ref="K25:N25"/>
    <mergeCell ref="B26:F26"/>
    <mergeCell ref="G26:H26"/>
    <mergeCell ref="I26:J26"/>
    <mergeCell ref="K26:N26"/>
    <mergeCell ref="B27:F27"/>
    <mergeCell ref="G27:H27"/>
    <mergeCell ref="I27:J27"/>
    <mergeCell ref="K27:N27"/>
    <mergeCell ref="I29:AA29"/>
    <mergeCell ref="B30:F30"/>
    <mergeCell ref="G30:H30"/>
    <mergeCell ref="I30:J30"/>
    <mergeCell ref="K30:N30"/>
    <mergeCell ref="B31:F31"/>
    <mergeCell ref="G31:H31"/>
    <mergeCell ref="I31:J31"/>
    <mergeCell ref="K31:N31"/>
    <mergeCell ref="B32:F32"/>
    <mergeCell ref="G32:H32"/>
    <mergeCell ref="I32:J32"/>
    <mergeCell ref="K32:N32"/>
    <mergeCell ref="B33:F33"/>
    <mergeCell ref="G33:H33"/>
    <mergeCell ref="I33:J33"/>
    <mergeCell ref="K33:N33"/>
    <mergeCell ref="B34:F34"/>
    <mergeCell ref="G34:H34"/>
    <mergeCell ref="I34:J34"/>
    <mergeCell ref="K34:N34"/>
    <mergeCell ref="B35:F35"/>
    <mergeCell ref="G35:H35"/>
    <mergeCell ref="I35:J35"/>
    <mergeCell ref="K35:N35"/>
    <mergeCell ref="I37:AA37"/>
    <mergeCell ref="B38:F38"/>
    <mergeCell ref="G38:H38"/>
    <mergeCell ref="I38:J38"/>
    <mergeCell ref="K38:N38"/>
    <mergeCell ref="B39:F39"/>
    <mergeCell ref="G39:H39"/>
    <mergeCell ref="I39:J39"/>
    <mergeCell ref="K39:N39"/>
    <mergeCell ref="B40:F40"/>
    <mergeCell ref="G40:H40"/>
    <mergeCell ref="I40:J40"/>
    <mergeCell ref="K40:N40"/>
    <mergeCell ref="B41:F41"/>
    <mergeCell ref="G41:H41"/>
    <mergeCell ref="I41:J41"/>
    <mergeCell ref="K41:N41"/>
    <mergeCell ref="B42:F42"/>
    <mergeCell ref="G42:H42"/>
    <mergeCell ref="I42:J42"/>
    <mergeCell ref="K42:N42"/>
    <mergeCell ref="B43:F43"/>
    <mergeCell ref="G43:H43"/>
    <mergeCell ref="I43:J43"/>
    <mergeCell ref="K43:N43"/>
    <mergeCell ref="I45:AA45"/>
    <mergeCell ref="B46:F46"/>
    <mergeCell ref="G46:H46"/>
    <mergeCell ref="I46:J46"/>
    <mergeCell ref="K46:N46"/>
    <mergeCell ref="B47:F47"/>
    <mergeCell ref="G47:H47"/>
    <mergeCell ref="I47:J47"/>
    <mergeCell ref="K47:N47"/>
    <mergeCell ref="B48:F48"/>
    <mergeCell ref="G48:H48"/>
    <mergeCell ref="I48:J48"/>
    <mergeCell ref="K48:N48"/>
    <mergeCell ref="B49:F49"/>
    <mergeCell ref="G49:H49"/>
    <mergeCell ref="I49:J49"/>
    <mergeCell ref="K49:N49"/>
    <mergeCell ref="B50:F50"/>
    <mergeCell ref="G50:H50"/>
    <mergeCell ref="I50:J50"/>
    <mergeCell ref="K50:N50"/>
    <mergeCell ref="B51:F51"/>
    <mergeCell ref="G51:H51"/>
    <mergeCell ref="I51:J51"/>
    <mergeCell ref="K51:N51"/>
    <mergeCell ref="I53:AA53"/>
    <mergeCell ref="B54:F54"/>
    <mergeCell ref="G54:H54"/>
    <mergeCell ref="I54:J54"/>
    <mergeCell ref="K54:N54"/>
    <mergeCell ref="B55:F55"/>
    <mergeCell ref="G55:H55"/>
    <mergeCell ref="I55:J55"/>
    <mergeCell ref="K55:N55"/>
    <mergeCell ref="B56:F56"/>
    <mergeCell ref="G56:H56"/>
    <mergeCell ref="I56:J56"/>
    <mergeCell ref="K56:N56"/>
    <mergeCell ref="B57:F57"/>
    <mergeCell ref="G57:H57"/>
    <mergeCell ref="I57:J57"/>
    <mergeCell ref="K57:N57"/>
    <mergeCell ref="B58:F58"/>
    <mergeCell ref="G58:H58"/>
    <mergeCell ref="I58:J58"/>
    <mergeCell ref="K58:N58"/>
    <mergeCell ref="B59:F59"/>
    <mergeCell ref="G59:H59"/>
    <mergeCell ref="I59:J59"/>
    <mergeCell ref="K59:N59"/>
    <mergeCell ref="B7:D8"/>
    <mergeCell ref="E7:G8"/>
    <mergeCell ref="H7:J8"/>
    <mergeCell ref="K7:M8"/>
    <mergeCell ref="O7:Q8"/>
    <mergeCell ref="R7:T8"/>
    <mergeCell ref="U7:W8"/>
    <mergeCell ref="X7:Z8"/>
    <mergeCell ref="AB7:AD8"/>
    <mergeCell ref="AE7:AG8"/>
    <mergeCell ref="O25:U26"/>
  </mergeCells>
  <phoneticPr fontId="2"/>
  <pageMargins left="0.31496062992125984" right="0.11811023622047244" top="0.74803149606299213" bottom="0.19685039370078736" header="0.31496062992125984" footer="0.31496062992125984"/>
  <pageSetup paperSize="9" scale="74" fitToWidth="1" fitToHeight="0"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BW144"/>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5" style="23" customWidth="1"/>
    <col min="5" max="6" width="5.8984375" style="23" customWidth="1"/>
    <col min="7" max="39" width="5.19921875" style="23" customWidth="1"/>
    <col min="40" max="40" width="6.19921875" style="107" customWidth="1"/>
    <col min="41" max="41" width="4" style="23" bestFit="1" customWidth="1"/>
    <col min="42" max="73" width="5.19921875" style="23" customWidth="1"/>
    <col min="74" max="74" width="9" style="23"/>
    <col min="75" max="75" width="11.69921875" style="23" customWidth="1"/>
    <col min="76" max="16384" width="9" style="23"/>
  </cols>
  <sheetData>
    <row r="1" spans="2:75" ht="20.25">
      <c r="B1" s="26" t="s">
        <v>190</v>
      </c>
      <c r="C1" s="27"/>
      <c r="D1" s="27"/>
      <c r="E1" s="27"/>
      <c r="F1" s="27"/>
      <c r="G1" s="27"/>
      <c r="H1" s="27"/>
      <c r="I1" s="27"/>
      <c r="J1" s="27"/>
      <c r="K1" s="27"/>
      <c r="L1" s="27"/>
      <c r="M1" s="192"/>
      <c r="N1" s="192"/>
      <c r="O1" s="405"/>
      <c r="P1" s="344" t="s">
        <v>187</v>
      </c>
      <c r="Q1" s="189"/>
      <c r="R1" s="187"/>
      <c r="S1" s="175"/>
      <c r="T1" s="177"/>
      <c r="U1" s="179" t="s">
        <v>132</v>
      </c>
      <c r="V1" s="175"/>
      <c r="W1" s="345"/>
      <c r="X1" s="184" t="s">
        <v>133</v>
      </c>
      <c r="Y1" s="187"/>
      <c r="Z1" s="190">
        <f>_xlfn.DAYS(V1,S1)+1</f>
        <v>1</v>
      </c>
      <c r="AA1" s="191"/>
      <c r="AB1" s="347"/>
      <c r="AC1" s="347"/>
      <c r="AD1" s="348"/>
      <c r="AE1" s="349"/>
      <c r="AF1" s="205" t="s">
        <v>101</v>
      </c>
      <c r="AG1" s="205"/>
      <c r="AH1" s="350"/>
      <c r="AI1" s="94" t="s">
        <v>10</v>
      </c>
      <c r="AJ1" s="94"/>
      <c r="AK1" s="98" t="s">
        <v>115</v>
      </c>
      <c r="AL1" s="98"/>
      <c r="AM1" s="98"/>
      <c r="AN1" s="98"/>
      <c r="AP1" s="23" t="s">
        <v>90</v>
      </c>
      <c r="BL1" s="25"/>
      <c r="BM1" s="25"/>
      <c r="BN1" s="25"/>
      <c r="BO1" s="25"/>
      <c r="BP1" s="25"/>
      <c r="BQ1" s="25"/>
      <c r="BR1" s="25"/>
      <c r="BS1" s="25"/>
      <c r="BT1" s="25"/>
    </row>
    <row r="2" spans="2:75" ht="18"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75" s="115" customFormat="1" ht="17.25" customHeight="1">
      <c r="B3" s="94" t="s">
        <v>13</v>
      </c>
      <c r="C3" s="125" t="s">
        <v>46</v>
      </c>
      <c r="D3" s="136" t="s">
        <v>32</v>
      </c>
      <c r="E3" s="143" t="s">
        <v>42</v>
      </c>
      <c r="F3" s="147" t="s">
        <v>1</v>
      </c>
      <c r="G3" s="300">
        <v>45054</v>
      </c>
      <c r="H3" s="161">
        <f t="shared" ref="H3:AL3" ca="1" si="0">OFFSET(H3,0,-1)+1</f>
        <v>45055</v>
      </c>
      <c r="I3" s="161">
        <f t="shared" ca="1" si="0"/>
        <v>45056</v>
      </c>
      <c r="J3" s="161">
        <f t="shared" ca="1" si="0"/>
        <v>45057</v>
      </c>
      <c r="K3" s="161">
        <f t="shared" ca="1" si="0"/>
        <v>45058</v>
      </c>
      <c r="L3" s="161">
        <f t="shared" ca="1" si="0"/>
        <v>45059</v>
      </c>
      <c r="M3" s="161">
        <f t="shared" ca="1" si="0"/>
        <v>45060</v>
      </c>
      <c r="N3" s="161">
        <f t="shared" ca="1" si="0"/>
        <v>45061</v>
      </c>
      <c r="O3" s="161">
        <f t="shared" ca="1" si="0"/>
        <v>45062</v>
      </c>
      <c r="P3" s="161">
        <f t="shared" ca="1" si="0"/>
        <v>45063</v>
      </c>
      <c r="Q3" s="161">
        <f t="shared" ca="1" si="0"/>
        <v>45064</v>
      </c>
      <c r="R3" s="161">
        <f t="shared" ca="1" si="0"/>
        <v>45065</v>
      </c>
      <c r="S3" s="161">
        <f t="shared" ca="1" si="0"/>
        <v>45066</v>
      </c>
      <c r="T3" s="161">
        <f t="shared" ca="1" si="0"/>
        <v>45067</v>
      </c>
      <c r="U3" s="161">
        <f t="shared" ca="1" si="0"/>
        <v>45068</v>
      </c>
      <c r="V3" s="161">
        <f t="shared" ca="1" si="0"/>
        <v>45069</v>
      </c>
      <c r="W3" s="161">
        <f t="shared" ca="1" si="0"/>
        <v>45070</v>
      </c>
      <c r="X3" s="161">
        <f t="shared" ca="1" si="0"/>
        <v>45071</v>
      </c>
      <c r="Y3" s="161">
        <f t="shared" ca="1" si="0"/>
        <v>45072</v>
      </c>
      <c r="Z3" s="161">
        <f t="shared" ca="1" si="0"/>
        <v>45073</v>
      </c>
      <c r="AA3" s="161">
        <f t="shared" ca="1" si="0"/>
        <v>45074</v>
      </c>
      <c r="AB3" s="161">
        <f t="shared" ca="1" si="0"/>
        <v>45075</v>
      </c>
      <c r="AC3" s="161">
        <f t="shared" ca="1" si="0"/>
        <v>45076</v>
      </c>
      <c r="AD3" s="161">
        <f t="shared" ca="1" si="0"/>
        <v>45077</v>
      </c>
      <c r="AE3" s="161">
        <f t="shared" ca="1" si="0"/>
        <v>45078</v>
      </c>
      <c r="AF3" s="161">
        <f t="shared" ca="1" si="0"/>
        <v>45079</v>
      </c>
      <c r="AG3" s="161">
        <f t="shared" ca="1" si="0"/>
        <v>45080</v>
      </c>
      <c r="AH3" s="161">
        <f t="shared" ca="1" si="0"/>
        <v>45081</v>
      </c>
      <c r="AI3" s="161">
        <f t="shared" ca="1" si="0"/>
        <v>45082</v>
      </c>
      <c r="AJ3" s="161">
        <f t="shared" ca="1" si="0"/>
        <v>45083</v>
      </c>
      <c r="AK3" s="161">
        <f t="shared" ca="1" si="0"/>
        <v>45084</v>
      </c>
      <c r="AL3" s="193">
        <f t="shared" ca="1" si="0"/>
        <v>45085</v>
      </c>
      <c r="AM3" s="366" t="s">
        <v>8</v>
      </c>
      <c r="AN3" s="381" t="s">
        <v>61</v>
      </c>
      <c r="AO3" s="388"/>
      <c r="AP3" s="390">
        <f>+G3</f>
        <v>45054</v>
      </c>
      <c r="AQ3" s="395">
        <f t="shared" ref="AQ3:BU3" si="1">+AP3+1</f>
        <v>45055</v>
      </c>
      <c r="AR3" s="395">
        <f t="shared" si="1"/>
        <v>45056</v>
      </c>
      <c r="AS3" s="395">
        <f t="shared" si="1"/>
        <v>45057</v>
      </c>
      <c r="AT3" s="395">
        <f t="shared" si="1"/>
        <v>45058</v>
      </c>
      <c r="AU3" s="395">
        <f t="shared" si="1"/>
        <v>45059</v>
      </c>
      <c r="AV3" s="395">
        <f t="shared" si="1"/>
        <v>45060</v>
      </c>
      <c r="AW3" s="395">
        <f t="shared" si="1"/>
        <v>45061</v>
      </c>
      <c r="AX3" s="395">
        <f t="shared" si="1"/>
        <v>45062</v>
      </c>
      <c r="AY3" s="395">
        <f t="shared" si="1"/>
        <v>45063</v>
      </c>
      <c r="AZ3" s="395">
        <f t="shared" si="1"/>
        <v>45064</v>
      </c>
      <c r="BA3" s="395">
        <f t="shared" si="1"/>
        <v>45065</v>
      </c>
      <c r="BB3" s="395">
        <f t="shared" si="1"/>
        <v>45066</v>
      </c>
      <c r="BC3" s="395">
        <f t="shared" si="1"/>
        <v>45067</v>
      </c>
      <c r="BD3" s="395">
        <f t="shared" si="1"/>
        <v>45068</v>
      </c>
      <c r="BE3" s="395">
        <f t="shared" si="1"/>
        <v>45069</v>
      </c>
      <c r="BF3" s="395">
        <f t="shared" si="1"/>
        <v>45070</v>
      </c>
      <c r="BG3" s="395">
        <f t="shared" si="1"/>
        <v>45071</v>
      </c>
      <c r="BH3" s="395">
        <f t="shared" si="1"/>
        <v>45072</v>
      </c>
      <c r="BI3" s="395">
        <f t="shared" si="1"/>
        <v>45073</v>
      </c>
      <c r="BJ3" s="395">
        <f t="shared" si="1"/>
        <v>45074</v>
      </c>
      <c r="BK3" s="395">
        <f t="shared" si="1"/>
        <v>45075</v>
      </c>
      <c r="BL3" s="395">
        <f t="shared" si="1"/>
        <v>45076</v>
      </c>
      <c r="BM3" s="395">
        <f t="shared" si="1"/>
        <v>45077</v>
      </c>
      <c r="BN3" s="395">
        <f t="shared" si="1"/>
        <v>45078</v>
      </c>
      <c r="BO3" s="395">
        <f t="shared" si="1"/>
        <v>45079</v>
      </c>
      <c r="BP3" s="395">
        <f t="shared" si="1"/>
        <v>45080</v>
      </c>
      <c r="BQ3" s="395">
        <f t="shared" si="1"/>
        <v>45081</v>
      </c>
      <c r="BR3" s="395">
        <f t="shared" si="1"/>
        <v>45082</v>
      </c>
      <c r="BS3" s="395">
        <f t="shared" si="1"/>
        <v>45083</v>
      </c>
      <c r="BT3" s="395">
        <f t="shared" si="1"/>
        <v>45084</v>
      </c>
      <c r="BU3" s="402">
        <f t="shared" si="1"/>
        <v>45085</v>
      </c>
    </row>
    <row r="4" spans="2:75" ht="12" customHeight="1">
      <c r="B4" s="117">
        <f t="shared" ref="B4:B63" si="2">ROW()-3</f>
        <v>1</v>
      </c>
      <c r="C4" s="126"/>
      <c r="D4" s="137"/>
      <c r="E4" s="144"/>
      <c r="F4" s="282" t="e">
        <f t="shared" ref="F4:F63" ca="1" si="3">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220"/>
      <c r="AM4" s="367"/>
      <c r="AN4" s="382">
        <f ca="1">IFERROR(COUNTIF(OFFSET(G4,0,MATCH("コ",G4:AL4,0)):$AL4,"一"),0)</f>
        <v>0</v>
      </c>
      <c r="AP4" s="391">
        <f t="shared" ref="AP4:AP63" si="4">COUNTIF(G4,"*"&amp;"コ"&amp;"*")</f>
        <v>0</v>
      </c>
      <c r="AQ4" s="396">
        <f t="shared" ref="AQ4:BU63" si="5">IF(AP4=1,1,COUNTIF(H4,"*"&amp;"コ"&amp;"*"))</f>
        <v>0</v>
      </c>
      <c r="AR4" s="396">
        <f t="shared" si="5"/>
        <v>0</v>
      </c>
      <c r="AS4" s="396">
        <f t="shared" si="5"/>
        <v>0</v>
      </c>
      <c r="AT4" s="396">
        <f t="shared" si="5"/>
        <v>0</v>
      </c>
      <c r="AU4" s="396">
        <f t="shared" si="5"/>
        <v>0</v>
      </c>
      <c r="AV4" s="396">
        <f t="shared" si="5"/>
        <v>0</v>
      </c>
      <c r="AW4" s="396">
        <f t="shared" si="5"/>
        <v>0</v>
      </c>
      <c r="AX4" s="396">
        <f t="shared" si="5"/>
        <v>0</v>
      </c>
      <c r="AY4" s="396">
        <f t="shared" si="5"/>
        <v>0</v>
      </c>
      <c r="AZ4" s="396">
        <f t="shared" si="5"/>
        <v>0</v>
      </c>
      <c r="BA4" s="396">
        <f t="shared" si="5"/>
        <v>0</v>
      </c>
      <c r="BB4" s="396">
        <f t="shared" si="5"/>
        <v>0</v>
      </c>
      <c r="BC4" s="396">
        <f t="shared" si="5"/>
        <v>0</v>
      </c>
      <c r="BD4" s="396">
        <f t="shared" si="5"/>
        <v>0</v>
      </c>
      <c r="BE4" s="396">
        <f t="shared" si="5"/>
        <v>0</v>
      </c>
      <c r="BF4" s="396">
        <f t="shared" si="5"/>
        <v>0</v>
      </c>
      <c r="BG4" s="396">
        <f t="shared" si="5"/>
        <v>0</v>
      </c>
      <c r="BH4" s="396">
        <f t="shared" si="5"/>
        <v>0</v>
      </c>
      <c r="BI4" s="396">
        <f t="shared" si="5"/>
        <v>0</v>
      </c>
      <c r="BJ4" s="396">
        <f t="shared" si="5"/>
        <v>0</v>
      </c>
      <c r="BK4" s="396">
        <f t="shared" si="5"/>
        <v>0</v>
      </c>
      <c r="BL4" s="396">
        <f t="shared" si="5"/>
        <v>0</v>
      </c>
      <c r="BM4" s="396">
        <f t="shared" si="5"/>
        <v>0</v>
      </c>
      <c r="BN4" s="396">
        <f t="shared" si="5"/>
        <v>0</v>
      </c>
      <c r="BO4" s="396">
        <f t="shared" si="5"/>
        <v>0</v>
      </c>
      <c r="BP4" s="396">
        <f t="shared" si="5"/>
        <v>0</v>
      </c>
      <c r="BQ4" s="396">
        <f t="shared" si="5"/>
        <v>0</v>
      </c>
      <c r="BR4" s="396">
        <f t="shared" si="5"/>
        <v>0</v>
      </c>
      <c r="BS4" s="396">
        <f t="shared" si="5"/>
        <v>0</v>
      </c>
      <c r="BT4" s="396">
        <f t="shared" si="5"/>
        <v>0</v>
      </c>
      <c r="BU4" s="403">
        <f t="shared" si="5"/>
        <v>0</v>
      </c>
    </row>
    <row r="5" spans="2:75" ht="12" customHeight="1">
      <c r="B5" s="117">
        <f t="shared" si="2"/>
        <v>2</v>
      </c>
      <c r="C5" s="126"/>
      <c r="D5" s="137"/>
      <c r="E5" s="144"/>
      <c r="F5" s="282" t="e">
        <f t="shared" ca="1" si="3"/>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220"/>
      <c r="AM5" s="367"/>
      <c r="AN5" s="383">
        <f ca="1">IFERROR(COUNTIF(OFFSET(G5,0,MATCH("コ",G5:AL5,0)):$AL5,"一"),0)</f>
        <v>0</v>
      </c>
      <c r="AP5" s="392">
        <f t="shared" si="4"/>
        <v>0</v>
      </c>
      <c r="AQ5" s="397">
        <f t="shared" si="5"/>
        <v>0</v>
      </c>
      <c r="AR5" s="397">
        <f t="shared" si="5"/>
        <v>0</v>
      </c>
      <c r="AS5" s="397">
        <f t="shared" si="5"/>
        <v>0</v>
      </c>
      <c r="AT5" s="397">
        <f t="shared" si="5"/>
        <v>0</v>
      </c>
      <c r="AU5" s="397">
        <f t="shared" si="5"/>
        <v>0</v>
      </c>
      <c r="AV5" s="397">
        <f t="shared" si="5"/>
        <v>0</v>
      </c>
      <c r="AW5" s="397">
        <f t="shared" si="5"/>
        <v>0</v>
      </c>
      <c r="AX5" s="397">
        <f t="shared" si="5"/>
        <v>0</v>
      </c>
      <c r="AY5" s="397">
        <f t="shared" si="5"/>
        <v>0</v>
      </c>
      <c r="AZ5" s="397">
        <f t="shared" si="5"/>
        <v>0</v>
      </c>
      <c r="BA5" s="397">
        <f t="shared" si="5"/>
        <v>0</v>
      </c>
      <c r="BB5" s="397">
        <f t="shared" si="5"/>
        <v>0</v>
      </c>
      <c r="BC5" s="397">
        <f t="shared" si="5"/>
        <v>0</v>
      </c>
      <c r="BD5" s="397">
        <f t="shared" si="5"/>
        <v>0</v>
      </c>
      <c r="BE5" s="397">
        <f t="shared" si="5"/>
        <v>0</v>
      </c>
      <c r="BF5" s="397">
        <f t="shared" si="5"/>
        <v>0</v>
      </c>
      <c r="BG5" s="397">
        <f t="shared" si="5"/>
        <v>0</v>
      </c>
      <c r="BH5" s="397">
        <f t="shared" si="5"/>
        <v>0</v>
      </c>
      <c r="BI5" s="397">
        <f t="shared" si="5"/>
        <v>0</v>
      </c>
      <c r="BJ5" s="397">
        <f t="shared" si="5"/>
        <v>0</v>
      </c>
      <c r="BK5" s="397">
        <f t="shared" si="5"/>
        <v>0</v>
      </c>
      <c r="BL5" s="397">
        <f t="shared" si="5"/>
        <v>0</v>
      </c>
      <c r="BM5" s="397">
        <f t="shared" si="5"/>
        <v>0</v>
      </c>
      <c r="BN5" s="397">
        <f t="shared" si="5"/>
        <v>0</v>
      </c>
      <c r="BO5" s="397">
        <f t="shared" si="5"/>
        <v>0</v>
      </c>
      <c r="BP5" s="397">
        <f t="shared" si="5"/>
        <v>0</v>
      </c>
      <c r="BQ5" s="397">
        <f t="shared" si="5"/>
        <v>0</v>
      </c>
      <c r="BR5" s="397">
        <f t="shared" si="5"/>
        <v>0</v>
      </c>
      <c r="BS5" s="397">
        <f t="shared" si="5"/>
        <v>0</v>
      </c>
      <c r="BT5" s="397">
        <f t="shared" si="5"/>
        <v>0</v>
      </c>
      <c r="BU5" s="282">
        <f t="shared" si="5"/>
        <v>0</v>
      </c>
      <c r="BW5" s="25"/>
    </row>
    <row r="6" spans="2:75" ht="12" customHeight="1">
      <c r="B6" s="117">
        <f t="shared" si="2"/>
        <v>3</v>
      </c>
      <c r="C6" s="126"/>
      <c r="D6" s="137"/>
      <c r="E6" s="144"/>
      <c r="F6" s="282" t="e">
        <f t="shared" ca="1" si="3"/>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220"/>
      <c r="AM6" s="367"/>
      <c r="AN6" s="383">
        <f ca="1">IFERROR(COUNTIF(OFFSET(G6,0,MATCH("コ",G6:AL6,0)):$AL6,"一"),0)</f>
        <v>0</v>
      </c>
      <c r="AP6" s="392">
        <f t="shared" si="4"/>
        <v>0</v>
      </c>
      <c r="AQ6" s="397">
        <f t="shared" si="5"/>
        <v>0</v>
      </c>
      <c r="AR6" s="397">
        <f t="shared" si="5"/>
        <v>0</v>
      </c>
      <c r="AS6" s="397">
        <f t="shared" si="5"/>
        <v>0</v>
      </c>
      <c r="AT6" s="397">
        <f t="shared" si="5"/>
        <v>0</v>
      </c>
      <c r="AU6" s="397">
        <f t="shared" si="5"/>
        <v>0</v>
      </c>
      <c r="AV6" s="397">
        <f t="shared" si="5"/>
        <v>0</v>
      </c>
      <c r="AW6" s="397">
        <f t="shared" si="5"/>
        <v>0</v>
      </c>
      <c r="AX6" s="397">
        <f t="shared" si="5"/>
        <v>0</v>
      </c>
      <c r="AY6" s="397">
        <f t="shared" si="5"/>
        <v>0</v>
      </c>
      <c r="AZ6" s="397">
        <f t="shared" si="5"/>
        <v>0</v>
      </c>
      <c r="BA6" s="397">
        <f t="shared" si="5"/>
        <v>0</v>
      </c>
      <c r="BB6" s="397">
        <f t="shared" si="5"/>
        <v>0</v>
      </c>
      <c r="BC6" s="397">
        <f t="shared" si="5"/>
        <v>0</v>
      </c>
      <c r="BD6" s="397">
        <f t="shared" si="5"/>
        <v>0</v>
      </c>
      <c r="BE6" s="397">
        <f t="shared" si="5"/>
        <v>0</v>
      </c>
      <c r="BF6" s="397">
        <f t="shared" si="5"/>
        <v>0</v>
      </c>
      <c r="BG6" s="397">
        <f t="shared" si="5"/>
        <v>0</v>
      </c>
      <c r="BH6" s="397">
        <f t="shared" si="5"/>
        <v>0</v>
      </c>
      <c r="BI6" s="397">
        <f t="shared" si="5"/>
        <v>0</v>
      </c>
      <c r="BJ6" s="397">
        <f t="shared" si="5"/>
        <v>0</v>
      </c>
      <c r="BK6" s="397">
        <f t="shared" si="5"/>
        <v>0</v>
      </c>
      <c r="BL6" s="397">
        <f t="shared" si="5"/>
        <v>0</v>
      </c>
      <c r="BM6" s="397">
        <f t="shared" si="5"/>
        <v>0</v>
      </c>
      <c r="BN6" s="397">
        <f t="shared" si="5"/>
        <v>0</v>
      </c>
      <c r="BO6" s="397">
        <f t="shared" si="5"/>
        <v>0</v>
      </c>
      <c r="BP6" s="397">
        <f t="shared" si="5"/>
        <v>0</v>
      </c>
      <c r="BQ6" s="397">
        <f t="shared" si="5"/>
        <v>0</v>
      </c>
      <c r="BR6" s="397">
        <f t="shared" si="5"/>
        <v>0</v>
      </c>
      <c r="BS6" s="397">
        <f t="shared" si="5"/>
        <v>0</v>
      </c>
      <c r="BT6" s="397">
        <f t="shared" si="5"/>
        <v>0</v>
      </c>
      <c r="BU6" s="282">
        <f t="shared" si="5"/>
        <v>0</v>
      </c>
    </row>
    <row r="7" spans="2:75" ht="12" customHeight="1">
      <c r="B7" s="117">
        <f t="shared" si="2"/>
        <v>4</v>
      </c>
      <c r="C7" s="126"/>
      <c r="D7" s="137"/>
      <c r="E7" s="144"/>
      <c r="F7" s="282" t="e">
        <f t="shared" ca="1" si="3"/>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220"/>
      <c r="AM7" s="367"/>
      <c r="AN7" s="383">
        <f ca="1">IFERROR(COUNTIF(OFFSET(G7,0,MATCH("コ",G7:AL7,0)):$AL7,"一"),0)</f>
        <v>0</v>
      </c>
      <c r="AP7" s="392">
        <f t="shared" si="4"/>
        <v>0</v>
      </c>
      <c r="AQ7" s="397">
        <f t="shared" si="5"/>
        <v>0</v>
      </c>
      <c r="AR7" s="397">
        <f t="shared" si="5"/>
        <v>0</v>
      </c>
      <c r="AS7" s="397">
        <f t="shared" si="5"/>
        <v>0</v>
      </c>
      <c r="AT7" s="397">
        <f t="shared" si="5"/>
        <v>0</v>
      </c>
      <c r="AU7" s="397">
        <f t="shared" si="5"/>
        <v>0</v>
      </c>
      <c r="AV7" s="397">
        <f t="shared" si="5"/>
        <v>0</v>
      </c>
      <c r="AW7" s="397">
        <f t="shared" si="5"/>
        <v>0</v>
      </c>
      <c r="AX7" s="397">
        <f t="shared" si="5"/>
        <v>0</v>
      </c>
      <c r="AY7" s="397">
        <f t="shared" si="5"/>
        <v>0</v>
      </c>
      <c r="AZ7" s="397">
        <f t="shared" si="5"/>
        <v>0</v>
      </c>
      <c r="BA7" s="397">
        <f t="shared" si="5"/>
        <v>0</v>
      </c>
      <c r="BB7" s="397">
        <f t="shared" si="5"/>
        <v>0</v>
      </c>
      <c r="BC7" s="397">
        <f t="shared" si="5"/>
        <v>0</v>
      </c>
      <c r="BD7" s="397">
        <f t="shared" si="5"/>
        <v>0</v>
      </c>
      <c r="BE7" s="397">
        <f t="shared" si="5"/>
        <v>0</v>
      </c>
      <c r="BF7" s="397">
        <f t="shared" si="5"/>
        <v>0</v>
      </c>
      <c r="BG7" s="397">
        <f t="shared" si="5"/>
        <v>0</v>
      </c>
      <c r="BH7" s="397">
        <f t="shared" si="5"/>
        <v>0</v>
      </c>
      <c r="BI7" s="397">
        <f t="shared" si="5"/>
        <v>0</v>
      </c>
      <c r="BJ7" s="397">
        <f t="shared" si="5"/>
        <v>0</v>
      </c>
      <c r="BK7" s="397">
        <f t="shared" si="5"/>
        <v>0</v>
      </c>
      <c r="BL7" s="397">
        <f t="shared" si="5"/>
        <v>0</v>
      </c>
      <c r="BM7" s="397">
        <f t="shared" si="5"/>
        <v>0</v>
      </c>
      <c r="BN7" s="397">
        <f t="shared" si="5"/>
        <v>0</v>
      </c>
      <c r="BO7" s="397">
        <f t="shared" si="5"/>
        <v>0</v>
      </c>
      <c r="BP7" s="397">
        <f t="shared" si="5"/>
        <v>0</v>
      </c>
      <c r="BQ7" s="397">
        <f t="shared" si="5"/>
        <v>0</v>
      </c>
      <c r="BR7" s="397">
        <f t="shared" si="5"/>
        <v>0</v>
      </c>
      <c r="BS7" s="397">
        <f t="shared" si="5"/>
        <v>0</v>
      </c>
      <c r="BT7" s="397">
        <f t="shared" si="5"/>
        <v>0</v>
      </c>
      <c r="BU7" s="282">
        <f t="shared" si="5"/>
        <v>0</v>
      </c>
      <c r="BW7" s="25"/>
    </row>
    <row r="8" spans="2:75" ht="12" customHeight="1">
      <c r="B8" s="117">
        <f t="shared" si="2"/>
        <v>5</v>
      </c>
      <c r="C8" s="126"/>
      <c r="D8" s="137"/>
      <c r="E8" s="144"/>
      <c r="F8" s="282" t="e">
        <f t="shared" ca="1" si="3"/>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220"/>
      <c r="AM8" s="367"/>
      <c r="AN8" s="383">
        <f ca="1">IFERROR(COUNTIF(OFFSET(G8,0,MATCH("コ",G8:AL8,0)):$AL8,"一"),0)</f>
        <v>0</v>
      </c>
      <c r="AP8" s="392">
        <f t="shared" si="4"/>
        <v>0</v>
      </c>
      <c r="AQ8" s="397">
        <f t="shared" si="5"/>
        <v>0</v>
      </c>
      <c r="AR8" s="397">
        <f t="shared" si="5"/>
        <v>0</v>
      </c>
      <c r="AS8" s="397">
        <f t="shared" si="5"/>
        <v>0</v>
      </c>
      <c r="AT8" s="397">
        <f t="shared" si="5"/>
        <v>0</v>
      </c>
      <c r="AU8" s="397">
        <f t="shared" si="5"/>
        <v>0</v>
      </c>
      <c r="AV8" s="397">
        <f t="shared" si="5"/>
        <v>0</v>
      </c>
      <c r="AW8" s="397">
        <f t="shared" si="5"/>
        <v>0</v>
      </c>
      <c r="AX8" s="397">
        <f t="shared" si="5"/>
        <v>0</v>
      </c>
      <c r="AY8" s="397">
        <f t="shared" si="5"/>
        <v>0</v>
      </c>
      <c r="AZ8" s="397">
        <f t="shared" si="5"/>
        <v>0</v>
      </c>
      <c r="BA8" s="397">
        <f t="shared" si="5"/>
        <v>0</v>
      </c>
      <c r="BB8" s="397">
        <f t="shared" si="5"/>
        <v>0</v>
      </c>
      <c r="BC8" s="397">
        <f t="shared" si="5"/>
        <v>0</v>
      </c>
      <c r="BD8" s="397">
        <f t="shared" si="5"/>
        <v>0</v>
      </c>
      <c r="BE8" s="397">
        <f t="shared" si="5"/>
        <v>0</v>
      </c>
      <c r="BF8" s="397">
        <f t="shared" si="5"/>
        <v>0</v>
      </c>
      <c r="BG8" s="397">
        <f t="shared" si="5"/>
        <v>0</v>
      </c>
      <c r="BH8" s="397">
        <f t="shared" si="5"/>
        <v>0</v>
      </c>
      <c r="BI8" s="397">
        <f t="shared" si="5"/>
        <v>0</v>
      </c>
      <c r="BJ8" s="397">
        <f t="shared" si="5"/>
        <v>0</v>
      </c>
      <c r="BK8" s="397">
        <f t="shared" si="5"/>
        <v>0</v>
      </c>
      <c r="BL8" s="397">
        <f t="shared" si="5"/>
        <v>0</v>
      </c>
      <c r="BM8" s="397">
        <f t="shared" si="5"/>
        <v>0</v>
      </c>
      <c r="BN8" s="397">
        <f t="shared" si="5"/>
        <v>0</v>
      </c>
      <c r="BO8" s="397">
        <f t="shared" si="5"/>
        <v>0</v>
      </c>
      <c r="BP8" s="397">
        <f t="shared" si="5"/>
        <v>0</v>
      </c>
      <c r="BQ8" s="397">
        <f t="shared" si="5"/>
        <v>0</v>
      </c>
      <c r="BR8" s="397">
        <f t="shared" si="5"/>
        <v>0</v>
      </c>
      <c r="BS8" s="397">
        <f t="shared" si="5"/>
        <v>0</v>
      </c>
      <c r="BT8" s="397">
        <f t="shared" si="5"/>
        <v>0</v>
      </c>
      <c r="BU8" s="282">
        <f t="shared" si="5"/>
        <v>0</v>
      </c>
      <c r="BW8" s="25"/>
    </row>
    <row r="9" spans="2:75" ht="12" customHeight="1">
      <c r="B9" s="117">
        <f t="shared" si="2"/>
        <v>6</v>
      </c>
      <c r="C9" s="126"/>
      <c r="D9" s="137"/>
      <c r="E9" s="144"/>
      <c r="F9" s="282" t="e">
        <f t="shared" ca="1" si="3"/>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220"/>
      <c r="AM9" s="367"/>
      <c r="AN9" s="383">
        <f ca="1">IFERROR(COUNTIF(OFFSET(G9,0,MATCH("コ",G9:AL9,0)):$AL9,"一"),0)</f>
        <v>0</v>
      </c>
      <c r="AP9" s="392">
        <f t="shared" si="4"/>
        <v>0</v>
      </c>
      <c r="AQ9" s="397">
        <f t="shared" si="5"/>
        <v>0</v>
      </c>
      <c r="AR9" s="397">
        <f t="shared" si="5"/>
        <v>0</v>
      </c>
      <c r="AS9" s="397">
        <f t="shared" si="5"/>
        <v>0</v>
      </c>
      <c r="AT9" s="397">
        <f t="shared" si="5"/>
        <v>0</v>
      </c>
      <c r="AU9" s="397">
        <f t="shared" si="5"/>
        <v>0</v>
      </c>
      <c r="AV9" s="397">
        <f t="shared" si="5"/>
        <v>0</v>
      </c>
      <c r="AW9" s="397">
        <f t="shared" si="5"/>
        <v>0</v>
      </c>
      <c r="AX9" s="397">
        <f t="shared" si="5"/>
        <v>0</v>
      </c>
      <c r="AY9" s="397">
        <f t="shared" si="5"/>
        <v>0</v>
      </c>
      <c r="AZ9" s="397">
        <f t="shared" si="5"/>
        <v>0</v>
      </c>
      <c r="BA9" s="397">
        <f t="shared" si="5"/>
        <v>0</v>
      </c>
      <c r="BB9" s="397">
        <f t="shared" si="5"/>
        <v>0</v>
      </c>
      <c r="BC9" s="397">
        <f t="shared" si="5"/>
        <v>0</v>
      </c>
      <c r="BD9" s="397">
        <f t="shared" si="5"/>
        <v>0</v>
      </c>
      <c r="BE9" s="397">
        <f t="shared" si="5"/>
        <v>0</v>
      </c>
      <c r="BF9" s="397">
        <f t="shared" si="5"/>
        <v>0</v>
      </c>
      <c r="BG9" s="397">
        <f t="shared" si="5"/>
        <v>0</v>
      </c>
      <c r="BH9" s="397">
        <f t="shared" si="5"/>
        <v>0</v>
      </c>
      <c r="BI9" s="397">
        <f t="shared" si="5"/>
        <v>0</v>
      </c>
      <c r="BJ9" s="397">
        <f t="shared" si="5"/>
        <v>0</v>
      </c>
      <c r="BK9" s="397">
        <f t="shared" si="5"/>
        <v>0</v>
      </c>
      <c r="BL9" s="397">
        <f t="shared" si="5"/>
        <v>0</v>
      </c>
      <c r="BM9" s="397">
        <f t="shared" si="5"/>
        <v>0</v>
      </c>
      <c r="BN9" s="397">
        <f t="shared" si="5"/>
        <v>0</v>
      </c>
      <c r="BO9" s="397">
        <f t="shared" si="5"/>
        <v>0</v>
      </c>
      <c r="BP9" s="397">
        <f t="shared" si="5"/>
        <v>0</v>
      </c>
      <c r="BQ9" s="397">
        <f t="shared" si="5"/>
        <v>0</v>
      </c>
      <c r="BR9" s="397">
        <f t="shared" si="5"/>
        <v>0</v>
      </c>
      <c r="BS9" s="397">
        <f t="shared" si="5"/>
        <v>0</v>
      </c>
      <c r="BT9" s="397">
        <f t="shared" si="5"/>
        <v>0</v>
      </c>
      <c r="BU9" s="282">
        <f t="shared" si="5"/>
        <v>0</v>
      </c>
    </row>
    <row r="10" spans="2:75" ht="12" customHeight="1">
      <c r="B10" s="117">
        <f t="shared" si="2"/>
        <v>7</v>
      </c>
      <c r="C10" s="126"/>
      <c r="D10" s="137"/>
      <c r="E10" s="144"/>
      <c r="F10" s="282" t="e">
        <f t="shared" ca="1" si="3"/>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0"/>
      <c r="AM10" s="367"/>
      <c r="AN10" s="383">
        <f ca="1">IFERROR(COUNTIF(OFFSET(G10,0,MATCH("コ",G10:AL10,0)):$AL10,"一"),0)</f>
        <v>0</v>
      </c>
      <c r="AP10" s="392">
        <f t="shared" si="4"/>
        <v>0</v>
      </c>
      <c r="AQ10" s="397">
        <f t="shared" si="5"/>
        <v>0</v>
      </c>
      <c r="AR10" s="397">
        <f t="shared" si="5"/>
        <v>0</v>
      </c>
      <c r="AS10" s="397">
        <f t="shared" si="5"/>
        <v>0</v>
      </c>
      <c r="AT10" s="397">
        <f t="shared" si="5"/>
        <v>0</v>
      </c>
      <c r="AU10" s="397">
        <f t="shared" si="5"/>
        <v>0</v>
      </c>
      <c r="AV10" s="397">
        <f t="shared" si="5"/>
        <v>0</v>
      </c>
      <c r="AW10" s="397">
        <f t="shared" si="5"/>
        <v>0</v>
      </c>
      <c r="AX10" s="397">
        <f t="shared" si="5"/>
        <v>0</v>
      </c>
      <c r="AY10" s="397">
        <f t="shared" si="5"/>
        <v>0</v>
      </c>
      <c r="AZ10" s="397">
        <f t="shared" si="5"/>
        <v>0</v>
      </c>
      <c r="BA10" s="397">
        <f t="shared" si="5"/>
        <v>0</v>
      </c>
      <c r="BB10" s="397">
        <f t="shared" si="5"/>
        <v>0</v>
      </c>
      <c r="BC10" s="397">
        <f t="shared" si="5"/>
        <v>0</v>
      </c>
      <c r="BD10" s="397">
        <f t="shared" si="5"/>
        <v>0</v>
      </c>
      <c r="BE10" s="397">
        <f t="shared" si="5"/>
        <v>0</v>
      </c>
      <c r="BF10" s="397">
        <f t="shared" si="5"/>
        <v>0</v>
      </c>
      <c r="BG10" s="397">
        <f t="shared" si="5"/>
        <v>0</v>
      </c>
      <c r="BH10" s="397">
        <f t="shared" si="5"/>
        <v>0</v>
      </c>
      <c r="BI10" s="397">
        <f t="shared" si="5"/>
        <v>0</v>
      </c>
      <c r="BJ10" s="397">
        <f t="shared" si="5"/>
        <v>0</v>
      </c>
      <c r="BK10" s="397">
        <f t="shared" si="5"/>
        <v>0</v>
      </c>
      <c r="BL10" s="397">
        <f t="shared" si="5"/>
        <v>0</v>
      </c>
      <c r="BM10" s="397">
        <f t="shared" si="5"/>
        <v>0</v>
      </c>
      <c r="BN10" s="397">
        <f t="shared" si="5"/>
        <v>0</v>
      </c>
      <c r="BO10" s="397">
        <f t="shared" si="5"/>
        <v>0</v>
      </c>
      <c r="BP10" s="397">
        <f t="shared" si="5"/>
        <v>0</v>
      </c>
      <c r="BQ10" s="397">
        <f t="shared" si="5"/>
        <v>0</v>
      </c>
      <c r="BR10" s="397">
        <f t="shared" si="5"/>
        <v>0</v>
      </c>
      <c r="BS10" s="397">
        <f t="shared" si="5"/>
        <v>0</v>
      </c>
      <c r="BT10" s="397">
        <f t="shared" si="5"/>
        <v>0</v>
      </c>
      <c r="BU10" s="282">
        <f t="shared" si="5"/>
        <v>0</v>
      </c>
    </row>
    <row r="11" spans="2:75" ht="12" customHeight="1">
      <c r="B11" s="117">
        <f t="shared" si="2"/>
        <v>8</v>
      </c>
      <c r="C11" s="126"/>
      <c r="D11" s="137"/>
      <c r="E11" s="144"/>
      <c r="F11" s="282" t="e">
        <f t="shared" ca="1" si="3"/>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0"/>
      <c r="AM11" s="367"/>
      <c r="AN11" s="383">
        <f ca="1">IFERROR(COUNTIF(OFFSET(G11,0,MATCH("コ",G11:AL11,0)):$AL11,"一"),0)</f>
        <v>0</v>
      </c>
      <c r="AP11" s="392">
        <f t="shared" si="4"/>
        <v>0</v>
      </c>
      <c r="AQ11" s="397">
        <f t="shared" si="5"/>
        <v>0</v>
      </c>
      <c r="AR11" s="397">
        <f t="shared" si="5"/>
        <v>0</v>
      </c>
      <c r="AS11" s="397">
        <f t="shared" si="5"/>
        <v>0</v>
      </c>
      <c r="AT11" s="397">
        <f t="shared" si="5"/>
        <v>0</v>
      </c>
      <c r="AU11" s="397">
        <f t="shared" si="5"/>
        <v>0</v>
      </c>
      <c r="AV11" s="397">
        <f t="shared" si="5"/>
        <v>0</v>
      </c>
      <c r="AW11" s="397">
        <f t="shared" si="5"/>
        <v>0</v>
      </c>
      <c r="AX11" s="397">
        <f t="shared" si="5"/>
        <v>0</v>
      </c>
      <c r="AY11" s="397">
        <f t="shared" si="5"/>
        <v>0</v>
      </c>
      <c r="AZ11" s="397">
        <f t="shared" si="5"/>
        <v>0</v>
      </c>
      <c r="BA11" s="397">
        <f t="shared" si="5"/>
        <v>0</v>
      </c>
      <c r="BB11" s="397">
        <f t="shared" si="5"/>
        <v>0</v>
      </c>
      <c r="BC11" s="397">
        <f t="shared" si="5"/>
        <v>0</v>
      </c>
      <c r="BD11" s="397">
        <f t="shared" si="5"/>
        <v>0</v>
      </c>
      <c r="BE11" s="397">
        <f t="shared" si="5"/>
        <v>0</v>
      </c>
      <c r="BF11" s="397">
        <f t="shared" si="5"/>
        <v>0</v>
      </c>
      <c r="BG11" s="397">
        <f t="shared" si="5"/>
        <v>0</v>
      </c>
      <c r="BH11" s="397">
        <f t="shared" si="5"/>
        <v>0</v>
      </c>
      <c r="BI11" s="397">
        <f t="shared" si="5"/>
        <v>0</v>
      </c>
      <c r="BJ11" s="397">
        <f t="shared" si="5"/>
        <v>0</v>
      </c>
      <c r="BK11" s="397">
        <f t="shared" si="5"/>
        <v>0</v>
      </c>
      <c r="BL11" s="397">
        <f t="shared" si="5"/>
        <v>0</v>
      </c>
      <c r="BM11" s="397">
        <f t="shared" si="5"/>
        <v>0</v>
      </c>
      <c r="BN11" s="397">
        <f t="shared" si="5"/>
        <v>0</v>
      </c>
      <c r="BO11" s="397">
        <f t="shared" si="5"/>
        <v>0</v>
      </c>
      <c r="BP11" s="397">
        <f t="shared" si="5"/>
        <v>0</v>
      </c>
      <c r="BQ11" s="397">
        <f t="shared" si="5"/>
        <v>0</v>
      </c>
      <c r="BR11" s="397">
        <f t="shared" si="5"/>
        <v>0</v>
      </c>
      <c r="BS11" s="397">
        <f t="shared" si="5"/>
        <v>0</v>
      </c>
      <c r="BT11" s="397">
        <f t="shared" si="5"/>
        <v>0</v>
      </c>
      <c r="BU11" s="282">
        <f t="shared" si="5"/>
        <v>0</v>
      </c>
    </row>
    <row r="12" spans="2:75" ht="12" customHeight="1">
      <c r="B12" s="117">
        <f t="shared" si="2"/>
        <v>9</v>
      </c>
      <c r="C12" s="126"/>
      <c r="D12" s="137"/>
      <c r="E12" s="144"/>
      <c r="F12" s="282" t="e">
        <f t="shared" ca="1" si="3"/>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220"/>
      <c r="AM12" s="367"/>
      <c r="AN12" s="383">
        <f ca="1">IFERROR(COUNTIF(OFFSET(G12,0,MATCH("コ",G12:AL12,0)):$AL12,"一"),0)</f>
        <v>0</v>
      </c>
      <c r="AP12" s="392">
        <f t="shared" si="4"/>
        <v>0</v>
      </c>
      <c r="AQ12" s="397">
        <f t="shared" si="5"/>
        <v>0</v>
      </c>
      <c r="AR12" s="397">
        <f t="shared" si="5"/>
        <v>0</v>
      </c>
      <c r="AS12" s="397">
        <f t="shared" si="5"/>
        <v>0</v>
      </c>
      <c r="AT12" s="397">
        <f t="shared" si="5"/>
        <v>0</v>
      </c>
      <c r="AU12" s="397">
        <f t="shared" si="5"/>
        <v>0</v>
      </c>
      <c r="AV12" s="397">
        <f t="shared" si="5"/>
        <v>0</v>
      </c>
      <c r="AW12" s="397">
        <f t="shared" si="5"/>
        <v>0</v>
      </c>
      <c r="AX12" s="397">
        <f t="shared" si="5"/>
        <v>0</v>
      </c>
      <c r="AY12" s="397">
        <f t="shared" si="5"/>
        <v>0</v>
      </c>
      <c r="AZ12" s="397">
        <f t="shared" si="5"/>
        <v>0</v>
      </c>
      <c r="BA12" s="397">
        <f t="shared" si="5"/>
        <v>0</v>
      </c>
      <c r="BB12" s="397">
        <f t="shared" si="5"/>
        <v>0</v>
      </c>
      <c r="BC12" s="397">
        <f t="shared" si="5"/>
        <v>0</v>
      </c>
      <c r="BD12" s="397">
        <f t="shared" si="5"/>
        <v>0</v>
      </c>
      <c r="BE12" s="397">
        <f t="shared" si="5"/>
        <v>0</v>
      </c>
      <c r="BF12" s="397">
        <f t="shared" si="5"/>
        <v>0</v>
      </c>
      <c r="BG12" s="397">
        <f t="shared" si="5"/>
        <v>0</v>
      </c>
      <c r="BH12" s="397">
        <f t="shared" si="5"/>
        <v>0</v>
      </c>
      <c r="BI12" s="397">
        <f t="shared" si="5"/>
        <v>0</v>
      </c>
      <c r="BJ12" s="397">
        <f t="shared" si="5"/>
        <v>0</v>
      </c>
      <c r="BK12" s="397">
        <f t="shared" si="5"/>
        <v>0</v>
      </c>
      <c r="BL12" s="397">
        <f t="shared" si="5"/>
        <v>0</v>
      </c>
      <c r="BM12" s="397">
        <f t="shared" si="5"/>
        <v>0</v>
      </c>
      <c r="BN12" s="397">
        <f t="shared" si="5"/>
        <v>0</v>
      </c>
      <c r="BO12" s="397">
        <f t="shared" si="5"/>
        <v>0</v>
      </c>
      <c r="BP12" s="397">
        <f t="shared" si="5"/>
        <v>0</v>
      </c>
      <c r="BQ12" s="397">
        <f t="shared" si="5"/>
        <v>0</v>
      </c>
      <c r="BR12" s="397">
        <f t="shared" si="5"/>
        <v>0</v>
      </c>
      <c r="BS12" s="397">
        <f t="shared" si="5"/>
        <v>0</v>
      </c>
      <c r="BT12" s="397">
        <f t="shared" si="5"/>
        <v>0</v>
      </c>
      <c r="BU12" s="282">
        <f t="shared" si="5"/>
        <v>0</v>
      </c>
    </row>
    <row r="13" spans="2:75" ht="12" customHeight="1">
      <c r="B13" s="117">
        <f t="shared" si="2"/>
        <v>10</v>
      </c>
      <c r="C13" s="126"/>
      <c r="D13" s="137"/>
      <c r="E13" s="144"/>
      <c r="F13" s="282" t="e">
        <f t="shared" ca="1" si="3"/>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220"/>
      <c r="AM13" s="367"/>
      <c r="AN13" s="383">
        <f ca="1">IFERROR(COUNTIF(OFFSET(G13,0,MATCH("コ",G13:AL13,0)):$AL13,"一"),0)</f>
        <v>0</v>
      </c>
      <c r="AP13" s="392">
        <f t="shared" si="4"/>
        <v>0</v>
      </c>
      <c r="AQ13" s="397">
        <f t="shared" si="5"/>
        <v>0</v>
      </c>
      <c r="AR13" s="397">
        <f t="shared" si="5"/>
        <v>0</v>
      </c>
      <c r="AS13" s="397">
        <f t="shared" si="5"/>
        <v>0</v>
      </c>
      <c r="AT13" s="397">
        <f t="shared" si="5"/>
        <v>0</v>
      </c>
      <c r="AU13" s="397">
        <f t="shared" si="5"/>
        <v>0</v>
      </c>
      <c r="AV13" s="397">
        <f t="shared" si="5"/>
        <v>0</v>
      </c>
      <c r="AW13" s="397">
        <f t="shared" si="5"/>
        <v>0</v>
      </c>
      <c r="AX13" s="397">
        <f t="shared" si="5"/>
        <v>0</v>
      </c>
      <c r="AY13" s="397">
        <f t="shared" si="5"/>
        <v>0</v>
      </c>
      <c r="AZ13" s="397">
        <f t="shared" si="5"/>
        <v>0</v>
      </c>
      <c r="BA13" s="397">
        <f t="shared" si="5"/>
        <v>0</v>
      </c>
      <c r="BB13" s="397">
        <f t="shared" si="5"/>
        <v>0</v>
      </c>
      <c r="BC13" s="397">
        <f t="shared" si="5"/>
        <v>0</v>
      </c>
      <c r="BD13" s="397">
        <f t="shared" si="5"/>
        <v>0</v>
      </c>
      <c r="BE13" s="397">
        <f t="shared" si="5"/>
        <v>0</v>
      </c>
      <c r="BF13" s="397">
        <f t="shared" si="5"/>
        <v>0</v>
      </c>
      <c r="BG13" s="397">
        <f t="shared" si="5"/>
        <v>0</v>
      </c>
      <c r="BH13" s="397">
        <f t="shared" si="5"/>
        <v>0</v>
      </c>
      <c r="BI13" s="397">
        <f t="shared" si="5"/>
        <v>0</v>
      </c>
      <c r="BJ13" s="397">
        <f t="shared" si="5"/>
        <v>0</v>
      </c>
      <c r="BK13" s="397">
        <f t="shared" si="5"/>
        <v>0</v>
      </c>
      <c r="BL13" s="397">
        <f t="shared" si="5"/>
        <v>0</v>
      </c>
      <c r="BM13" s="397">
        <f t="shared" si="5"/>
        <v>0</v>
      </c>
      <c r="BN13" s="397">
        <f t="shared" si="5"/>
        <v>0</v>
      </c>
      <c r="BO13" s="397">
        <f t="shared" si="5"/>
        <v>0</v>
      </c>
      <c r="BP13" s="397">
        <f t="shared" si="5"/>
        <v>0</v>
      </c>
      <c r="BQ13" s="397">
        <f t="shared" si="5"/>
        <v>0</v>
      </c>
      <c r="BR13" s="397">
        <f t="shared" si="5"/>
        <v>0</v>
      </c>
      <c r="BS13" s="397">
        <f t="shared" si="5"/>
        <v>0</v>
      </c>
      <c r="BT13" s="397">
        <f t="shared" si="5"/>
        <v>0</v>
      </c>
      <c r="BU13" s="282">
        <f t="shared" si="5"/>
        <v>0</v>
      </c>
    </row>
    <row r="14" spans="2:75" ht="12" customHeight="1">
      <c r="B14" s="117">
        <f t="shared" si="2"/>
        <v>11</v>
      </c>
      <c r="C14" s="126"/>
      <c r="D14" s="137"/>
      <c r="E14" s="144"/>
      <c r="F14" s="282" t="e">
        <f t="shared" ca="1" si="3"/>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20"/>
      <c r="AM14" s="367"/>
      <c r="AN14" s="383">
        <f ca="1">IFERROR(COUNTIF(OFFSET(G14,0,MATCH("コ",G14:AL14,0)):$AL14,"一"),0)</f>
        <v>0</v>
      </c>
      <c r="AP14" s="392">
        <f t="shared" si="4"/>
        <v>0</v>
      </c>
      <c r="AQ14" s="397">
        <f t="shared" si="5"/>
        <v>0</v>
      </c>
      <c r="AR14" s="397">
        <f t="shared" si="5"/>
        <v>0</v>
      </c>
      <c r="AS14" s="397">
        <f t="shared" si="5"/>
        <v>0</v>
      </c>
      <c r="AT14" s="397">
        <f t="shared" si="5"/>
        <v>0</v>
      </c>
      <c r="AU14" s="397">
        <f t="shared" si="5"/>
        <v>0</v>
      </c>
      <c r="AV14" s="397">
        <f t="shared" si="5"/>
        <v>0</v>
      </c>
      <c r="AW14" s="397">
        <f t="shared" si="5"/>
        <v>0</v>
      </c>
      <c r="AX14" s="397">
        <f t="shared" si="5"/>
        <v>0</v>
      </c>
      <c r="AY14" s="397">
        <f t="shared" si="5"/>
        <v>0</v>
      </c>
      <c r="AZ14" s="397">
        <f t="shared" si="5"/>
        <v>0</v>
      </c>
      <c r="BA14" s="397">
        <f t="shared" si="5"/>
        <v>0</v>
      </c>
      <c r="BB14" s="397">
        <f t="shared" si="5"/>
        <v>0</v>
      </c>
      <c r="BC14" s="397">
        <f t="shared" si="5"/>
        <v>0</v>
      </c>
      <c r="BD14" s="397">
        <f t="shared" si="5"/>
        <v>0</v>
      </c>
      <c r="BE14" s="397">
        <f t="shared" si="5"/>
        <v>0</v>
      </c>
      <c r="BF14" s="397">
        <f t="shared" si="5"/>
        <v>0</v>
      </c>
      <c r="BG14" s="397">
        <f t="shared" si="5"/>
        <v>0</v>
      </c>
      <c r="BH14" s="397">
        <f t="shared" si="5"/>
        <v>0</v>
      </c>
      <c r="BI14" s="397">
        <f t="shared" si="5"/>
        <v>0</v>
      </c>
      <c r="BJ14" s="397">
        <f t="shared" si="5"/>
        <v>0</v>
      </c>
      <c r="BK14" s="397">
        <f t="shared" si="5"/>
        <v>0</v>
      </c>
      <c r="BL14" s="397">
        <f t="shared" si="5"/>
        <v>0</v>
      </c>
      <c r="BM14" s="397">
        <f t="shared" si="5"/>
        <v>0</v>
      </c>
      <c r="BN14" s="397">
        <f t="shared" si="5"/>
        <v>0</v>
      </c>
      <c r="BO14" s="397">
        <f t="shared" si="5"/>
        <v>0</v>
      </c>
      <c r="BP14" s="397">
        <f t="shared" si="5"/>
        <v>0</v>
      </c>
      <c r="BQ14" s="397">
        <f t="shared" si="5"/>
        <v>0</v>
      </c>
      <c r="BR14" s="397">
        <f t="shared" si="5"/>
        <v>0</v>
      </c>
      <c r="BS14" s="397">
        <f t="shared" si="5"/>
        <v>0</v>
      </c>
      <c r="BT14" s="397">
        <f t="shared" si="5"/>
        <v>0</v>
      </c>
      <c r="BU14" s="282">
        <f t="shared" si="5"/>
        <v>0</v>
      </c>
    </row>
    <row r="15" spans="2:75" ht="12" customHeight="1">
      <c r="B15" s="117">
        <f t="shared" si="2"/>
        <v>12</v>
      </c>
      <c r="C15" s="126"/>
      <c r="D15" s="137"/>
      <c r="E15" s="144"/>
      <c r="F15" s="282" t="e">
        <f t="shared" ca="1" si="3"/>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220"/>
      <c r="AM15" s="367"/>
      <c r="AN15" s="383">
        <f ca="1">IFERROR(COUNTIF(OFFSET(G15,0,MATCH("コ",G15:AL15,0)):$AL15,"一"),0)</f>
        <v>0</v>
      </c>
      <c r="AP15" s="392">
        <f t="shared" si="4"/>
        <v>0</v>
      </c>
      <c r="AQ15" s="397">
        <f t="shared" si="5"/>
        <v>0</v>
      </c>
      <c r="AR15" s="397">
        <f t="shared" si="5"/>
        <v>0</v>
      </c>
      <c r="AS15" s="397">
        <f t="shared" si="5"/>
        <v>0</v>
      </c>
      <c r="AT15" s="397">
        <f t="shared" si="5"/>
        <v>0</v>
      </c>
      <c r="AU15" s="397">
        <f t="shared" si="5"/>
        <v>0</v>
      </c>
      <c r="AV15" s="397">
        <f t="shared" si="5"/>
        <v>0</v>
      </c>
      <c r="AW15" s="397">
        <f t="shared" si="5"/>
        <v>0</v>
      </c>
      <c r="AX15" s="397">
        <f t="shared" si="5"/>
        <v>0</v>
      </c>
      <c r="AY15" s="397">
        <f t="shared" si="5"/>
        <v>0</v>
      </c>
      <c r="AZ15" s="397">
        <f t="shared" si="5"/>
        <v>0</v>
      </c>
      <c r="BA15" s="397">
        <f t="shared" si="5"/>
        <v>0</v>
      </c>
      <c r="BB15" s="397">
        <f t="shared" si="5"/>
        <v>0</v>
      </c>
      <c r="BC15" s="397">
        <f t="shared" si="5"/>
        <v>0</v>
      </c>
      <c r="BD15" s="397">
        <f t="shared" si="5"/>
        <v>0</v>
      </c>
      <c r="BE15" s="397">
        <f t="shared" si="5"/>
        <v>0</v>
      </c>
      <c r="BF15" s="397">
        <f t="shared" si="5"/>
        <v>0</v>
      </c>
      <c r="BG15" s="397">
        <f t="shared" si="5"/>
        <v>0</v>
      </c>
      <c r="BH15" s="397">
        <f t="shared" si="5"/>
        <v>0</v>
      </c>
      <c r="BI15" s="397">
        <f t="shared" si="5"/>
        <v>0</v>
      </c>
      <c r="BJ15" s="397">
        <f t="shared" si="5"/>
        <v>0</v>
      </c>
      <c r="BK15" s="397">
        <f t="shared" si="5"/>
        <v>0</v>
      </c>
      <c r="BL15" s="397">
        <f t="shared" si="5"/>
        <v>0</v>
      </c>
      <c r="BM15" s="397">
        <f t="shared" si="5"/>
        <v>0</v>
      </c>
      <c r="BN15" s="397">
        <f t="shared" si="5"/>
        <v>0</v>
      </c>
      <c r="BO15" s="397">
        <f t="shared" si="5"/>
        <v>0</v>
      </c>
      <c r="BP15" s="397">
        <f t="shared" si="5"/>
        <v>0</v>
      </c>
      <c r="BQ15" s="397">
        <f t="shared" si="5"/>
        <v>0</v>
      </c>
      <c r="BR15" s="397">
        <f t="shared" si="5"/>
        <v>0</v>
      </c>
      <c r="BS15" s="397">
        <f t="shared" si="5"/>
        <v>0</v>
      </c>
      <c r="BT15" s="397">
        <f t="shared" si="5"/>
        <v>0</v>
      </c>
      <c r="BU15" s="282">
        <f t="shared" si="5"/>
        <v>0</v>
      </c>
    </row>
    <row r="16" spans="2:75" ht="12" customHeight="1">
      <c r="B16" s="117">
        <f t="shared" si="2"/>
        <v>13</v>
      </c>
      <c r="C16" s="126"/>
      <c r="D16" s="137"/>
      <c r="E16" s="144"/>
      <c r="F16" s="282" t="e">
        <f t="shared" ca="1" si="3"/>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220"/>
      <c r="AM16" s="367"/>
      <c r="AN16" s="383">
        <f ca="1">IFERROR(COUNTIF(OFFSET(G16,0,MATCH("コ",G16:AL16,0)):$AL16,"一"),0)</f>
        <v>0</v>
      </c>
      <c r="AP16" s="392">
        <f t="shared" si="4"/>
        <v>0</v>
      </c>
      <c r="AQ16" s="397">
        <f t="shared" si="5"/>
        <v>0</v>
      </c>
      <c r="AR16" s="397">
        <f t="shared" si="5"/>
        <v>0</v>
      </c>
      <c r="AS16" s="397">
        <f t="shared" si="5"/>
        <v>0</v>
      </c>
      <c r="AT16" s="397">
        <f t="shared" si="5"/>
        <v>0</v>
      </c>
      <c r="AU16" s="397">
        <f t="shared" si="5"/>
        <v>0</v>
      </c>
      <c r="AV16" s="397">
        <f t="shared" si="5"/>
        <v>0</v>
      </c>
      <c r="AW16" s="397">
        <f t="shared" si="5"/>
        <v>0</v>
      </c>
      <c r="AX16" s="397">
        <f t="shared" si="5"/>
        <v>0</v>
      </c>
      <c r="AY16" s="397">
        <f t="shared" si="5"/>
        <v>0</v>
      </c>
      <c r="AZ16" s="397">
        <f t="shared" si="5"/>
        <v>0</v>
      </c>
      <c r="BA16" s="397">
        <f t="shared" si="5"/>
        <v>0</v>
      </c>
      <c r="BB16" s="397">
        <f t="shared" si="5"/>
        <v>0</v>
      </c>
      <c r="BC16" s="397">
        <f t="shared" si="5"/>
        <v>0</v>
      </c>
      <c r="BD16" s="397">
        <f t="shared" si="5"/>
        <v>0</v>
      </c>
      <c r="BE16" s="397">
        <f t="shared" si="5"/>
        <v>0</v>
      </c>
      <c r="BF16" s="397">
        <f t="shared" si="5"/>
        <v>0</v>
      </c>
      <c r="BG16" s="397">
        <f t="shared" si="5"/>
        <v>0</v>
      </c>
      <c r="BH16" s="397">
        <f t="shared" si="5"/>
        <v>0</v>
      </c>
      <c r="BI16" s="397">
        <f t="shared" si="5"/>
        <v>0</v>
      </c>
      <c r="BJ16" s="397">
        <f t="shared" si="5"/>
        <v>0</v>
      </c>
      <c r="BK16" s="397">
        <f t="shared" si="5"/>
        <v>0</v>
      </c>
      <c r="BL16" s="397">
        <f t="shared" si="5"/>
        <v>0</v>
      </c>
      <c r="BM16" s="397">
        <f t="shared" si="5"/>
        <v>0</v>
      </c>
      <c r="BN16" s="397">
        <f t="shared" si="5"/>
        <v>0</v>
      </c>
      <c r="BO16" s="397">
        <f t="shared" si="5"/>
        <v>0</v>
      </c>
      <c r="BP16" s="397">
        <f t="shared" si="5"/>
        <v>0</v>
      </c>
      <c r="BQ16" s="397">
        <f t="shared" si="5"/>
        <v>0</v>
      </c>
      <c r="BR16" s="397">
        <f t="shared" si="5"/>
        <v>0</v>
      </c>
      <c r="BS16" s="397">
        <f t="shared" si="5"/>
        <v>0</v>
      </c>
      <c r="BT16" s="397">
        <f t="shared" si="5"/>
        <v>0</v>
      </c>
      <c r="BU16" s="282">
        <f t="shared" si="5"/>
        <v>0</v>
      </c>
    </row>
    <row r="17" spans="2:73" ht="12" customHeight="1">
      <c r="B17" s="117">
        <f t="shared" si="2"/>
        <v>14</v>
      </c>
      <c r="C17" s="126"/>
      <c r="D17" s="137"/>
      <c r="E17" s="144"/>
      <c r="F17" s="282" t="e">
        <f t="shared" ca="1" si="3"/>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220"/>
      <c r="AM17" s="367"/>
      <c r="AN17" s="383">
        <f ca="1">IFERROR(COUNTIF(OFFSET(G17,0,MATCH("コ",G17:AL17,0)):$AL17,"一"),0)</f>
        <v>0</v>
      </c>
      <c r="AP17" s="392">
        <f t="shared" si="4"/>
        <v>0</v>
      </c>
      <c r="AQ17" s="397">
        <f t="shared" si="5"/>
        <v>0</v>
      </c>
      <c r="AR17" s="397">
        <f t="shared" si="5"/>
        <v>0</v>
      </c>
      <c r="AS17" s="397">
        <f t="shared" si="5"/>
        <v>0</v>
      </c>
      <c r="AT17" s="397">
        <f t="shared" si="5"/>
        <v>0</v>
      </c>
      <c r="AU17" s="397">
        <f t="shared" si="5"/>
        <v>0</v>
      </c>
      <c r="AV17" s="397">
        <f t="shared" si="5"/>
        <v>0</v>
      </c>
      <c r="AW17" s="397">
        <f t="shared" si="5"/>
        <v>0</v>
      </c>
      <c r="AX17" s="397">
        <f t="shared" si="5"/>
        <v>0</v>
      </c>
      <c r="AY17" s="397">
        <f t="shared" si="5"/>
        <v>0</v>
      </c>
      <c r="AZ17" s="397">
        <f t="shared" si="5"/>
        <v>0</v>
      </c>
      <c r="BA17" s="397">
        <f t="shared" si="5"/>
        <v>0</v>
      </c>
      <c r="BB17" s="397">
        <f t="shared" si="5"/>
        <v>0</v>
      </c>
      <c r="BC17" s="397">
        <f t="shared" si="5"/>
        <v>0</v>
      </c>
      <c r="BD17" s="397">
        <f t="shared" si="5"/>
        <v>0</v>
      </c>
      <c r="BE17" s="397">
        <f t="shared" si="5"/>
        <v>0</v>
      </c>
      <c r="BF17" s="397">
        <f t="shared" si="5"/>
        <v>0</v>
      </c>
      <c r="BG17" s="397">
        <f t="shared" si="5"/>
        <v>0</v>
      </c>
      <c r="BH17" s="397">
        <f t="shared" si="5"/>
        <v>0</v>
      </c>
      <c r="BI17" s="397">
        <f t="shared" si="5"/>
        <v>0</v>
      </c>
      <c r="BJ17" s="397">
        <f t="shared" si="5"/>
        <v>0</v>
      </c>
      <c r="BK17" s="397">
        <f t="shared" si="5"/>
        <v>0</v>
      </c>
      <c r="BL17" s="397">
        <f t="shared" si="5"/>
        <v>0</v>
      </c>
      <c r="BM17" s="397">
        <f t="shared" si="5"/>
        <v>0</v>
      </c>
      <c r="BN17" s="397">
        <f t="shared" si="5"/>
        <v>0</v>
      </c>
      <c r="BO17" s="397">
        <f t="shared" si="5"/>
        <v>0</v>
      </c>
      <c r="BP17" s="397">
        <f t="shared" si="5"/>
        <v>0</v>
      </c>
      <c r="BQ17" s="397">
        <f t="shared" si="5"/>
        <v>0</v>
      </c>
      <c r="BR17" s="397">
        <f t="shared" si="5"/>
        <v>0</v>
      </c>
      <c r="BS17" s="397">
        <f t="shared" si="5"/>
        <v>0</v>
      </c>
      <c r="BT17" s="397">
        <f t="shared" si="5"/>
        <v>0</v>
      </c>
      <c r="BU17" s="282">
        <f t="shared" si="5"/>
        <v>0</v>
      </c>
    </row>
    <row r="18" spans="2:73" ht="12" customHeight="1">
      <c r="B18" s="117">
        <f t="shared" si="2"/>
        <v>15</v>
      </c>
      <c r="C18" s="126"/>
      <c r="D18" s="137"/>
      <c r="E18" s="144"/>
      <c r="F18" s="282" t="e">
        <f t="shared" ca="1" si="3"/>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220"/>
      <c r="AM18" s="367"/>
      <c r="AN18" s="383">
        <f ca="1">IFERROR(COUNTIF(OFFSET(G18,0,MATCH("コ",G18:AL18,0)):$AL18,"一"),0)</f>
        <v>0</v>
      </c>
      <c r="AP18" s="392">
        <f t="shared" si="4"/>
        <v>0</v>
      </c>
      <c r="AQ18" s="397">
        <f t="shared" si="5"/>
        <v>0</v>
      </c>
      <c r="AR18" s="397">
        <f t="shared" si="5"/>
        <v>0</v>
      </c>
      <c r="AS18" s="397">
        <f t="shared" si="5"/>
        <v>0</v>
      </c>
      <c r="AT18" s="397">
        <f t="shared" si="5"/>
        <v>0</v>
      </c>
      <c r="AU18" s="397">
        <f t="shared" si="5"/>
        <v>0</v>
      </c>
      <c r="AV18" s="397">
        <f t="shared" si="5"/>
        <v>0</v>
      </c>
      <c r="AW18" s="397">
        <f t="shared" si="5"/>
        <v>0</v>
      </c>
      <c r="AX18" s="397">
        <f t="shared" si="5"/>
        <v>0</v>
      </c>
      <c r="AY18" s="397">
        <f t="shared" si="5"/>
        <v>0</v>
      </c>
      <c r="AZ18" s="397">
        <f t="shared" si="5"/>
        <v>0</v>
      </c>
      <c r="BA18" s="397">
        <f t="shared" si="5"/>
        <v>0</v>
      </c>
      <c r="BB18" s="397">
        <f t="shared" si="5"/>
        <v>0</v>
      </c>
      <c r="BC18" s="397">
        <f t="shared" si="5"/>
        <v>0</v>
      </c>
      <c r="BD18" s="397">
        <f t="shared" si="5"/>
        <v>0</v>
      </c>
      <c r="BE18" s="397">
        <f t="shared" si="5"/>
        <v>0</v>
      </c>
      <c r="BF18" s="397">
        <f t="shared" si="5"/>
        <v>0</v>
      </c>
      <c r="BG18" s="397">
        <f t="shared" si="5"/>
        <v>0</v>
      </c>
      <c r="BH18" s="397">
        <f t="shared" si="5"/>
        <v>0</v>
      </c>
      <c r="BI18" s="397">
        <f t="shared" si="5"/>
        <v>0</v>
      </c>
      <c r="BJ18" s="397">
        <f t="shared" si="5"/>
        <v>0</v>
      </c>
      <c r="BK18" s="397">
        <f t="shared" si="5"/>
        <v>0</v>
      </c>
      <c r="BL18" s="397">
        <f t="shared" si="5"/>
        <v>0</v>
      </c>
      <c r="BM18" s="397">
        <f t="shared" si="5"/>
        <v>0</v>
      </c>
      <c r="BN18" s="397">
        <f t="shared" si="5"/>
        <v>0</v>
      </c>
      <c r="BO18" s="397">
        <f t="shared" si="5"/>
        <v>0</v>
      </c>
      <c r="BP18" s="397">
        <f t="shared" si="5"/>
        <v>0</v>
      </c>
      <c r="BQ18" s="397">
        <f t="shared" si="5"/>
        <v>0</v>
      </c>
      <c r="BR18" s="397">
        <f t="shared" si="5"/>
        <v>0</v>
      </c>
      <c r="BS18" s="397">
        <f t="shared" si="5"/>
        <v>0</v>
      </c>
      <c r="BT18" s="397">
        <f t="shared" si="5"/>
        <v>0</v>
      </c>
      <c r="BU18" s="282">
        <f t="shared" si="5"/>
        <v>0</v>
      </c>
    </row>
    <row r="19" spans="2:73" ht="12" customHeight="1">
      <c r="B19" s="117">
        <f t="shared" si="2"/>
        <v>16</v>
      </c>
      <c r="C19" s="126"/>
      <c r="D19" s="137"/>
      <c r="E19" s="144"/>
      <c r="F19" s="282" t="e">
        <f t="shared" ca="1" si="3"/>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220"/>
      <c r="AM19" s="367"/>
      <c r="AN19" s="383">
        <f ca="1">IFERROR(COUNTIF(OFFSET(G19,0,MATCH("コ",G19:AL19,0)):$AL19,"一"),0)</f>
        <v>0</v>
      </c>
      <c r="AP19" s="392">
        <f t="shared" si="4"/>
        <v>0</v>
      </c>
      <c r="AQ19" s="397">
        <f t="shared" si="5"/>
        <v>0</v>
      </c>
      <c r="AR19" s="397">
        <f t="shared" si="5"/>
        <v>0</v>
      </c>
      <c r="AS19" s="397">
        <f t="shared" si="5"/>
        <v>0</v>
      </c>
      <c r="AT19" s="397">
        <f t="shared" si="5"/>
        <v>0</v>
      </c>
      <c r="AU19" s="397">
        <f t="shared" si="5"/>
        <v>0</v>
      </c>
      <c r="AV19" s="397">
        <f t="shared" si="5"/>
        <v>0</v>
      </c>
      <c r="AW19" s="397">
        <f t="shared" si="5"/>
        <v>0</v>
      </c>
      <c r="AX19" s="397">
        <f t="shared" si="5"/>
        <v>0</v>
      </c>
      <c r="AY19" s="397">
        <f t="shared" si="5"/>
        <v>0</v>
      </c>
      <c r="AZ19" s="397">
        <f t="shared" si="5"/>
        <v>0</v>
      </c>
      <c r="BA19" s="397">
        <f t="shared" si="5"/>
        <v>0</v>
      </c>
      <c r="BB19" s="397">
        <f t="shared" si="5"/>
        <v>0</v>
      </c>
      <c r="BC19" s="397">
        <f t="shared" si="5"/>
        <v>0</v>
      </c>
      <c r="BD19" s="397">
        <f t="shared" si="5"/>
        <v>0</v>
      </c>
      <c r="BE19" s="397">
        <f t="shared" si="5"/>
        <v>0</v>
      </c>
      <c r="BF19" s="397">
        <f t="shared" si="5"/>
        <v>0</v>
      </c>
      <c r="BG19" s="397">
        <f t="shared" si="5"/>
        <v>0</v>
      </c>
      <c r="BH19" s="397">
        <f t="shared" si="5"/>
        <v>0</v>
      </c>
      <c r="BI19" s="397">
        <f t="shared" si="5"/>
        <v>0</v>
      </c>
      <c r="BJ19" s="397">
        <f t="shared" si="5"/>
        <v>0</v>
      </c>
      <c r="BK19" s="397">
        <f t="shared" si="5"/>
        <v>0</v>
      </c>
      <c r="BL19" s="397">
        <f t="shared" si="5"/>
        <v>0</v>
      </c>
      <c r="BM19" s="397">
        <f t="shared" si="5"/>
        <v>0</v>
      </c>
      <c r="BN19" s="397">
        <f t="shared" si="5"/>
        <v>0</v>
      </c>
      <c r="BO19" s="397">
        <f t="shared" si="5"/>
        <v>0</v>
      </c>
      <c r="BP19" s="397">
        <f t="shared" si="5"/>
        <v>0</v>
      </c>
      <c r="BQ19" s="397">
        <f t="shared" si="5"/>
        <v>0</v>
      </c>
      <c r="BR19" s="397">
        <f t="shared" si="5"/>
        <v>0</v>
      </c>
      <c r="BS19" s="397">
        <f t="shared" si="5"/>
        <v>0</v>
      </c>
      <c r="BT19" s="397">
        <f t="shared" si="5"/>
        <v>0</v>
      </c>
      <c r="BU19" s="282">
        <f t="shared" si="5"/>
        <v>0</v>
      </c>
    </row>
    <row r="20" spans="2:73" ht="12" customHeight="1">
      <c r="B20" s="117">
        <f t="shared" si="2"/>
        <v>17</v>
      </c>
      <c r="C20" s="126"/>
      <c r="D20" s="137"/>
      <c r="E20" s="144"/>
      <c r="F20" s="282" t="e">
        <f t="shared" ca="1" si="3"/>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20"/>
      <c r="AM20" s="367"/>
      <c r="AN20" s="383">
        <f ca="1">IFERROR(COUNTIF(OFFSET(G20,0,MATCH("コ",G20:AL20,0)):$AL20,"一"),0)</f>
        <v>0</v>
      </c>
      <c r="AP20" s="392">
        <f t="shared" si="4"/>
        <v>0</v>
      </c>
      <c r="AQ20" s="397">
        <f t="shared" si="5"/>
        <v>0</v>
      </c>
      <c r="AR20" s="397">
        <f t="shared" si="5"/>
        <v>0</v>
      </c>
      <c r="AS20" s="397">
        <f t="shared" si="5"/>
        <v>0</v>
      </c>
      <c r="AT20" s="397">
        <f t="shared" si="5"/>
        <v>0</v>
      </c>
      <c r="AU20" s="397">
        <f t="shared" si="5"/>
        <v>0</v>
      </c>
      <c r="AV20" s="397">
        <f t="shared" si="5"/>
        <v>0</v>
      </c>
      <c r="AW20" s="397">
        <f t="shared" si="5"/>
        <v>0</v>
      </c>
      <c r="AX20" s="397">
        <f t="shared" si="5"/>
        <v>0</v>
      </c>
      <c r="AY20" s="397">
        <f t="shared" si="5"/>
        <v>0</v>
      </c>
      <c r="AZ20" s="397">
        <f t="shared" si="5"/>
        <v>0</v>
      </c>
      <c r="BA20" s="397">
        <f t="shared" si="5"/>
        <v>0</v>
      </c>
      <c r="BB20" s="397">
        <f t="shared" si="5"/>
        <v>0</v>
      </c>
      <c r="BC20" s="397">
        <f t="shared" si="5"/>
        <v>0</v>
      </c>
      <c r="BD20" s="397">
        <f t="shared" si="5"/>
        <v>0</v>
      </c>
      <c r="BE20" s="397">
        <f t="shared" si="5"/>
        <v>0</v>
      </c>
      <c r="BF20" s="397">
        <f t="shared" si="5"/>
        <v>0</v>
      </c>
      <c r="BG20" s="397">
        <f t="shared" si="5"/>
        <v>0</v>
      </c>
      <c r="BH20" s="397">
        <f t="shared" si="5"/>
        <v>0</v>
      </c>
      <c r="BI20" s="397">
        <f t="shared" si="5"/>
        <v>0</v>
      </c>
      <c r="BJ20" s="397">
        <f t="shared" si="5"/>
        <v>0</v>
      </c>
      <c r="BK20" s="397">
        <f t="shared" si="5"/>
        <v>0</v>
      </c>
      <c r="BL20" s="397">
        <f t="shared" si="5"/>
        <v>0</v>
      </c>
      <c r="BM20" s="397">
        <f t="shared" si="5"/>
        <v>0</v>
      </c>
      <c r="BN20" s="397">
        <f t="shared" si="5"/>
        <v>0</v>
      </c>
      <c r="BO20" s="397">
        <f t="shared" si="5"/>
        <v>0</v>
      </c>
      <c r="BP20" s="397">
        <f t="shared" si="5"/>
        <v>0</v>
      </c>
      <c r="BQ20" s="397">
        <f t="shared" si="5"/>
        <v>0</v>
      </c>
      <c r="BR20" s="397">
        <f t="shared" si="5"/>
        <v>0</v>
      </c>
      <c r="BS20" s="397">
        <f t="shared" si="5"/>
        <v>0</v>
      </c>
      <c r="BT20" s="397">
        <f t="shared" si="5"/>
        <v>0</v>
      </c>
      <c r="BU20" s="282">
        <f t="shared" si="5"/>
        <v>0</v>
      </c>
    </row>
    <row r="21" spans="2:73" ht="12" customHeight="1">
      <c r="B21" s="117">
        <f t="shared" si="2"/>
        <v>18</v>
      </c>
      <c r="C21" s="126"/>
      <c r="D21" s="137"/>
      <c r="E21" s="144"/>
      <c r="F21" s="282" t="e">
        <f t="shared" ca="1" si="3"/>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220"/>
      <c r="AM21" s="367"/>
      <c r="AN21" s="383">
        <f ca="1">IFERROR(COUNTIF(OFFSET(G21,0,MATCH("コ",G21:AL21,0)):$AL21,"一"),0)</f>
        <v>0</v>
      </c>
      <c r="AP21" s="392">
        <f t="shared" si="4"/>
        <v>0</v>
      </c>
      <c r="AQ21" s="397">
        <f t="shared" si="5"/>
        <v>0</v>
      </c>
      <c r="AR21" s="397">
        <f t="shared" si="5"/>
        <v>0</v>
      </c>
      <c r="AS21" s="397">
        <f t="shared" si="5"/>
        <v>0</v>
      </c>
      <c r="AT21" s="397">
        <f t="shared" si="5"/>
        <v>0</v>
      </c>
      <c r="AU21" s="397">
        <f t="shared" si="5"/>
        <v>0</v>
      </c>
      <c r="AV21" s="397">
        <f t="shared" si="5"/>
        <v>0</v>
      </c>
      <c r="AW21" s="397">
        <f t="shared" si="5"/>
        <v>0</v>
      </c>
      <c r="AX21" s="397">
        <f t="shared" si="5"/>
        <v>0</v>
      </c>
      <c r="AY21" s="397">
        <f t="shared" si="5"/>
        <v>0</v>
      </c>
      <c r="AZ21" s="397">
        <f t="shared" si="5"/>
        <v>0</v>
      </c>
      <c r="BA21" s="397">
        <f t="shared" si="5"/>
        <v>0</v>
      </c>
      <c r="BB21" s="397">
        <f t="shared" si="5"/>
        <v>0</v>
      </c>
      <c r="BC21" s="397">
        <f t="shared" si="5"/>
        <v>0</v>
      </c>
      <c r="BD21" s="397">
        <f t="shared" si="5"/>
        <v>0</v>
      </c>
      <c r="BE21" s="397">
        <f t="shared" si="5"/>
        <v>0</v>
      </c>
      <c r="BF21" s="397">
        <f t="shared" si="5"/>
        <v>0</v>
      </c>
      <c r="BG21" s="397">
        <f t="shared" si="5"/>
        <v>0</v>
      </c>
      <c r="BH21" s="397">
        <f t="shared" si="5"/>
        <v>0</v>
      </c>
      <c r="BI21" s="397">
        <f t="shared" si="5"/>
        <v>0</v>
      </c>
      <c r="BJ21" s="397">
        <f t="shared" si="5"/>
        <v>0</v>
      </c>
      <c r="BK21" s="397">
        <f t="shared" si="5"/>
        <v>0</v>
      </c>
      <c r="BL21" s="397">
        <f t="shared" si="5"/>
        <v>0</v>
      </c>
      <c r="BM21" s="397">
        <f t="shared" si="5"/>
        <v>0</v>
      </c>
      <c r="BN21" s="397">
        <f t="shared" si="5"/>
        <v>0</v>
      </c>
      <c r="BO21" s="397">
        <f t="shared" si="5"/>
        <v>0</v>
      </c>
      <c r="BP21" s="397">
        <f t="shared" si="5"/>
        <v>0</v>
      </c>
      <c r="BQ21" s="397">
        <f t="shared" si="5"/>
        <v>0</v>
      </c>
      <c r="BR21" s="397">
        <f t="shared" si="5"/>
        <v>0</v>
      </c>
      <c r="BS21" s="397">
        <f t="shared" si="5"/>
        <v>0</v>
      </c>
      <c r="BT21" s="397">
        <f t="shared" si="5"/>
        <v>0</v>
      </c>
      <c r="BU21" s="282">
        <f t="shared" si="5"/>
        <v>0</v>
      </c>
    </row>
    <row r="22" spans="2:73" ht="12" customHeight="1">
      <c r="B22" s="117">
        <f t="shared" si="2"/>
        <v>19</v>
      </c>
      <c r="C22" s="126"/>
      <c r="D22" s="137"/>
      <c r="E22" s="144"/>
      <c r="F22" s="282" t="e">
        <f t="shared" ca="1" si="3"/>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220"/>
      <c r="AM22" s="367"/>
      <c r="AN22" s="383">
        <f ca="1">IFERROR(COUNTIF(OFFSET(G22,0,MATCH("コ",G22:AL22,0)):$AL22,"一"),0)</f>
        <v>0</v>
      </c>
      <c r="AP22" s="392">
        <f t="shared" si="4"/>
        <v>0</v>
      </c>
      <c r="AQ22" s="397">
        <f t="shared" si="5"/>
        <v>0</v>
      </c>
      <c r="AR22" s="397">
        <f t="shared" si="5"/>
        <v>0</v>
      </c>
      <c r="AS22" s="397">
        <f t="shared" si="5"/>
        <v>0</v>
      </c>
      <c r="AT22" s="397">
        <f t="shared" si="5"/>
        <v>0</v>
      </c>
      <c r="AU22" s="397">
        <f t="shared" si="5"/>
        <v>0</v>
      </c>
      <c r="AV22" s="397">
        <f t="shared" si="5"/>
        <v>0</v>
      </c>
      <c r="AW22" s="397">
        <f t="shared" si="5"/>
        <v>0</v>
      </c>
      <c r="AX22" s="397">
        <f t="shared" si="5"/>
        <v>0</v>
      </c>
      <c r="AY22" s="397">
        <f t="shared" si="5"/>
        <v>0</v>
      </c>
      <c r="AZ22" s="397">
        <f t="shared" si="5"/>
        <v>0</v>
      </c>
      <c r="BA22" s="397">
        <f t="shared" si="5"/>
        <v>0</v>
      </c>
      <c r="BB22" s="397">
        <f t="shared" si="5"/>
        <v>0</v>
      </c>
      <c r="BC22" s="397">
        <f t="shared" si="5"/>
        <v>0</v>
      </c>
      <c r="BD22" s="397">
        <f t="shared" si="5"/>
        <v>0</v>
      </c>
      <c r="BE22" s="397">
        <f t="shared" si="5"/>
        <v>0</v>
      </c>
      <c r="BF22" s="397">
        <f t="shared" si="5"/>
        <v>0</v>
      </c>
      <c r="BG22" s="397">
        <f t="shared" si="5"/>
        <v>0</v>
      </c>
      <c r="BH22" s="397">
        <f t="shared" si="5"/>
        <v>0</v>
      </c>
      <c r="BI22" s="397">
        <f t="shared" si="5"/>
        <v>0</v>
      </c>
      <c r="BJ22" s="397">
        <f t="shared" si="5"/>
        <v>0</v>
      </c>
      <c r="BK22" s="397">
        <f t="shared" si="5"/>
        <v>0</v>
      </c>
      <c r="BL22" s="397">
        <f t="shared" si="5"/>
        <v>0</v>
      </c>
      <c r="BM22" s="397">
        <f t="shared" si="5"/>
        <v>0</v>
      </c>
      <c r="BN22" s="397">
        <f t="shared" si="5"/>
        <v>0</v>
      </c>
      <c r="BO22" s="397">
        <f t="shared" si="5"/>
        <v>0</v>
      </c>
      <c r="BP22" s="397">
        <f t="shared" si="5"/>
        <v>0</v>
      </c>
      <c r="BQ22" s="397">
        <f t="shared" si="5"/>
        <v>0</v>
      </c>
      <c r="BR22" s="397">
        <f t="shared" si="5"/>
        <v>0</v>
      </c>
      <c r="BS22" s="397">
        <f t="shared" si="5"/>
        <v>0</v>
      </c>
      <c r="BT22" s="397">
        <f t="shared" si="5"/>
        <v>0</v>
      </c>
      <c r="BU22" s="282">
        <f t="shared" si="5"/>
        <v>0</v>
      </c>
    </row>
    <row r="23" spans="2:73" ht="12" customHeight="1">
      <c r="B23" s="117">
        <f t="shared" si="2"/>
        <v>20</v>
      </c>
      <c r="C23" s="126"/>
      <c r="D23" s="137"/>
      <c r="E23" s="144"/>
      <c r="F23" s="282" t="e">
        <f t="shared" ca="1" si="3"/>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20"/>
      <c r="AM23" s="367"/>
      <c r="AN23" s="383">
        <f ca="1">IFERROR(COUNTIF(OFFSET(G23,0,MATCH("コ",G23:AL23,0)):$AL23,"一"),0)</f>
        <v>0</v>
      </c>
      <c r="AP23" s="392">
        <f t="shared" si="4"/>
        <v>0</v>
      </c>
      <c r="AQ23" s="397">
        <f t="shared" si="5"/>
        <v>0</v>
      </c>
      <c r="AR23" s="397">
        <f t="shared" si="5"/>
        <v>0</v>
      </c>
      <c r="AS23" s="397">
        <f t="shared" si="5"/>
        <v>0</v>
      </c>
      <c r="AT23" s="397">
        <f t="shared" si="5"/>
        <v>0</v>
      </c>
      <c r="AU23" s="397">
        <f t="shared" si="5"/>
        <v>0</v>
      </c>
      <c r="AV23" s="397">
        <f t="shared" si="5"/>
        <v>0</v>
      </c>
      <c r="AW23" s="397">
        <f t="shared" si="5"/>
        <v>0</v>
      </c>
      <c r="AX23" s="397">
        <f t="shared" si="5"/>
        <v>0</v>
      </c>
      <c r="AY23" s="397">
        <f t="shared" si="5"/>
        <v>0</v>
      </c>
      <c r="AZ23" s="397">
        <f t="shared" si="5"/>
        <v>0</v>
      </c>
      <c r="BA23" s="397">
        <f t="shared" si="5"/>
        <v>0</v>
      </c>
      <c r="BB23" s="397">
        <f t="shared" si="5"/>
        <v>0</v>
      </c>
      <c r="BC23" s="397">
        <f t="shared" si="5"/>
        <v>0</v>
      </c>
      <c r="BD23" s="397">
        <f t="shared" si="5"/>
        <v>0</v>
      </c>
      <c r="BE23" s="397">
        <f t="shared" si="5"/>
        <v>0</v>
      </c>
      <c r="BF23" s="397">
        <f t="shared" si="5"/>
        <v>0</v>
      </c>
      <c r="BG23" s="397">
        <f t="shared" si="5"/>
        <v>0</v>
      </c>
      <c r="BH23" s="397">
        <f t="shared" si="5"/>
        <v>0</v>
      </c>
      <c r="BI23" s="397">
        <f t="shared" si="5"/>
        <v>0</v>
      </c>
      <c r="BJ23" s="397">
        <f t="shared" si="5"/>
        <v>0</v>
      </c>
      <c r="BK23" s="397">
        <f t="shared" si="5"/>
        <v>0</v>
      </c>
      <c r="BL23" s="397">
        <f t="shared" si="5"/>
        <v>0</v>
      </c>
      <c r="BM23" s="397">
        <f t="shared" si="5"/>
        <v>0</v>
      </c>
      <c r="BN23" s="397">
        <f t="shared" si="5"/>
        <v>0</v>
      </c>
      <c r="BO23" s="397">
        <f t="shared" si="5"/>
        <v>0</v>
      </c>
      <c r="BP23" s="397">
        <f t="shared" si="5"/>
        <v>0</v>
      </c>
      <c r="BQ23" s="397">
        <f t="shared" si="5"/>
        <v>0</v>
      </c>
      <c r="BR23" s="397">
        <f t="shared" si="5"/>
        <v>0</v>
      </c>
      <c r="BS23" s="397">
        <f t="shared" si="5"/>
        <v>0</v>
      </c>
      <c r="BT23" s="397">
        <f t="shared" si="5"/>
        <v>0</v>
      </c>
      <c r="BU23" s="282">
        <f t="shared" si="5"/>
        <v>0</v>
      </c>
    </row>
    <row r="24" spans="2:73" ht="12" customHeight="1">
      <c r="B24" s="117">
        <f t="shared" si="2"/>
        <v>21</v>
      </c>
      <c r="C24" s="126"/>
      <c r="D24" s="137"/>
      <c r="E24" s="144"/>
      <c r="F24" s="282" t="e">
        <f t="shared" ca="1" si="3"/>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220"/>
      <c r="AM24" s="367"/>
      <c r="AN24" s="383">
        <f ca="1">IFERROR(COUNTIF(OFFSET(G24,0,MATCH("コ",G24:AL24,0)):$AL24,"一"),0)</f>
        <v>0</v>
      </c>
      <c r="AP24" s="392">
        <f t="shared" si="4"/>
        <v>0</v>
      </c>
      <c r="AQ24" s="397">
        <f t="shared" si="5"/>
        <v>0</v>
      </c>
      <c r="AR24" s="397">
        <f t="shared" si="5"/>
        <v>0</v>
      </c>
      <c r="AS24" s="397">
        <f t="shared" si="5"/>
        <v>0</v>
      </c>
      <c r="AT24" s="397">
        <f t="shared" si="5"/>
        <v>0</v>
      </c>
      <c r="AU24" s="397">
        <f t="shared" si="5"/>
        <v>0</v>
      </c>
      <c r="AV24" s="397">
        <f t="shared" si="5"/>
        <v>0</v>
      </c>
      <c r="AW24" s="397">
        <f t="shared" si="5"/>
        <v>0</v>
      </c>
      <c r="AX24" s="397">
        <f t="shared" si="5"/>
        <v>0</v>
      </c>
      <c r="AY24" s="397">
        <f t="shared" si="5"/>
        <v>0</v>
      </c>
      <c r="AZ24" s="397">
        <f t="shared" si="5"/>
        <v>0</v>
      </c>
      <c r="BA24" s="397">
        <f t="shared" si="5"/>
        <v>0</v>
      </c>
      <c r="BB24" s="397">
        <f t="shared" si="5"/>
        <v>0</v>
      </c>
      <c r="BC24" s="397">
        <f t="shared" si="5"/>
        <v>0</v>
      </c>
      <c r="BD24" s="397">
        <f t="shared" si="5"/>
        <v>0</v>
      </c>
      <c r="BE24" s="397">
        <f t="shared" si="5"/>
        <v>0</v>
      </c>
      <c r="BF24" s="397">
        <f t="shared" si="5"/>
        <v>0</v>
      </c>
      <c r="BG24" s="397">
        <f t="shared" si="5"/>
        <v>0</v>
      </c>
      <c r="BH24" s="397">
        <f t="shared" si="5"/>
        <v>0</v>
      </c>
      <c r="BI24" s="397">
        <f t="shared" si="5"/>
        <v>0</v>
      </c>
      <c r="BJ24" s="397">
        <f t="shared" si="5"/>
        <v>0</v>
      </c>
      <c r="BK24" s="397">
        <f t="shared" si="5"/>
        <v>0</v>
      </c>
      <c r="BL24" s="397">
        <f t="shared" si="5"/>
        <v>0</v>
      </c>
      <c r="BM24" s="397">
        <f t="shared" si="5"/>
        <v>0</v>
      </c>
      <c r="BN24" s="397">
        <f t="shared" si="5"/>
        <v>0</v>
      </c>
      <c r="BO24" s="397">
        <f t="shared" si="5"/>
        <v>0</v>
      </c>
      <c r="BP24" s="397">
        <f t="shared" si="5"/>
        <v>0</v>
      </c>
      <c r="BQ24" s="397">
        <f t="shared" si="5"/>
        <v>0</v>
      </c>
      <c r="BR24" s="397">
        <f t="shared" si="5"/>
        <v>0</v>
      </c>
      <c r="BS24" s="397">
        <f t="shared" si="5"/>
        <v>0</v>
      </c>
      <c r="BT24" s="397">
        <f t="shared" si="5"/>
        <v>0</v>
      </c>
      <c r="BU24" s="282">
        <f t="shared" si="5"/>
        <v>0</v>
      </c>
    </row>
    <row r="25" spans="2:73" ht="12" customHeight="1">
      <c r="B25" s="117">
        <f t="shared" si="2"/>
        <v>22</v>
      </c>
      <c r="C25" s="126"/>
      <c r="D25" s="137"/>
      <c r="E25" s="144"/>
      <c r="F25" s="282" t="e">
        <f t="shared" ca="1" si="3"/>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220"/>
      <c r="AM25" s="367"/>
      <c r="AN25" s="383">
        <f ca="1">IFERROR(COUNTIF(OFFSET(G25,0,MATCH("コ",G25:AL25,0)):$AL25,"一"),0)</f>
        <v>0</v>
      </c>
      <c r="AP25" s="392">
        <f t="shared" si="4"/>
        <v>0</v>
      </c>
      <c r="AQ25" s="397">
        <f t="shared" si="5"/>
        <v>0</v>
      </c>
      <c r="AR25" s="397">
        <f t="shared" si="5"/>
        <v>0</v>
      </c>
      <c r="AS25" s="397">
        <f t="shared" si="5"/>
        <v>0</v>
      </c>
      <c r="AT25" s="397">
        <f t="shared" si="5"/>
        <v>0</v>
      </c>
      <c r="AU25" s="397">
        <f t="shared" si="5"/>
        <v>0</v>
      </c>
      <c r="AV25" s="397">
        <f t="shared" si="5"/>
        <v>0</v>
      </c>
      <c r="AW25" s="397">
        <f t="shared" si="5"/>
        <v>0</v>
      </c>
      <c r="AX25" s="397">
        <f t="shared" si="5"/>
        <v>0</v>
      </c>
      <c r="AY25" s="397">
        <f t="shared" si="5"/>
        <v>0</v>
      </c>
      <c r="AZ25" s="397">
        <f t="shared" si="5"/>
        <v>0</v>
      </c>
      <c r="BA25" s="397">
        <f t="shared" si="5"/>
        <v>0</v>
      </c>
      <c r="BB25" s="397">
        <f t="shared" si="5"/>
        <v>0</v>
      </c>
      <c r="BC25" s="397">
        <f t="shared" si="5"/>
        <v>0</v>
      </c>
      <c r="BD25" s="397">
        <f t="shared" si="5"/>
        <v>0</v>
      </c>
      <c r="BE25" s="397">
        <f t="shared" si="5"/>
        <v>0</v>
      </c>
      <c r="BF25" s="397">
        <f t="shared" si="5"/>
        <v>0</v>
      </c>
      <c r="BG25" s="397">
        <f t="shared" si="5"/>
        <v>0</v>
      </c>
      <c r="BH25" s="397">
        <f t="shared" si="5"/>
        <v>0</v>
      </c>
      <c r="BI25" s="397">
        <f t="shared" si="5"/>
        <v>0</v>
      </c>
      <c r="BJ25" s="397">
        <f t="shared" si="5"/>
        <v>0</v>
      </c>
      <c r="BK25" s="397">
        <f t="shared" si="5"/>
        <v>0</v>
      </c>
      <c r="BL25" s="397">
        <f t="shared" si="5"/>
        <v>0</v>
      </c>
      <c r="BM25" s="397">
        <f t="shared" si="5"/>
        <v>0</v>
      </c>
      <c r="BN25" s="397">
        <f t="shared" si="5"/>
        <v>0</v>
      </c>
      <c r="BO25" s="397">
        <f t="shared" si="5"/>
        <v>0</v>
      </c>
      <c r="BP25" s="397">
        <f t="shared" si="5"/>
        <v>0</v>
      </c>
      <c r="BQ25" s="397">
        <f t="shared" si="5"/>
        <v>0</v>
      </c>
      <c r="BR25" s="397">
        <f t="shared" si="5"/>
        <v>0</v>
      </c>
      <c r="BS25" s="397">
        <f t="shared" si="5"/>
        <v>0</v>
      </c>
      <c r="BT25" s="397">
        <f t="shared" si="5"/>
        <v>0</v>
      </c>
      <c r="BU25" s="282">
        <f t="shared" si="5"/>
        <v>0</v>
      </c>
    </row>
    <row r="26" spans="2:73" ht="12" customHeight="1">
      <c r="B26" s="117">
        <f t="shared" si="2"/>
        <v>23</v>
      </c>
      <c r="C26" s="126"/>
      <c r="D26" s="137"/>
      <c r="E26" s="144"/>
      <c r="F26" s="282" t="e">
        <f t="shared" ca="1" si="3"/>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220"/>
      <c r="AM26" s="367"/>
      <c r="AN26" s="383">
        <f ca="1">IFERROR(COUNTIF(OFFSET(G26,0,MATCH("コ",G26:AL26,0)):$AL26,"一"),0)</f>
        <v>0</v>
      </c>
      <c r="AP26" s="392">
        <f t="shared" si="4"/>
        <v>0</v>
      </c>
      <c r="AQ26" s="397">
        <f t="shared" si="5"/>
        <v>0</v>
      </c>
      <c r="AR26" s="397">
        <f t="shared" si="5"/>
        <v>0</v>
      </c>
      <c r="AS26" s="397">
        <f t="shared" si="5"/>
        <v>0</v>
      </c>
      <c r="AT26" s="397">
        <f t="shared" si="5"/>
        <v>0</v>
      </c>
      <c r="AU26" s="397">
        <f t="shared" si="5"/>
        <v>0</v>
      </c>
      <c r="AV26" s="397">
        <f t="shared" si="5"/>
        <v>0</v>
      </c>
      <c r="AW26" s="397">
        <f t="shared" si="5"/>
        <v>0</v>
      </c>
      <c r="AX26" s="397">
        <f t="shared" si="5"/>
        <v>0</v>
      </c>
      <c r="AY26" s="397">
        <f t="shared" si="5"/>
        <v>0</v>
      </c>
      <c r="AZ26" s="397">
        <f t="shared" si="5"/>
        <v>0</v>
      </c>
      <c r="BA26" s="397">
        <f t="shared" si="5"/>
        <v>0</v>
      </c>
      <c r="BB26" s="397">
        <f t="shared" si="5"/>
        <v>0</v>
      </c>
      <c r="BC26" s="397">
        <f t="shared" si="5"/>
        <v>0</v>
      </c>
      <c r="BD26" s="397">
        <f t="shared" si="5"/>
        <v>0</v>
      </c>
      <c r="BE26" s="397">
        <f t="shared" si="5"/>
        <v>0</v>
      </c>
      <c r="BF26" s="397">
        <f t="shared" si="5"/>
        <v>0</v>
      </c>
      <c r="BG26" s="397">
        <f t="shared" si="5"/>
        <v>0</v>
      </c>
      <c r="BH26" s="397">
        <f t="shared" si="5"/>
        <v>0</v>
      </c>
      <c r="BI26" s="397">
        <f t="shared" si="5"/>
        <v>0</v>
      </c>
      <c r="BJ26" s="397">
        <f t="shared" si="5"/>
        <v>0</v>
      </c>
      <c r="BK26" s="397">
        <f t="shared" si="5"/>
        <v>0</v>
      </c>
      <c r="BL26" s="397">
        <f t="shared" si="5"/>
        <v>0</v>
      </c>
      <c r="BM26" s="397">
        <f t="shared" si="5"/>
        <v>0</v>
      </c>
      <c r="BN26" s="397">
        <f t="shared" si="5"/>
        <v>0</v>
      </c>
      <c r="BO26" s="397">
        <f t="shared" si="5"/>
        <v>0</v>
      </c>
      <c r="BP26" s="397">
        <f t="shared" si="5"/>
        <v>0</v>
      </c>
      <c r="BQ26" s="397">
        <f t="shared" si="5"/>
        <v>0</v>
      </c>
      <c r="BR26" s="397">
        <f t="shared" si="5"/>
        <v>0</v>
      </c>
      <c r="BS26" s="397">
        <f t="shared" si="5"/>
        <v>0</v>
      </c>
      <c r="BT26" s="397">
        <f t="shared" si="5"/>
        <v>0</v>
      </c>
      <c r="BU26" s="282">
        <f t="shared" si="5"/>
        <v>0</v>
      </c>
    </row>
    <row r="27" spans="2:73" ht="12" customHeight="1">
      <c r="B27" s="117">
        <f t="shared" si="2"/>
        <v>24</v>
      </c>
      <c r="C27" s="126"/>
      <c r="D27" s="137"/>
      <c r="E27" s="144"/>
      <c r="F27" s="282" t="e">
        <f t="shared" ca="1" si="3"/>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20"/>
      <c r="AM27" s="367"/>
      <c r="AN27" s="383">
        <f ca="1">IFERROR(COUNTIF(OFFSET(G27,0,MATCH("コ",G27:AL27,0)):$AL27,"一"),0)</f>
        <v>0</v>
      </c>
      <c r="AP27" s="392">
        <f t="shared" si="4"/>
        <v>0</v>
      </c>
      <c r="AQ27" s="397">
        <f t="shared" si="5"/>
        <v>0</v>
      </c>
      <c r="AR27" s="397">
        <f t="shared" si="5"/>
        <v>0</v>
      </c>
      <c r="AS27" s="397">
        <f t="shared" si="5"/>
        <v>0</v>
      </c>
      <c r="AT27" s="397">
        <f t="shared" si="5"/>
        <v>0</v>
      </c>
      <c r="AU27" s="397">
        <f t="shared" si="5"/>
        <v>0</v>
      </c>
      <c r="AV27" s="397">
        <f t="shared" si="5"/>
        <v>0</v>
      </c>
      <c r="AW27" s="397">
        <f t="shared" si="5"/>
        <v>0</v>
      </c>
      <c r="AX27" s="397">
        <f t="shared" si="5"/>
        <v>0</v>
      </c>
      <c r="AY27" s="397">
        <f t="shared" si="5"/>
        <v>0</v>
      </c>
      <c r="AZ27" s="397">
        <f t="shared" si="5"/>
        <v>0</v>
      </c>
      <c r="BA27" s="397">
        <f t="shared" si="5"/>
        <v>0</v>
      </c>
      <c r="BB27" s="397">
        <f t="shared" si="5"/>
        <v>0</v>
      </c>
      <c r="BC27" s="397">
        <f t="shared" si="5"/>
        <v>0</v>
      </c>
      <c r="BD27" s="397">
        <f t="shared" si="5"/>
        <v>0</v>
      </c>
      <c r="BE27" s="397">
        <f t="shared" si="5"/>
        <v>0</v>
      </c>
      <c r="BF27" s="397">
        <f t="shared" si="5"/>
        <v>0</v>
      </c>
      <c r="BG27" s="397">
        <f t="shared" si="5"/>
        <v>0</v>
      </c>
      <c r="BH27" s="397">
        <f t="shared" si="5"/>
        <v>0</v>
      </c>
      <c r="BI27" s="397">
        <f t="shared" si="5"/>
        <v>0</v>
      </c>
      <c r="BJ27" s="397">
        <f t="shared" si="5"/>
        <v>0</v>
      </c>
      <c r="BK27" s="397">
        <f t="shared" si="5"/>
        <v>0</v>
      </c>
      <c r="BL27" s="397">
        <f t="shared" si="5"/>
        <v>0</v>
      </c>
      <c r="BM27" s="397">
        <f t="shared" si="5"/>
        <v>0</v>
      </c>
      <c r="BN27" s="397">
        <f t="shared" si="5"/>
        <v>0</v>
      </c>
      <c r="BO27" s="397">
        <f t="shared" si="5"/>
        <v>0</v>
      </c>
      <c r="BP27" s="397">
        <f t="shared" si="5"/>
        <v>0</v>
      </c>
      <c r="BQ27" s="397">
        <f t="shared" si="5"/>
        <v>0</v>
      </c>
      <c r="BR27" s="397">
        <f t="shared" si="5"/>
        <v>0</v>
      </c>
      <c r="BS27" s="397">
        <f t="shared" si="5"/>
        <v>0</v>
      </c>
      <c r="BT27" s="397">
        <f t="shared" si="5"/>
        <v>0</v>
      </c>
      <c r="BU27" s="282">
        <f t="shared" si="5"/>
        <v>0</v>
      </c>
    </row>
    <row r="28" spans="2:73" ht="12" customHeight="1">
      <c r="B28" s="117">
        <f t="shared" si="2"/>
        <v>25</v>
      </c>
      <c r="C28" s="126"/>
      <c r="D28" s="137"/>
      <c r="E28" s="144"/>
      <c r="F28" s="282" t="e">
        <f t="shared" ca="1" si="3"/>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220"/>
      <c r="AM28" s="367"/>
      <c r="AN28" s="383">
        <f ca="1">IFERROR(COUNTIF(OFFSET(G28,0,MATCH("コ",G28:AL28,0)):$AL28,"一"),0)</f>
        <v>0</v>
      </c>
      <c r="AP28" s="392">
        <f t="shared" si="4"/>
        <v>0</v>
      </c>
      <c r="AQ28" s="397">
        <f t="shared" si="5"/>
        <v>0</v>
      </c>
      <c r="AR28" s="397">
        <f t="shared" si="5"/>
        <v>0</v>
      </c>
      <c r="AS28" s="397">
        <f t="shared" si="5"/>
        <v>0</v>
      </c>
      <c r="AT28" s="397">
        <f t="shared" si="5"/>
        <v>0</v>
      </c>
      <c r="AU28" s="397">
        <f t="shared" si="5"/>
        <v>0</v>
      </c>
      <c r="AV28" s="397">
        <f t="shared" si="5"/>
        <v>0</v>
      </c>
      <c r="AW28" s="397">
        <f t="shared" si="5"/>
        <v>0</v>
      </c>
      <c r="AX28" s="397">
        <f t="shared" si="5"/>
        <v>0</v>
      </c>
      <c r="AY28" s="397">
        <f t="shared" si="5"/>
        <v>0</v>
      </c>
      <c r="AZ28" s="397">
        <f t="shared" si="5"/>
        <v>0</v>
      </c>
      <c r="BA28" s="397">
        <f t="shared" si="5"/>
        <v>0</v>
      </c>
      <c r="BB28" s="397">
        <f t="shared" si="5"/>
        <v>0</v>
      </c>
      <c r="BC28" s="397">
        <f t="shared" si="5"/>
        <v>0</v>
      </c>
      <c r="BD28" s="397">
        <f t="shared" si="5"/>
        <v>0</v>
      </c>
      <c r="BE28" s="397">
        <f t="shared" si="5"/>
        <v>0</v>
      </c>
      <c r="BF28" s="397">
        <f t="shared" si="5"/>
        <v>0</v>
      </c>
      <c r="BG28" s="397">
        <f t="shared" si="5"/>
        <v>0</v>
      </c>
      <c r="BH28" s="397">
        <f t="shared" si="5"/>
        <v>0</v>
      </c>
      <c r="BI28" s="397">
        <f t="shared" si="5"/>
        <v>0</v>
      </c>
      <c r="BJ28" s="397">
        <f t="shared" si="5"/>
        <v>0</v>
      </c>
      <c r="BK28" s="397">
        <f t="shared" si="5"/>
        <v>0</v>
      </c>
      <c r="BL28" s="397">
        <f t="shared" si="5"/>
        <v>0</v>
      </c>
      <c r="BM28" s="397">
        <f t="shared" si="5"/>
        <v>0</v>
      </c>
      <c r="BN28" s="397">
        <f t="shared" si="5"/>
        <v>0</v>
      </c>
      <c r="BO28" s="397">
        <f t="shared" si="5"/>
        <v>0</v>
      </c>
      <c r="BP28" s="397">
        <f t="shared" si="5"/>
        <v>0</v>
      </c>
      <c r="BQ28" s="397">
        <f t="shared" si="5"/>
        <v>0</v>
      </c>
      <c r="BR28" s="397">
        <f t="shared" si="5"/>
        <v>0</v>
      </c>
      <c r="BS28" s="397">
        <f t="shared" si="5"/>
        <v>0</v>
      </c>
      <c r="BT28" s="397">
        <f t="shared" si="5"/>
        <v>0</v>
      </c>
      <c r="BU28" s="282">
        <f t="shared" si="5"/>
        <v>0</v>
      </c>
    </row>
    <row r="29" spans="2:73" ht="12" customHeight="1">
      <c r="B29" s="117">
        <f t="shared" si="2"/>
        <v>26</v>
      </c>
      <c r="C29" s="126"/>
      <c r="D29" s="137"/>
      <c r="E29" s="144"/>
      <c r="F29" s="282" t="e">
        <f t="shared" ca="1" si="3"/>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220"/>
      <c r="AM29" s="367"/>
      <c r="AN29" s="383">
        <f ca="1">IFERROR(COUNTIF(OFFSET(G29,0,MATCH("コ",G29:AL29,0)):$AL29,"一"),0)</f>
        <v>0</v>
      </c>
      <c r="AP29" s="392">
        <f t="shared" si="4"/>
        <v>0</v>
      </c>
      <c r="AQ29" s="397">
        <f t="shared" si="5"/>
        <v>0</v>
      </c>
      <c r="AR29" s="397">
        <f t="shared" si="5"/>
        <v>0</v>
      </c>
      <c r="AS29" s="397">
        <f t="shared" si="5"/>
        <v>0</v>
      </c>
      <c r="AT29" s="397">
        <f t="shared" si="5"/>
        <v>0</v>
      </c>
      <c r="AU29" s="397">
        <f t="shared" si="5"/>
        <v>0</v>
      </c>
      <c r="AV29" s="397">
        <f t="shared" si="5"/>
        <v>0</v>
      </c>
      <c r="AW29" s="397">
        <f t="shared" si="5"/>
        <v>0</v>
      </c>
      <c r="AX29" s="397">
        <f t="shared" si="5"/>
        <v>0</v>
      </c>
      <c r="AY29" s="397">
        <f t="shared" si="5"/>
        <v>0</v>
      </c>
      <c r="AZ29" s="397">
        <f t="shared" si="5"/>
        <v>0</v>
      </c>
      <c r="BA29" s="397">
        <f t="shared" si="5"/>
        <v>0</v>
      </c>
      <c r="BB29" s="397">
        <f t="shared" si="5"/>
        <v>0</v>
      </c>
      <c r="BC29" s="397">
        <f t="shared" si="5"/>
        <v>0</v>
      </c>
      <c r="BD29" s="397">
        <f t="shared" si="5"/>
        <v>0</v>
      </c>
      <c r="BE29" s="397">
        <f t="shared" si="5"/>
        <v>0</v>
      </c>
      <c r="BF29" s="397">
        <f t="shared" si="5"/>
        <v>0</v>
      </c>
      <c r="BG29" s="397">
        <f t="shared" si="5"/>
        <v>0</v>
      </c>
      <c r="BH29" s="397">
        <f t="shared" si="5"/>
        <v>0</v>
      </c>
      <c r="BI29" s="397">
        <f t="shared" si="5"/>
        <v>0</v>
      </c>
      <c r="BJ29" s="397">
        <f t="shared" si="5"/>
        <v>0</v>
      </c>
      <c r="BK29" s="397">
        <f t="shared" si="5"/>
        <v>0</v>
      </c>
      <c r="BL29" s="397">
        <f t="shared" si="5"/>
        <v>0</v>
      </c>
      <c r="BM29" s="397">
        <f t="shared" si="5"/>
        <v>0</v>
      </c>
      <c r="BN29" s="397">
        <f t="shared" si="5"/>
        <v>0</v>
      </c>
      <c r="BO29" s="397">
        <f t="shared" si="5"/>
        <v>0</v>
      </c>
      <c r="BP29" s="397">
        <f t="shared" si="5"/>
        <v>0</v>
      </c>
      <c r="BQ29" s="397">
        <f t="shared" si="5"/>
        <v>0</v>
      </c>
      <c r="BR29" s="397">
        <f t="shared" si="5"/>
        <v>0</v>
      </c>
      <c r="BS29" s="397">
        <f t="shared" si="5"/>
        <v>0</v>
      </c>
      <c r="BT29" s="397">
        <f t="shared" si="5"/>
        <v>0</v>
      </c>
      <c r="BU29" s="282">
        <f t="shared" si="5"/>
        <v>0</v>
      </c>
    </row>
    <row r="30" spans="2:73" ht="12" customHeight="1">
      <c r="B30" s="117">
        <f t="shared" si="2"/>
        <v>27</v>
      </c>
      <c r="C30" s="126"/>
      <c r="D30" s="137"/>
      <c r="E30" s="144"/>
      <c r="F30" s="282" t="e">
        <f t="shared" ca="1" si="3"/>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220"/>
      <c r="AM30" s="367"/>
      <c r="AN30" s="383">
        <f ca="1">IFERROR(COUNTIF(OFFSET(G30,0,MATCH("コ",G30:AL30,0)):$AL30,"一"),0)</f>
        <v>0</v>
      </c>
      <c r="AP30" s="392">
        <f t="shared" si="4"/>
        <v>0</v>
      </c>
      <c r="AQ30" s="397">
        <f t="shared" si="5"/>
        <v>0</v>
      </c>
      <c r="AR30" s="397">
        <f t="shared" si="5"/>
        <v>0</v>
      </c>
      <c r="AS30" s="397">
        <f t="shared" si="5"/>
        <v>0</v>
      </c>
      <c r="AT30" s="397">
        <f t="shared" si="5"/>
        <v>0</v>
      </c>
      <c r="AU30" s="397">
        <f t="shared" si="5"/>
        <v>0</v>
      </c>
      <c r="AV30" s="397">
        <f t="shared" si="5"/>
        <v>0</v>
      </c>
      <c r="AW30" s="397">
        <f t="shared" si="5"/>
        <v>0</v>
      </c>
      <c r="AX30" s="397">
        <f t="shared" si="5"/>
        <v>0</v>
      </c>
      <c r="AY30" s="397">
        <f t="shared" si="5"/>
        <v>0</v>
      </c>
      <c r="AZ30" s="397">
        <f t="shared" si="5"/>
        <v>0</v>
      </c>
      <c r="BA30" s="397">
        <f t="shared" si="5"/>
        <v>0</v>
      </c>
      <c r="BB30" s="397">
        <f t="shared" si="5"/>
        <v>0</v>
      </c>
      <c r="BC30" s="397">
        <f t="shared" si="5"/>
        <v>0</v>
      </c>
      <c r="BD30" s="397">
        <f t="shared" si="5"/>
        <v>0</v>
      </c>
      <c r="BE30" s="397">
        <f t="shared" si="5"/>
        <v>0</v>
      </c>
      <c r="BF30" s="397">
        <f t="shared" si="5"/>
        <v>0</v>
      </c>
      <c r="BG30" s="397">
        <f t="shared" si="5"/>
        <v>0</v>
      </c>
      <c r="BH30" s="397">
        <f t="shared" si="5"/>
        <v>0</v>
      </c>
      <c r="BI30" s="397">
        <f t="shared" si="5"/>
        <v>0</v>
      </c>
      <c r="BJ30" s="397">
        <f t="shared" si="5"/>
        <v>0</v>
      </c>
      <c r="BK30" s="397">
        <f t="shared" si="5"/>
        <v>0</v>
      </c>
      <c r="BL30" s="397">
        <f t="shared" si="5"/>
        <v>0</v>
      </c>
      <c r="BM30" s="397">
        <f t="shared" si="5"/>
        <v>0</v>
      </c>
      <c r="BN30" s="397">
        <f t="shared" si="5"/>
        <v>0</v>
      </c>
      <c r="BO30" s="397">
        <f t="shared" si="5"/>
        <v>0</v>
      </c>
      <c r="BP30" s="397">
        <f t="shared" si="5"/>
        <v>0</v>
      </c>
      <c r="BQ30" s="397">
        <f t="shared" si="5"/>
        <v>0</v>
      </c>
      <c r="BR30" s="397">
        <f t="shared" si="5"/>
        <v>0</v>
      </c>
      <c r="BS30" s="397">
        <f t="shared" si="5"/>
        <v>0</v>
      </c>
      <c r="BT30" s="397">
        <f t="shared" si="5"/>
        <v>0</v>
      </c>
      <c r="BU30" s="282">
        <f t="shared" si="5"/>
        <v>0</v>
      </c>
    </row>
    <row r="31" spans="2:73" ht="12" customHeight="1">
      <c r="B31" s="117">
        <f t="shared" si="2"/>
        <v>28</v>
      </c>
      <c r="C31" s="126"/>
      <c r="D31" s="137"/>
      <c r="E31" s="144"/>
      <c r="F31" s="282" t="e">
        <f t="shared" ca="1" si="3"/>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220"/>
      <c r="AM31" s="367"/>
      <c r="AN31" s="383">
        <f ca="1">IFERROR(COUNTIF(OFFSET(G31,0,MATCH("コ",G31:AL31,0)):$AL31,"一"),0)</f>
        <v>0</v>
      </c>
      <c r="AP31" s="392">
        <f t="shared" si="4"/>
        <v>0</v>
      </c>
      <c r="AQ31" s="397">
        <f t="shared" si="5"/>
        <v>0</v>
      </c>
      <c r="AR31" s="397">
        <f t="shared" si="5"/>
        <v>0</v>
      </c>
      <c r="AS31" s="397">
        <f t="shared" si="5"/>
        <v>0</v>
      </c>
      <c r="AT31" s="397">
        <f t="shared" si="5"/>
        <v>0</v>
      </c>
      <c r="AU31" s="397">
        <f t="shared" si="5"/>
        <v>0</v>
      </c>
      <c r="AV31" s="397">
        <f t="shared" si="5"/>
        <v>0</v>
      </c>
      <c r="AW31" s="397">
        <f t="shared" si="5"/>
        <v>0</v>
      </c>
      <c r="AX31" s="397">
        <f t="shared" si="5"/>
        <v>0</v>
      </c>
      <c r="AY31" s="397">
        <f t="shared" si="5"/>
        <v>0</v>
      </c>
      <c r="AZ31" s="397">
        <f t="shared" si="5"/>
        <v>0</v>
      </c>
      <c r="BA31" s="397">
        <f t="shared" si="5"/>
        <v>0</v>
      </c>
      <c r="BB31" s="397">
        <f t="shared" si="5"/>
        <v>0</v>
      </c>
      <c r="BC31" s="397">
        <f t="shared" si="5"/>
        <v>0</v>
      </c>
      <c r="BD31" s="397">
        <f t="shared" si="5"/>
        <v>0</v>
      </c>
      <c r="BE31" s="397">
        <f t="shared" si="5"/>
        <v>0</v>
      </c>
      <c r="BF31" s="397">
        <f t="shared" si="5"/>
        <v>0</v>
      </c>
      <c r="BG31" s="397">
        <f t="shared" si="5"/>
        <v>0</v>
      </c>
      <c r="BH31" s="397">
        <f t="shared" si="5"/>
        <v>0</v>
      </c>
      <c r="BI31" s="397">
        <f t="shared" si="5"/>
        <v>0</v>
      </c>
      <c r="BJ31" s="397">
        <f t="shared" si="5"/>
        <v>0</v>
      </c>
      <c r="BK31" s="397">
        <f t="shared" si="5"/>
        <v>0</v>
      </c>
      <c r="BL31" s="397">
        <f t="shared" si="5"/>
        <v>0</v>
      </c>
      <c r="BM31" s="397">
        <f t="shared" si="5"/>
        <v>0</v>
      </c>
      <c r="BN31" s="397">
        <f t="shared" si="5"/>
        <v>0</v>
      </c>
      <c r="BO31" s="397">
        <f t="shared" si="5"/>
        <v>0</v>
      </c>
      <c r="BP31" s="397">
        <f t="shared" si="5"/>
        <v>0</v>
      </c>
      <c r="BQ31" s="397">
        <f t="shared" si="5"/>
        <v>0</v>
      </c>
      <c r="BR31" s="397">
        <f t="shared" si="5"/>
        <v>0</v>
      </c>
      <c r="BS31" s="397">
        <f t="shared" si="5"/>
        <v>0</v>
      </c>
      <c r="BT31" s="397">
        <f t="shared" si="5"/>
        <v>0</v>
      </c>
      <c r="BU31" s="282">
        <f t="shared" si="5"/>
        <v>0</v>
      </c>
    </row>
    <row r="32" spans="2:73" ht="12" customHeight="1">
      <c r="B32" s="117">
        <f t="shared" si="2"/>
        <v>29</v>
      </c>
      <c r="C32" s="126"/>
      <c r="D32" s="137"/>
      <c r="E32" s="144"/>
      <c r="F32" s="282" t="e">
        <f t="shared" ca="1" si="3"/>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20"/>
      <c r="AM32" s="367"/>
      <c r="AN32" s="383">
        <f ca="1">IFERROR(COUNTIF(OFFSET(G32,0,MATCH("コ",G32:AL32,0)):$AL32,"一"),0)</f>
        <v>0</v>
      </c>
      <c r="AP32" s="392">
        <f t="shared" si="4"/>
        <v>0</v>
      </c>
      <c r="AQ32" s="397">
        <f t="shared" si="5"/>
        <v>0</v>
      </c>
      <c r="AR32" s="397">
        <f t="shared" si="5"/>
        <v>0</v>
      </c>
      <c r="AS32" s="397">
        <f t="shared" si="5"/>
        <v>0</v>
      </c>
      <c r="AT32" s="397">
        <f t="shared" si="5"/>
        <v>0</v>
      </c>
      <c r="AU32" s="397">
        <f t="shared" si="5"/>
        <v>0</v>
      </c>
      <c r="AV32" s="397">
        <f t="shared" si="5"/>
        <v>0</v>
      </c>
      <c r="AW32" s="397">
        <f t="shared" si="5"/>
        <v>0</v>
      </c>
      <c r="AX32" s="397">
        <f t="shared" si="5"/>
        <v>0</v>
      </c>
      <c r="AY32" s="397">
        <f t="shared" si="5"/>
        <v>0</v>
      </c>
      <c r="AZ32" s="397">
        <f t="shared" si="5"/>
        <v>0</v>
      </c>
      <c r="BA32" s="397">
        <f t="shared" si="5"/>
        <v>0</v>
      </c>
      <c r="BB32" s="397">
        <f t="shared" si="5"/>
        <v>0</v>
      </c>
      <c r="BC32" s="397">
        <f t="shared" si="5"/>
        <v>0</v>
      </c>
      <c r="BD32" s="397">
        <f t="shared" si="5"/>
        <v>0</v>
      </c>
      <c r="BE32" s="397">
        <f t="shared" si="5"/>
        <v>0</v>
      </c>
      <c r="BF32" s="397">
        <f t="shared" si="5"/>
        <v>0</v>
      </c>
      <c r="BG32" s="397">
        <f t="shared" si="5"/>
        <v>0</v>
      </c>
      <c r="BH32" s="397">
        <f t="shared" si="5"/>
        <v>0</v>
      </c>
      <c r="BI32" s="397">
        <f t="shared" si="5"/>
        <v>0</v>
      </c>
      <c r="BJ32" s="397">
        <f t="shared" si="5"/>
        <v>0</v>
      </c>
      <c r="BK32" s="397">
        <f t="shared" si="5"/>
        <v>0</v>
      </c>
      <c r="BL32" s="397">
        <f t="shared" si="5"/>
        <v>0</v>
      </c>
      <c r="BM32" s="397">
        <f t="shared" si="5"/>
        <v>0</v>
      </c>
      <c r="BN32" s="397">
        <f t="shared" si="5"/>
        <v>0</v>
      </c>
      <c r="BO32" s="397">
        <f t="shared" si="5"/>
        <v>0</v>
      </c>
      <c r="BP32" s="397">
        <f t="shared" si="5"/>
        <v>0</v>
      </c>
      <c r="BQ32" s="397">
        <f t="shared" si="5"/>
        <v>0</v>
      </c>
      <c r="BR32" s="397">
        <f t="shared" si="5"/>
        <v>0</v>
      </c>
      <c r="BS32" s="397">
        <f t="shared" si="5"/>
        <v>0</v>
      </c>
      <c r="BT32" s="397">
        <f t="shared" si="5"/>
        <v>0</v>
      </c>
      <c r="BU32" s="282">
        <f t="shared" si="5"/>
        <v>0</v>
      </c>
    </row>
    <row r="33" spans="2:75" ht="12" customHeight="1">
      <c r="B33" s="117">
        <f t="shared" si="2"/>
        <v>30</v>
      </c>
      <c r="C33" s="126"/>
      <c r="D33" s="137"/>
      <c r="E33" s="144"/>
      <c r="F33" s="282" t="e">
        <f t="shared" ca="1" si="3"/>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220"/>
      <c r="AM33" s="367"/>
      <c r="AN33" s="383">
        <f ca="1">IFERROR(COUNTIF(OFFSET(G33,0,MATCH("コ",G33:AL33,0)):$AL33,"一"),0)</f>
        <v>0</v>
      </c>
      <c r="AP33" s="392">
        <f t="shared" si="4"/>
        <v>0</v>
      </c>
      <c r="AQ33" s="397">
        <f t="shared" si="5"/>
        <v>0</v>
      </c>
      <c r="AR33" s="397">
        <f t="shared" si="5"/>
        <v>0</v>
      </c>
      <c r="AS33" s="397">
        <f t="shared" si="5"/>
        <v>0</v>
      </c>
      <c r="AT33" s="397">
        <f t="shared" si="5"/>
        <v>0</v>
      </c>
      <c r="AU33" s="397">
        <f t="shared" si="5"/>
        <v>0</v>
      </c>
      <c r="AV33" s="397">
        <f t="shared" si="5"/>
        <v>0</v>
      </c>
      <c r="AW33" s="397">
        <f t="shared" si="5"/>
        <v>0</v>
      </c>
      <c r="AX33" s="397">
        <f t="shared" si="5"/>
        <v>0</v>
      </c>
      <c r="AY33" s="397">
        <f t="shared" si="5"/>
        <v>0</v>
      </c>
      <c r="AZ33" s="397">
        <f t="shared" si="5"/>
        <v>0</v>
      </c>
      <c r="BA33" s="397">
        <f t="shared" si="5"/>
        <v>0</v>
      </c>
      <c r="BB33" s="397">
        <f t="shared" si="5"/>
        <v>0</v>
      </c>
      <c r="BC33" s="397">
        <f t="shared" si="5"/>
        <v>0</v>
      </c>
      <c r="BD33" s="397">
        <f t="shared" si="5"/>
        <v>0</v>
      </c>
      <c r="BE33" s="397">
        <f t="shared" si="5"/>
        <v>0</v>
      </c>
      <c r="BF33" s="397">
        <f t="shared" si="5"/>
        <v>0</v>
      </c>
      <c r="BG33" s="397">
        <f t="shared" si="5"/>
        <v>0</v>
      </c>
      <c r="BH33" s="397">
        <f t="shared" si="5"/>
        <v>0</v>
      </c>
      <c r="BI33" s="397">
        <f t="shared" si="5"/>
        <v>0</v>
      </c>
      <c r="BJ33" s="397">
        <f t="shared" si="5"/>
        <v>0</v>
      </c>
      <c r="BK33" s="397">
        <f t="shared" si="5"/>
        <v>0</v>
      </c>
      <c r="BL33" s="397">
        <f t="shared" si="5"/>
        <v>0</v>
      </c>
      <c r="BM33" s="397">
        <f t="shared" si="5"/>
        <v>0</v>
      </c>
      <c r="BN33" s="397">
        <f t="shared" si="5"/>
        <v>0</v>
      </c>
      <c r="BO33" s="397">
        <f t="shared" si="5"/>
        <v>0</v>
      </c>
      <c r="BP33" s="397">
        <f t="shared" si="5"/>
        <v>0</v>
      </c>
      <c r="BQ33" s="397">
        <f t="shared" si="5"/>
        <v>0</v>
      </c>
      <c r="BR33" s="397">
        <f t="shared" si="5"/>
        <v>0</v>
      </c>
      <c r="BS33" s="397">
        <f t="shared" si="5"/>
        <v>0</v>
      </c>
      <c r="BT33" s="397">
        <f t="shared" si="5"/>
        <v>0</v>
      </c>
      <c r="BU33" s="282">
        <f t="shared" si="5"/>
        <v>0</v>
      </c>
      <c r="BW33" s="25"/>
    </row>
    <row r="34" spans="2:75" ht="12" customHeight="1">
      <c r="B34" s="117">
        <f t="shared" si="2"/>
        <v>31</v>
      </c>
      <c r="C34" s="126"/>
      <c r="D34" s="137"/>
      <c r="E34" s="144"/>
      <c r="F34" s="282" t="e">
        <f t="shared" ca="1" si="3"/>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220"/>
      <c r="AM34" s="367"/>
      <c r="AN34" s="383">
        <f ca="1">IFERROR(COUNTIF(OFFSET(G34,0,MATCH("コ",G34:AL34,0)):$AL34,"一"),0)</f>
        <v>0</v>
      </c>
      <c r="AP34" s="392">
        <f t="shared" si="4"/>
        <v>0</v>
      </c>
      <c r="AQ34" s="397">
        <f t="shared" si="5"/>
        <v>0</v>
      </c>
      <c r="AR34" s="397">
        <f t="shared" si="5"/>
        <v>0</v>
      </c>
      <c r="AS34" s="397">
        <f t="shared" si="5"/>
        <v>0</v>
      </c>
      <c r="AT34" s="397">
        <f t="shared" si="5"/>
        <v>0</v>
      </c>
      <c r="AU34" s="397">
        <f t="shared" si="5"/>
        <v>0</v>
      </c>
      <c r="AV34" s="397">
        <f t="shared" si="5"/>
        <v>0</v>
      </c>
      <c r="AW34" s="397">
        <f t="shared" si="5"/>
        <v>0</v>
      </c>
      <c r="AX34" s="397">
        <f t="shared" si="5"/>
        <v>0</v>
      </c>
      <c r="AY34" s="397">
        <f t="shared" si="5"/>
        <v>0</v>
      </c>
      <c r="AZ34" s="397">
        <f t="shared" si="5"/>
        <v>0</v>
      </c>
      <c r="BA34" s="397">
        <f t="shared" si="5"/>
        <v>0</v>
      </c>
      <c r="BB34" s="397">
        <f t="shared" si="5"/>
        <v>0</v>
      </c>
      <c r="BC34" s="397">
        <f t="shared" si="5"/>
        <v>0</v>
      </c>
      <c r="BD34" s="397">
        <f t="shared" si="5"/>
        <v>0</v>
      </c>
      <c r="BE34" s="397">
        <f t="shared" si="5"/>
        <v>0</v>
      </c>
      <c r="BF34" s="397">
        <f t="shared" si="5"/>
        <v>0</v>
      </c>
      <c r="BG34" s="397">
        <f t="shared" si="5"/>
        <v>0</v>
      </c>
      <c r="BH34" s="397">
        <f t="shared" si="5"/>
        <v>0</v>
      </c>
      <c r="BI34" s="397">
        <f t="shared" si="5"/>
        <v>0</v>
      </c>
      <c r="BJ34" s="397">
        <f t="shared" si="5"/>
        <v>0</v>
      </c>
      <c r="BK34" s="397">
        <f t="shared" si="5"/>
        <v>0</v>
      </c>
      <c r="BL34" s="397">
        <f t="shared" si="5"/>
        <v>0</v>
      </c>
      <c r="BM34" s="397">
        <f t="shared" si="5"/>
        <v>0</v>
      </c>
      <c r="BN34" s="397">
        <f t="shared" si="5"/>
        <v>0</v>
      </c>
      <c r="BO34" s="397">
        <f t="shared" si="5"/>
        <v>0</v>
      </c>
      <c r="BP34" s="397">
        <f t="shared" si="5"/>
        <v>0</v>
      </c>
      <c r="BQ34" s="397">
        <f t="shared" si="5"/>
        <v>0</v>
      </c>
      <c r="BR34" s="397">
        <f t="shared" si="5"/>
        <v>0</v>
      </c>
      <c r="BS34" s="397">
        <f t="shared" si="5"/>
        <v>0</v>
      </c>
      <c r="BT34" s="397">
        <f t="shared" si="5"/>
        <v>0</v>
      </c>
      <c r="BU34" s="282">
        <f t="shared" si="5"/>
        <v>0</v>
      </c>
      <c r="BW34" s="25"/>
    </row>
    <row r="35" spans="2:75" ht="12" customHeight="1">
      <c r="B35" s="117">
        <f t="shared" si="2"/>
        <v>32</v>
      </c>
      <c r="C35" s="126"/>
      <c r="D35" s="137"/>
      <c r="E35" s="144"/>
      <c r="F35" s="282" t="e">
        <f t="shared" ca="1" si="3"/>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220"/>
      <c r="AM35" s="367"/>
      <c r="AN35" s="383">
        <f ca="1">IFERROR(COUNTIF(OFFSET(G35,0,MATCH("コ",G35:AL35,0)):$AL35,"一"),0)</f>
        <v>0</v>
      </c>
      <c r="AP35" s="392">
        <f t="shared" si="4"/>
        <v>0</v>
      </c>
      <c r="AQ35" s="397">
        <f t="shared" si="5"/>
        <v>0</v>
      </c>
      <c r="AR35" s="397">
        <f t="shared" si="5"/>
        <v>0</v>
      </c>
      <c r="AS35" s="397">
        <f t="shared" si="5"/>
        <v>0</v>
      </c>
      <c r="AT35" s="397">
        <f t="shared" si="5"/>
        <v>0</v>
      </c>
      <c r="AU35" s="397">
        <f t="shared" si="5"/>
        <v>0</v>
      </c>
      <c r="AV35" s="397">
        <f t="shared" si="5"/>
        <v>0</v>
      </c>
      <c r="AW35" s="397">
        <f t="shared" si="5"/>
        <v>0</v>
      </c>
      <c r="AX35" s="397">
        <f t="shared" si="5"/>
        <v>0</v>
      </c>
      <c r="AY35" s="397">
        <f t="shared" si="5"/>
        <v>0</v>
      </c>
      <c r="AZ35" s="397">
        <f t="shared" si="5"/>
        <v>0</v>
      </c>
      <c r="BA35" s="397">
        <f t="shared" si="5"/>
        <v>0</v>
      </c>
      <c r="BB35" s="397">
        <f t="shared" si="5"/>
        <v>0</v>
      </c>
      <c r="BC35" s="397">
        <f t="shared" si="5"/>
        <v>0</v>
      </c>
      <c r="BD35" s="397">
        <f t="shared" si="5"/>
        <v>0</v>
      </c>
      <c r="BE35" s="397">
        <f t="shared" si="5"/>
        <v>0</v>
      </c>
      <c r="BF35" s="397">
        <f t="shared" si="5"/>
        <v>0</v>
      </c>
      <c r="BG35" s="397">
        <f t="shared" si="5"/>
        <v>0</v>
      </c>
      <c r="BH35" s="397">
        <f t="shared" si="5"/>
        <v>0</v>
      </c>
      <c r="BI35" s="397">
        <f t="shared" si="5"/>
        <v>0</v>
      </c>
      <c r="BJ35" s="397">
        <f t="shared" si="5"/>
        <v>0</v>
      </c>
      <c r="BK35" s="397">
        <f t="shared" si="5"/>
        <v>0</v>
      </c>
      <c r="BL35" s="397">
        <f t="shared" si="5"/>
        <v>0</v>
      </c>
      <c r="BM35" s="397">
        <f t="shared" si="5"/>
        <v>0</v>
      </c>
      <c r="BN35" s="397">
        <f t="shared" si="5"/>
        <v>0</v>
      </c>
      <c r="BO35" s="397">
        <f t="shared" si="5"/>
        <v>0</v>
      </c>
      <c r="BP35" s="397">
        <f t="shared" si="5"/>
        <v>0</v>
      </c>
      <c r="BQ35" s="397">
        <f t="shared" si="5"/>
        <v>0</v>
      </c>
      <c r="BR35" s="397">
        <f t="shared" si="5"/>
        <v>0</v>
      </c>
      <c r="BS35" s="397">
        <f t="shared" si="5"/>
        <v>0</v>
      </c>
      <c r="BT35" s="397">
        <f t="shared" si="5"/>
        <v>0</v>
      </c>
      <c r="BU35" s="282">
        <f t="shared" si="5"/>
        <v>0</v>
      </c>
      <c r="BW35" s="25"/>
    </row>
    <row r="36" spans="2:75" ht="12" customHeight="1">
      <c r="B36" s="117">
        <f t="shared" si="2"/>
        <v>33</v>
      </c>
      <c r="C36" s="126"/>
      <c r="D36" s="137"/>
      <c r="E36" s="144"/>
      <c r="F36" s="282" t="e">
        <f t="shared" ca="1" si="3"/>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220"/>
      <c r="AM36" s="367"/>
      <c r="AN36" s="383">
        <f ca="1">IFERROR(COUNTIF(OFFSET(G36,0,MATCH("コ",G36:AL36,0)):$AL36,"一"),0)</f>
        <v>0</v>
      </c>
      <c r="AP36" s="392">
        <f t="shared" si="4"/>
        <v>0</v>
      </c>
      <c r="AQ36" s="397">
        <f t="shared" si="5"/>
        <v>0</v>
      </c>
      <c r="AR36" s="397">
        <f t="shared" si="5"/>
        <v>0</v>
      </c>
      <c r="AS36" s="397">
        <f t="shared" si="5"/>
        <v>0</v>
      </c>
      <c r="AT36" s="397">
        <f t="shared" si="5"/>
        <v>0</v>
      </c>
      <c r="AU36" s="397">
        <f t="shared" si="5"/>
        <v>0</v>
      </c>
      <c r="AV36" s="397">
        <f t="shared" si="5"/>
        <v>0</v>
      </c>
      <c r="AW36" s="397">
        <f t="shared" si="5"/>
        <v>0</v>
      </c>
      <c r="AX36" s="397">
        <f t="shared" si="5"/>
        <v>0</v>
      </c>
      <c r="AY36" s="397">
        <f t="shared" si="5"/>
        <v>0</v>
      </c>
      <c r="AZ36" s="397">
        <f t="shared" si="5"/>
        <v>0</v>
      </c>
      <c r="BA36" s="397">
        <f t="shared" si="5"/>
        <v>0</v>
      </c>
      <c r="BB36" s="397">
        <f t="shared" si="5"/>
        <v>0</v>
      </c>
      <c r="BC36" s="397">
        <f t="shared" si="5"/>
        <v>0</v>
      </c>
      <c r="BD36" s="397">
        <f t="shared" si="5"/>
        <v>0</v>
      </c>
      <c r="BE36" s="397">
        <f t="shared" si="5"/>
        <v>0</v>
      </c>
      <c r="BF36" s="397">
        <f t="shared" si="5"/>
        <v>0</v>
      </c>
      <c r="BG36" s="397">
        <f t="shared" si="5"/>
        <v>0</v>
      </c>
      <c r="BH36" s="397">
        <f t="shared" si="5"/>
        <v>0</v>
      </c>
      <c r="BI36" s="397">
        <f t="shared" si="5"/>
        <v>0</v>
      </c>
      <c r="BJ36" s="397">
        <f t="shared" si="5"/>
        <v>0</v>
      </c>
      <c r="BK36" s="397">
        <f t="shared" si="5"/>
        <v>0</v>
      </c>
      <c r="BL36" s="397">
        <f t="shared" si="5"/>
        <v>0</v>
      </c>
      <c r="BM36" s="397">
        <f t="shared" si="5"/>
        <v>0</v>
      </c>
      <c r="BN36" s="397">
        <f t="shared" si="5"/>
        <v>0</v>
      </c>
      <c r="BO36" s="397">
        <f t="shared" si="5"/>
        <v>0</v>
      </c>
      <c r="BP36" s="397">
        <f t="shared" si="5"/>
        <v>0</v>
      </c>
      <c r="BQ36" s="397">
        <f t="shared" si="5"/>
        <v>0</v>
      </c>
      <c r="BR36" s="397">
        <f t="shared" si="5"/>
        <v>0</v>
      </c>
      <c r="BS36" s="397">
        <f t="shared" si="5"/>
        <v>0</v>
      </c>
      <c r="BT36" s="397">
        <f t="shared" si="5"/>
        <v>0</v>
      </c>
      <c r="BU36" s="282">
        <f t="shared" si="5"/>
        <v>0</v>
      </c>
      <c r="BW36" s="25"/>
    </row>
    <row r="37" spans="2:75" ht="12" customHeight="1">
      <c r="B37" s="117">
        <f t="shared" si="2"/>
        <v>34</v>
      </c>
      <c r="C37" s="126"/>
      <c r="D37" s="137"/>
      <c r="E37" s="144"/>
      <c r="F37" s="282" t="e">
        <f t="shared" ca="1" si="3"/>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220"/>
      <c r="AM37" s="367"/>
      <c r="AN37" s="383">
        <f ca="1">IFERROR(COUNTIF(OFFSET(G37,0,MATCH("コ",G37:AL37,0)):$AL37,"一"),0)</f>
        <v>0</v>
      </c>
      <c r="AP37" s="392">
        <f t="shared" si="4"/>
        <v>0</v>
      </c>
      <c r="AQ37" s="397">
        <f t="shared" si="5"/>
        <v>0</v>
      </c>
      <c r="AR37" s="397">
        <f t="shared" si="5"/>
        <v>0</v>
      </c>
      <c r="AS37" s="397">
        <f t="shared" si="5"/>
        <v>0</v>
      </c>
      <c r="AT37" s="397">
        <f t="shared" si="5"/>
        <v>0</v>
      </c>
      <c r="AU37" s="397">
        <f t="shared" si="5"/>
        <v>0</v>
      </c>
      <c r="AV37" s="397">
        <f t="shared" si="5"/>
        <v>0</v>
      </c>
      <c r="AW37" s="397">
        <f t="shared" si="5"/>
        <v>0</v>
      </c>
      <c r="AX37" s="397">
        <f t="shared" si="5"/>
        <v>0</v>
      </c>
      <c r="AY37" s="397">
        <f t="shared" si="5"/>
        <v>0</v>
      </c>
      <c r="AZ37" s="397">
        <f t="shared" si="5"/>
        <v>0</v>
      </c>
      <c r="BA37" s="397">
        <f t="shared" si="5"/>
        <v>0</v>
      </c>
      <c r="BB37" s="397">
        <f t="shared" si="5"/>
        <v>0</v>
      </c>
      <c r="BC37" s="397">
        <f t="shared" si="5"/>
        <v>0</v>
      </c>
      <c r="BD37" s="397">
        <f t="shared" si="5"/>
        <v>0</v>
      </c>
      <c r="BE37" s="397">
        <f t="shared" si="5"/>
        <v>0</v>
      </c>
      <c r="BF37" s="397">
        <f t="shared" si="5"/>
        <v>0</v>
      </c>
      <c r="BG37" s="397">
        <f t="shared" si="5"/>
        <v>0</v>
      </c>
      <c r="BH37" s="397">
        <f t="shared" si="5"/>
        <v>0</v>
      </c>
      <c r="BI37" s="397">
        <f t="shared" si="5"/>
        <v>0</v>
      </c>
      <c r="BJ37" s="397">
        <f t="shared" si="5"/>
        <v>0</v>
      </c>
      <c r="BK37" s="397">
        <f t="shared" si="5"/>
        <v>0</v>
      </c>
      <c r="BL37" s="397">
        <f t="shared" si="5"/>
        <v>0</v>
      </c>
      <c r="BM37" s="397">
        <f t="shared" si="5"/>
        <v>0</v>
      </c>
      <c r="BN37" s="397">
        <f t="shared" si="5"/>
        <v>0</v>
      </c>
      <c r="BO37" s="397">
        <f t="shared" si="5"/>
        <v>0</v>
      </c>
      <c r="BP37" s="397">
        <f t="shared" si="5"/>
        <v>0</v>
      </c>
      <c r="BQ37" s="397">
        <f t="shared" si="5"/>
        <v>0</v>
      </c>
      <c r="BR37" s="397">
        <f t="shared" si="5"/>
        <v>0</v>
      </c>
      <c r="BS37" s="397">
        <f t="shared" si="5"/>
        <v>0</v>
      </c>
      <c r="BT37" s="397">
        <f t="shared" si="5"/>
        <v>0</v>
      </c>
      <c r="BU37" s="282">
        <f t="shared" si="5"/>
        <v>0</v>
      </c>
      <c r="BW37" s="25"/>
    </row>
    <row r="38" spans="2:75" ht="12" customHeight="1">
      <c r="B38" s="117">
        <f t="shared" si="2"/>
        <v>35</v>
      </c>
      <c r="C38" s="126"/>
      <c r="D38" s="137"/>
      <c r="E38" s="144"/>
      <c r="F38" s="282" t="e">
        <f t="shared" ca="1" si="3"/>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220"/>
      <c r="AM38" s="367"/>
      <c r="AN38" s="383">
        <f ca="1">IFERROR(COUNTIF(OFFSET(G38,0,MATCH("コ",G38:AL38,0)):$AL38,"一"),0)</f>
        <v>0</v>
      </c>
      <c r="AP38" s="392">
        <f t="shared" si="4"/>
        <v>0</v>
      </c>
      <c r="AQ38" s="397">
        <f t="shared" si="5"/>
        <v>0</v>
      </c>
      <c r="AR38" s="397">
        <f t="shared" si="5"/>
        <v>0</v>
      </c>
      <c r="AS38" s="397">
        <f t="shared" si="5"/>
        <v>0</v>
      </c>
      <c r="AT38" s="397">
        <f t="shared" si="5"/>
        <v>0</v>
      </c>
      <c r="AU38" s="397">
        <f t="shared" si="5"/>
        <v>0</v>
      </c>
      <c r="AV38" s="397">
        <f t="shared" si="5"/>
        <v>0</v>
      </c>
      <c r="AW38" s="397">
        <f t="shared" si="5"/>
        <v>0</v>
      </c>
      <c r="AX38" s="397">
        <f t="shared" si="5"/>
        <v>0</v>
      </c>
      <c r="AY38" s="397">
        <f t="shared" si="5"/>
        <v>0</v>
      </c>
      <c r="AZ38" s="397">
        <f t="shared" si="5"/>
        <v>0</v>
      </c>
      <c r="BA38" s="397">
        <f t="shared" si="5"/>
        <v>0</v>
      </c>
      <c r="BB38" s="397">
        <f t="shared" si="5"/>
        <v>0</v>
      </c>
      <c r="BC38" s="397">
        <f t="shared" si="5"/>
        <v>0</v>
      </c>
      <c r="BD38" s="397">
        <f t="shared" si="5"/>
        <v>0</v>
      </c>
      <c r="BE38" s="397">
        <f t="shared" si="5"/>
        <v>0</v>
      </c>
      <c r="BF38" s="397">
        <f t="shared" si="5"/>
        <v>0</v>
      </c>
      <c r="BG38" s="397">
        <f t="shared" si="5"/>
        <v>0</v>
      </c>
      <c r="BH38" s="397">
        <f t="shared" si="5"/>
        <v>0</v>
      </c>
      <c r="BI38" s="397">
        <f t="shared" si="5"/>
        <v>0</v>
      </c>
      <c r="BJ38" s="397">
        <f t="shared" si="5"/>
        <v>0</v>
      </c>
      <c r="BK38" s="397">
        <f t="shared" si="5"/>
        <v>0</v>
      </c>
      <c r="BL38" s="397">
        <f t="shared" si="5"/>
        <v>0</v>
      </c>
      <c r="BM38" s="397">
        <f t="shared" si="5"/>
        <v>0</v>
      </c>
      <c r="BN38" s="397">
        <f t="shared" si="5"/>
        <v>0</v>
      </c>
      <c r="BO38" s="397">
        <f t="shared" si="5"/>
        <v>0</v>
      </c>
      <c r="BP38" s="397">
        <f t="shared" si="5"/>
        <v>0</v>
      </c>
      <c r="BQ38" s="397">
        <f t="shared" si="5"/>
        <v>0</v>
      </c>
      <c r="BR38" s="397">
        <f t="shared" si="5"/>
        <v>0</v>
      </c>
      <c r="BS38" s="397">
        <f t="shared" si="5"/>
        <v>0</v>
      </c>
      <c r="BT38" s="397">
        <f t="shared" si="5"/>
        <v>0</v>
      </c>
      <c r="BU38" s="282">
        <f t="shared" si="5"/>
        <v>0</v>
      </c>
      <c r="BW38" s="25"/>
    </row>
    <row r="39" spans="2:75" ht="12" customHeight="1">
      <c r="B39" s="117">
        <f t="shared" si="2"/>
        <v>36</v>
      </c>
      <c r="C39" s="126"/>
      <c r="D39" s="137"/>
      <c r="E39" s="144"/>
      <c r="F39" s="282" t="e">
        <f t="shared" ca="1" si="3"/>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220"/>
      <c r="AM39" s="367"/>
      <c r="AN39" s="383">
        <f ca="1">IFERROR(COUNTIF(OFFSET(G39,0,MATCH("コ",G39:AL39,0)):$AL39,"一"),0)</f>
        <v>0</v>
      </c>
      <c r="AP39" s="392">
        <f t="shared" si="4"/>
        <v>0</v>
      </c>
      <c r="AQ39" s="397">
        <f t="shared" si="5"/>
        <v>0</v>
      </c>
      <c r="AR39" s="397">
        <f t="shared" si="5"/>
        <v>0</v>
      </c>
      <c r="AS39" s="397">
        <f t="shared" si="5"/>
        <v>0</v>
      </c>
      <c r="AT39" s="397">
        <f t="shared" si="5"/>
        <v>0</v>
      </c>
      <c r="AU39" s="397">
        <f t="shared" si="5"/>
        <v>0</v>
      </c>
      <c r="AV39" s="397">
        <f t="shared" si="5"/>
        <v>0</v>
      </c>
      <c r="AW39" s="397">
        <f t="shared" si="5"/>
        <v>0</v>
      </c>
      <c r="AX39" s="397">
        <f t="shared" si="5"/>
        <v>0</v>
      </c>
      <c r="AY39" s="397">
        <f t="shared" si="5"/>
        <v>0</v>
      </c>
      <c r="AZ39" s="397">
        <f t="shared" si="5"/>
        <v>0</v>
      </c>
      <c r="BA39" s="397">
        <f t="shared" si="5"/>
        <v>0</v>
      </c>
      <c r="BB39" s="397">
        <f t="shared" si="5"/>
        <v>0</v>
      </c>
      <c r="BC39" s="397">
        <f t="shared" si="5"/>
        <v>0</v>
      </c>
      <c r="BD39" s="397">
        <f t="shared" si="5"/>
        <v>0</v>
      </c>
      <c r="BE39" s="397">
        <f t="shared" si="5"/>
        <v>0</v>
      </c>
      <c r="BF39" s="397">
        <f t="shared" si="5"/>
        <v>0</v>
      </c>
      <c r="BG39" s="397">
        <f t="shared" si="5"/>
        <v>0</v>
      </c>
      <c r="BH39" s="397">
        <f t="shared" si="5"/>
        <v>0</v>
      </c>
      <c r="BI39" s="397">
        <f t="shared" si="5"/>
        <v>0</v>
      </c>
      <c r="BJ39" s="397">
        <f t="shared" si="5"/>
        <v>0</v>
      </c>
      <c r="BK39" s="397">
        <f t="shared" si="5"/>
        <v>0</v>
      </c>
      <c r="BL39" s="397">
        <f t="shared" si="5"/>
        <v>0</v>
      </c>
      <c r="BM39" s="397">
        <f t="shared" si="5"/>
        <v>0</v>
      </c>
      <c r="BN39" s="397">
        <f t="shared" si="5"/>
        <v>0</v>
      </c>
      <c r="BO39" s="397">
        <f t="shared" si="5"/>
        <v>0</v>
      </c>
      <c r="BP39" s="397">
        <f t="shared" si="5"/>
        <v>0</v>
      </c>
      <c r="BQ39" s="397">
        <f t="shared" si="5"/>
        <v>0</v>
      </c>
      <c r="BR39" s="397">
        <f t="shared" si="5"/>
        <v>0</v>
      </c>
      <c r="BS39" s="397">
        <f t="shared" si="5"/>
        <v>0</v>
      </c>
      <c r="BT39" s="397">
        <f t="shared" si="5"/>
        <v>0</v>
      </c>
      <c r="BU39" s="282">
        <f t="shared" si="5"/>
        <v>0</v>
      </c>
      <c r="BW39" s="25"/>
    </row>
    <row r="40" spans="2:75" ht="12" customHeight="1">
      <c r="B40" s="117">
        <f t="shared" si="2"/>
        <v>37</v>
      </c>
      <c r="C40" s="126"/>
      <c r="D40" s="137"/>
      <c r="E40" s="144"/>
      <c r="F40" s="282" t="e">
        <f t="shared" ca="1" si="3"/>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220"/>
      <c r="AM40" s="367"/>
      <c r="AN40" s="383">
        <f ca="1">IFERROR(COUNTIF(OFFSET(G40,0,MATCH("コ",G40:AL40,0)):$AL40,"一"),0)</f>
        <v>0</v>
      </c>
      <c r="AP40" s="392">
        <f t="shared" si="4"/>
        <v>0</v>
      </c>
      <c r="AQ40" s="397">
        <f t="shared" si="5"/>
        <v>0</v>
      </c>
      <c r="AR40" s="397">
        <f t="shared" si="5"/>
        <v>0</v>
      </c>
      <c r="AS40" s="397">
        <f t="shared" si="5"/>
        <v>0</v>
      </c>
      <c r="AT40" s="397">
        <f t="shared" si="5"/>
        <v>0</v>
      </c>
      <c r="AU40" s="397">
        <f t="shared" si="5"/>
        <v>0</v>
      </c>
      <c r="AV40" s="397">
        <f t="shared" si="5"/>
        <v>0</v>
      </c>
      <c r="AW40" s="397">
        <f t="shared" si="5"/>
        <v>0</v>
      </c>
      <c r="AX40" s="397">
        <f t="shared" si="5"/>
        <v>0</v>
      </c>
      <c r="AY40" s="397">
        <f t="shared" si="5"/>
        <v>0</v>
      </c>
      <c r="AZ40" s="397">
        <f t="shared" si="5"/>
        <v>0</v>
      </c>
      <c r="BA40" s="397">
        <f t="shared" si="5"/>
        <v>0</v>
      </c>
      <c r="BB40" s="397">
        <f t="shared" si="5"/>
        <v>0</v>
      </c>
      <c r="BC40" s="397">
        <f t="shared" si="5"/>
        <v>0</v>
      </c>
      <c r="BD40" s="397">
        <f t="shared" si="5"/>
        <v>0</v>
      </c>
      <c r="BE40" s="397">
        <f t="shared" si="5"/>
        <v>0</v>
      </c>
      <c r="BF40" s="397">
        <f t="shared" si="5"/>
        <v>0</v>
      </c>
      <c r="BG40" s="397">
        <f t="shared" si="5"/>
        <v>0</v>
      </c>
      <c r="BH40" s="397">
        <f t="shared" si="5"/>
        <v>0</v>
      </c>
      <c r="BI40" s="397">
        <f t="shared" si="5"/>
        <v>0</v>
      </c>
      <c r="BJ40" s="397">
        <f t="shared" si="5"/>
        <v>0</v>
      </c>
      <c r="BK40" s="397">
        <f t="shared" si="5"/>
        <v>0</v>
      </c>
      <c r="BL40" s="397">
        <f t="shared" si="5"/>
        <v>0</v>
      </c>
      <c r="BM40" s="397">
        <f t="shared" si="5"/>
        <v>0</v>
      </c>
      <c r="BN40" s="397">
        <f t="shared" si="5"/>
        <v>0</v>
      </c>
      <c r="BO40" s="397">
        <f t="shared" si="5"/>
        <v>0</v>
      </c>
      <c r="BP40" s="397">
        <f t="shared" si="5"/>
        <v>0</v>
      </c>
      <c r="BQ40" s="397">
        <f t="shared" si="5"/>
        <v>0</v>
      </c>
      <c r="BR40" s="397">
        <f t="shared" si="5"/>
        <v>0</v>
      </c>
      <c r="BS40" s="397">
        <f t="shared" si="5"/>
        <v>0</v>
      </c>
      <c r="BT40" s="397">
        <f t="shared" si="5"/>
        <v>0</v>
      </c>
      <c r="BU40" s="282">
        <f t="shared" si="5"/>
        <v>0</v>
      </c>
      <c r="BW40" s="25"/>
    </row>
    <row r="41" spans="2:75" ht="12" customHeight="1">
      <c r="B41" s="117">
        <f t="shared" si="2"/>
        <v>38</v>
      </c>
      <c r="C41" s="126"/>
      <c r="D41" s="137"/>
      <c r="E41" s="144"/>
      <c r="F41" s="282" t="e">
        <f t="shared" ca="1" si="3"/>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220"/>
      <c r="AM41" s="367"/>
      <c r="AN41" s="383">
        <f ca="1">IFERROR(COUNTIF(OFFSET(G41,0,MATCH("コ",G41:AL41,0)):$AL41,"一"),0)</f>
        <v>0</v>
      </c>
      <c r="AP41" s="392">
        <f t="shared" si="4"/>
        <v>0</v>
      </c>
      <c r="AQ41" s="397">
        <f t="shared" si="5"/>
        <v>0</v>
      </c>
      <c r="AR41" s="397">
        <f t="shared" si="5"/>
        <v>0</v>
      </c>
      <c r="AS41" s="397">
        <f t="shared" si="5"/>
        <v>0</v>
      </c>
      <c r="AT41" s="397">
        <f t="shared" si="5"/>
        <v>0</v>
      </c>
      <c r="AU41" s="397">
        <f t="shared" si="5"/>
        <v>0</v>
      </c>
      <c r="AV41" s="397">
        <f t="shared" si="5"/>
        <v>0</v>
      </c>
      <c r="AW41" s="397">
        <f t="shared" si="5"/>
        <v>0</v>
      </c>
      <c r="AX41" s="397">
        <f t="shared" si="5"/>
        <v>0</v>
      </c>
      <c r="AY41" s="397">
        <f t="shared" si="5"/>
        <v>0</v>
      </c>
      <c r="AZ41" s="397">
        <f t="shared" si="5"/>
        <v>0</v>
      </c>
      <c r="BA41" s="397">
        <f t="shared" si="5"/>
        <v>0</v>
      </c>
      <c r="BB41" s="397">
        <f t="shared" si="5"/>
        <v>0</v>
      </c>
      <c r="BC41" s="397">
        <f t="shared" si="5"/>
        <v>0</v>
      </c>
      <c r="BD41" s="397">
        <f t="shared" si="5"/>
        <v>0</v>
      </c>
      <c r="BE41" s="397">
        <f t="shared" si="5"/>
        <v>0</v>
      </c>
      <c r="BF41" s="397">
        <f t="shared" si="5"/>
        <v>0</v>
      </c>
      <c r="BG41" s="397">
        <f t="shared" si="5"/>
        <v>0</v>
      </c>
      <c r="BH41" s="397">
        <f t="shared" si="5"/>
        <v>0</v>
      </c>
      <c r="BI41" s="397">
        <f t="shared" si="5"/>
        <v>0</v>
      </c>
      <c r="BJ41" s="397">
        <f t="shared" si="5"/>
        <v>0</v>
      </c>
      <c r="BK41" s="397">
        <f t="shared" si="5"/>
        <v>0</v>
      </c>
      <c r="BL41" s="397">
        <f t="shared" si="5"/>
        <v>0</v>
      </c>
      <c r="BM41" s="397">
        <f t="shared" si="5"/>
        <v>0</v>
      </c>
      <c r="BN41" s="397">
        <f t="shared" si="5"/>
        <v>0</v>
      </c>
      <c r="BO41" s="397">
        <f t="shared" si="5"/>
        <v>0</v>
      </c>
      <c r="BP41" s="397">
        <f t="shared" si="5"/>
        <v>0</v>
      </c>
      <c r="BQ41" s="397">
        <f t="shared" si="5"/>
        <v>0</v>
      </c>
      <c r="BR41" s="397">
        <f t="shared" si="5"/>
        <v>0</v>
      </c>
      <c r="BS41" s="397">
        <f t="shared" si="5"/>
        <v>0</v>
      </c>
      <c r="BT41" s="397">
        <f t="shared" si="5"/>
        <v>0</v>
      </c>
      <c r="BU41" s="282">
        <f t="shared" si="5"/>
        <v>0</v>
      </c>
      <c r="BW41" s="25"/>
    </row>
    <row r="42" spans="2:75" ht="12" customHeight="1">
      <c r="B42" s="117">
        <f t="shared" si="2"/>
        <v>39</v>
      </c>
      <c r="C42" s="126"/>
      <c r="D42" s="137"/>
      <c r="E42" s="144"/>
      <c r="F42" s="282" t="e">
        <f t="shared" ca="1" si="3"/>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220"/>
      <c r="AM42" s="367"/>
      <c r="AN42" s="383">
        <f ca="1">IFERROR(COUNTIF(OFFSET(G42,0,MATCH("コ",G42:AL42,0)):$AL42,"一"),0)</f>
        <v>0</v>
      </c>
      <c r="AP42" s="392">
        <f t="shared" si="4"/>
        <v>0</v>
      </c>
      <c r="AQ42" s="397">
        <f t="shared" si="5"/>
        <v>0</v>
      </c>
      <c r="AR42" s="397">
        <f t="shared" si="5"/>
        <v>0</v>
      </c>
      <c r="AS42" s="397">
        <f t="shared" si="5"/>
        <v>0</v>
      </c>
      <c r="AT42" s="397">
        <f t="shared" si="5"/>
        <v>0</v>
      </c>
      <c r="AU42" s="397">
        <f t="shared" si="5"/>
        <v>0</v>
      </c>
      <c r="AV42" s="397">
        <f t="shared" si="5"/>
        <v>0</v>
      </c>
      <c r="AW42" s="397">
        <f t="shared" si="5"/>
        <v>0</v>
      </c>
      <c r="AX42" s="397">
        <f t="shared" si="5"/>
        <v>0</v>
      </c>
      <c r="AY42" s="397">
        <f t="shared" si="5"/>
        <v>0</v>
      </c>
      <c r="AZ42" s="397">
        <f t="shared" si="5"/>
        <v>0</v>
      </c>
      <c r="BA42" s="397">
        <f t="shared" si="5"/>
        <v>0</v>
      </c>
      <c r="BB42" s="397">
        <f t="shared" si="5"/>
        <v>0</v>
      </c>
      <c r="BC42" s="397">
        <f t="shared" si="5"/>
        <v>0</v>
      </c>
      <c r="BD42" s="397">
        <f t="shared" si="5"/>
        <v>0</v>
      </c>
      <c r="BE42" s="397">
        <f t="shared" si="5"/>
        <v>0</v>
      </c>
      <c r="BF42" s="397">
        <f t="shared" si="5"/>
        <v>0</v>
      </c>
      <c r="BG42" s="397">
        <f t="shared" si="5"/>
        <v>0</v>
      </c>
      <c r="BH42" s="397">
        <f t="shared" si="5"/>
        <v>0</v>
      </c>
      <c r="BI42" s="397">
        <f t="shared" si="5"/>
        <v>0</v>
      </c>
      <c r="BJ42" s="397">
        <f t="shared" si="5"/>
        <v>0</v>
      </c>
      <c r="BK42" s="397">
        <f t="shared" si="5"/>
        <v>0</v>
      </c>
      <c r="BL42" s="397">
        <f t="shared" si="5"/>
        <v>0</v>
      </c>
      <c r="BM42" s="397">
        <f t="shared" si="5"/>
        <v>0</v>
      </c>
      <c r="BN42" s="397">
        <f t="shared" si="5"/>
        <v>0</v>
      </c>
      <c r="BO42" s="397">
        <f t="shared" si="5"/>
        <v>0</v>
      </c>
      <c r="BP42" s="397">
        <f t="shared" si="5"/>
        <v>0</v>
      </c>
      <c r="BQ42" s="397">
        <f t="shared" si="5"/>
        <v>0</v>
      </c>
      <c r="BR42" s="397">
        <f t="shared" si="5"/>
        <v>0</v>
      </c>
      <c r="BS42" s="397">
        <f t="shared" si="5"/>
        <v>0</v>
      </c>
      <c r="BT42" s="397">
        <f t="shared" si="5"/>
        <v>0</v>
      </c>
      <c r="BU42" s="282">
        <f t="shared" si="5"/>
        <v>0</v>
      </c>
      <c r="BW42" s="25"/>
    </row>
    <row r="43" spans="2:75" ht="12" customHeight="1">
      <c r="B43" s="117">
        <f t="shared" si="2"/>
        <v>40</v>
      </c>
      <c r="C43" s="126"/>
      <c r="D43" s="137"/>
      <c r="E43" s="144"/>
      <c r="F43" s="282" t="e">
        <f t="shared" ca="1" si="3"/>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220"/>
      <c r="AM43" s="367"/>
      <c r="AN43" s="383">
        <f ca="1">IFERROR(COUNTIF(OFFSET(G43,0,MATCH("コ",G43:AL43,0)):$AL43,"一"),0)</f>
        <v>0</v>
      </c>
      <c r="AP43" s="392">
        <f t="shared" si="4"/>
        <v>0</v>
      </c>
      <c r="AQ43" s="397">
        <f t="shared" si="5"/>
        <v>0</v>
      </c>
      <c r="AR43" s="397">
        <f t="shared" si="5"/>
        <v>0</v>
      </c>
      <c r="AS43" s="397">
        <f t="shared" si="5"/>
        <v>0</v>
      </c>
      <c r="AT43" s="397">
        <f t="shared" si="5"/>
        <v>0</v>
      </c>
      <c r="AU43" s="397">
        <f t="shared" si="5"/>
        <v>0</v>
      </c>
      <c r="AV43" s="397">
        <f t="shared" si="5"/>
        <v>0</v>
      </c>
      <c r="AW43" s="397">
        <f t="shared" si="5"/>
        <v>0</v>
      </c>
      <c r="AX43" s="397">
        <f t="shared" si="5"/>
        <v>0</v>
      </c>
      <c r="AY43" s="397">
        <f t="shared" si="5"/>
        <v>0</v>
      </c>
      <c r="AZ43" s="397">
        <f t="shared" si="5"/>
        <v>0</v>
      </c>
      <c r="BA43" s="397">
        <f t="shared" si="5"/>
        <v>0</v>
      </c>
      <c r="BB43" s="397">
        <f t="shared" si="5"/>
        <v>0</v>
      </c>
      <c r="BC43" s="397">
        <f t="shared" si="5"/>
        <v>0</v>
      </c>
      <c r="BD43" s="397">
        <f t="shared" si="5"/>
        <v>0</v>
      </c>
      <c r="BE43" s="397">
        <f t="shared" si="5"/>
        <v>0</v>
      </c>
      <c r="BF43" s="397">
        <f t="shared" si="5"/>
        <v>0</v>
      </c>
      <c r="BG43" s="397">
        <f t="shared" si="5"/>
        <v>0</v>
      </c>
      <c r="BH43" s="397">
        <f t="shared" si="5"/>
        <v>0</v>
      </c>
      <c r="BI43" s="397">
        <f t="shared" si="5"/>
        <v>0</v>
      </c>
      <c r="BJ43" s="397">
        <f t="shared" si="5"/>
        <v>0</v>
      </c>
      <c r="BK43" s="397">
        <f t="shared" si="5"/>
        <v>0</v>
      </c>
      <c r="BL43" s="397">
        <f t="shared" si="5"/>
        <v>0</v>
      </c>
      <c r="BM43" s="397">
        <f t="shared" si="5"/>
        <v>0</v>
      </c>
      <c r="BN43" s="397">
        <f t="shared" si="5"/>
        <v>0</v>
      </c>
      <c r="BO43" s="397">
        <f t="shared" si="5"/>
        <v>0</v>
      </c>
      <c r="BP43" s="397">
        <f t="shared" si="5"/>
        <v>0</v>
      </c>
      <c r="BQ43" s="397">
        <f t="shared" si="5"/>
        <v>0</v>
      </c>
      <c r="BR43" s="397">
        <f t="shared" si="5"/>
        <v>0</v>
      </c>
      <c r="BS43" s="397">
        <f t="shared" si="5"/>
        <v>0</v>
      </c>
      <c r="BT43" s="397">
        <f t="shared" si="5"/>
        <v>0</v>
      </c>
      <c r="BU43" s="282">
        <f t="shared" si="5"/>
        <v>0</v>
      </c>
    </row>
    <row r="44" spans="2:75" ht="12" customHeight="1">
      <c r="B44" s="117">
        <f t="shared" si="2"/>
        <v>41</v>
      </c>
      <c r="C44" s="126"/>
      <c r="D44" s="137"/>
      <c r="E44" s="144"/>
      <c r="F44" s="282" t="e">
        <f t="shared" ca="1" si="3"/>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220"/>
      <c r="AM44" s="367"/>
      <c r="AN44" s="383">
        <f ca="1">IFERROR(COUNTIF(OFFSET(G44,0,MATCH("コ",G44:AL44,0)):$AL44,"一"),0)</f>
        <v>0</v>
      </c>
      <c r="AP44" s="392">
        <f t="shared" si="4"/>
        <v>0</v>
      </c>
      <c r="AQ44" s="397">
        <f t="shared" si="5"/>
        <v>0</v>
      </c>
      <c r="AR44" s="397">
        <f t="shared" si="5"/>
        <v>0</v>
      </c>
      <c r="AS44" s="397">
        <f t="shared" si="5"/>
        <v>0</v>
      </c>
      <c r="AT44" s="397">
        <f t="shared" si="5"/>
        <v>0</v>
      </c>
      <c r="AU44" s="397">
        <f t="shared" si="5"/>
        <v>0</v>
      </c>
      <c r="AV44" s="397">
        <f t="shared" si="5"/>
        <v>0</v>
      </c>
      <c r="AW44" s="397">
        <f t="shared" si="5"/>
        <v>0</v>
      </c>
      <c r="AX44" s="397">
        <f t="shared" si="5"/>
        <v>0</v>
      </c>
      <c r="AY44" s="397">
        <f t="shared" si="5"/>
        <v>0</v>
      </c>
      <c r="AZ44" s="397">
        <f t="shared" si="5"/>
        <v>0</v>
      </c>
      <c r="BA44" s="397">
        <f t="shared" si="5"/>
        <v>0</v>
      </c>
      <c r="BB44" s="397">
        <f t="shared" si="5"/>
        <v>0</v>
      </c>
      <c r="BC44" s="397">
        <f t="shared" si="5"/>
        <v>0</v>
      </c>
      <c r="BD44" s="397">
        <f t="shared" si="5"/>
        <v>0</v>
      </c>
      <c r="BE44" s="397">
        <f t="shared" si="5"/>
        <v>0</v>
      </c>
      <c r="BF44" s="397">
        <f t="shared" si="5"/>
        <v>0</v>
      </c>
      <c r="BG44" s="397">
        <f t="shared" si="5"/>
        <v>0</v>
      </c>
      <c r="BH44" s="397">
        <f t="shared" si="5"/>
        <v>0</v>
      </c>
      <c r="BI44" s="397">
        <f t="shared" si="5"/>
        <v>0</v>
      </c>
      <c r="BJ44" s="397">
        <f t="shared" si="5"/>
        <v>0</v>
      </c>
      <c r="BK44" s="397">
        <f t="shared" si="5"/>
        <v>0</v>
      </c>
      <c r="BL44" s="397">
        <f t="shared" si="5"/>
        <v>0</v>
      </c>
      <c r="BM44" s="397">
        <f t="shared" si="5"/>
        <v>0</v>
      </c>
      <c r="BN44" s="397">
        <f t="shared" si="5"/>
        <v>0</v>
      </c>
      <c r="BO44" s="397">
        <f t="shared" si="5"/>
        <v>0</v>
      </c>
      <c r="BP44" s="397">
        <f t="shared" si="5"/>
        <v>0</v>
      </c>
      <c r="BQ44" s="397">
        <f t="shared" si="5"/>
        <v>0</v>
      </c>
      <c r="BR44" s="397">
        <f t="shared" si="5"/>
        <v>0</v>
      </c>
      <c r="BS44" s="397">
        <f t="shared" si="5"/>
        <v>0</v>
      </c>
      <c r="BT44" s="397">
        <f t="shared" si="5"/>
        <v>0</v>
      </c>
      <c r="BU44" s="282">
        <f t="shared" si="5"/>
        <v>0</v>
      </c>
      <c r="BW44" s="25"/>
    </row>
    <row r="45" spans="2:75" ht="12" customHeight="1">
      <c r="B45" s="117">
        <f t="shared" si="2"/>
        <v>42</v>
      </c>
      <c r="C45" s="126"/>
      <c r="D45" s="137"/>
      <c r="E45" s="144"/>
      <c r="F45" s="282" t="e">
        <f t="shared" ca="1" si="3"/>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220"/>
      <c r="AM45" s="367"/>
      <c r="AN45" s="383">
        <f ca="1">IFERROR(COUNTIF(OFFSET(G45,0,MATCH("コ",G45:AL45,0)):$AL45,"一"),0)</f>
        <v>0</v>
      </c>
      <c r="AP45" s="392">
        <f t="shared" si="4"/>
        <v>0</v>
      </c>
      <c r="AQ45" s="397">
        <f t="shared" si="5"/>
        <v>0</v>
      </c>
      <c r="AR45" s="397">
        <f t="shared" si="5"/>
        <v>0</v>
      </c>
      <c r="AS45" s="397">
        <f t="shared" si="5"/>
        <v>0</v>
      </c>
      <c r="AT45" s="397">
        <f t="shared" si="5"/>
        <v>0</v>
      </c>
      <c r="AU45" s="397">
        <f t="shared" si="5"/>
        <v>0</v>
      </c>
      <c r="AV45" s="397">
        <f t="shared" si="5"/>
        <v>0</v>
      </c>
      <c r="AW45" s="397">
        <f t="shared" si="5"/>
        <v>0</v>
      </c>
      <c r="AX45" s="397">
        <f t="shared" si="5"/>
        <v>0</v>
      </c>
      <c r="AY45" s="397">
        <f t="shared" si="5"/>
        <v>0</v>
      </c>
      <c r="AZ45" s="397">
        <f t="shared" si="5"/>
        <v>0</v>
      </c>
      <c r="BA45" s="397">
        <f t="shared" si="5"/>
        <v>0</v>
      </c>
      <c r="BB45" s="397">
        <f t="shared" si="5"/>
        <v>0</v>
      </c>
      <c r="BC45" s="397">
        <f t="shared" si="5"/>
        <v>0</v>
      </c>
      <c r="BD45" s="397">
        <f t="shared" si="5"/>
        <v>0</v>
      </c>
      <c r="BE45" s="397">
        <f t="shared" si="5"/>
        <v>0</v>
      </c>
      <c r="BF45" s="397">
        <f t="shared" si="5"/>
        <v>0</v>
      </c>
      <c r="BG45" s="397">
        <f t="shared" si="5"/>
        <v>0</v>
      </c>
      <c r="BH45" s="397">
        <f t="shared" si="5"/>
        <v>0</v>
      </c>
      <c r="BI45" s="397">
        <f t="shared" si="5"/>
        <v>0</v>
      </c>
      <c r="BJ45" s="397">
        <f t="shared" si="5"/>
        <v>0</v>
      </c>
      <c r="BK45" s="397">
        <f t="shared" si="5"/>
        <v>0</v>
      </c>
      <c r="BL45" s="397">
        <f t="shared" si="5"/>
        <v>0</v>
      </c>
      <c r="BM45" s="397">
        <f t="shared" si="5"/>
        <v>0</v>
      </c>
      <c r="BN45" s="397">
        <f t="shared" si="5"/>
        <v>0</v>
      </c>
      <c r="BO45" s="397">
        <f t="shared" si="5"/>
        <v>0</v>
      </c>
      <c r="BP45" s="397">
        <f t="shared" si="5"/>
        <v>0</v>
      </c>
      <c r="BQ45" s="397">
        <f t="shared" si="5"/>
        <v>0</v>
      </c>
      <c r="BR45" s="397">
        <f t="shared" si="5"/>
        <v>0</v>
      </c>
      <c r="BS45" s="397">
        <f t="shared" si="5"/>
        <v>0</v>
      </c>
      <c r="BT45" s="397">
        <f t="shared" si="5"/>
        <v>0</v>
      </c>
      <c r="BU45" s="282">
        <f t="shared" si="5"/>
        <v>0</v>
      </c>
      <c r="BW45" s="25"/>
    </row>
    <row r="46" spans="2:75" ht="12" customHeight="1">
      <c r="B46" s="117">
        <f t="shared" si="2"/>
        <v>43</v>
      </c>
      <c r="C46" s="126"/>
      <c r="D46" s="137"/>
      <c r="E46" s="144"/>
      <c r="F46" s="282" t="e">
        <f t="shared" ca="1" si="3"/>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220"/>
      <c r="AM46" s="367"/>
      <c r="AN46" s="383">
        <f ca="1">IFERROR(COUNTIF(OFFSET(G46,0,MATCH("コ",G46:AL46,0)):$AL46,"一"),0)</f>
        <v>0</v>
      </c>
      <c r="AP46" s="392">
        <f t="shared" si="4"/>
        <v>0</v>
      </c>
      <c r="AQ46" s="397">
        <f t="shared" si="5"/>
        <v>0</v>
      </c>
      <c r="AR46" s="397">
        <f t="shared" si="5"/>
        <v>0</v>
      </c>
      <c r="AS46" s="397">
        <f t="shared" si="5"/>
        <v>0</v>
      </c>
      <c r="AT46" s="397">
        <f t="shared" si="5"/>
        <v>0</v>
      </c>
      <c r="AU46" s="397">
        <f t="shared" si="5"/>
        <v>0</v>
      </c>
      <c r="AV46" s="397">
        <f t="shared" si="5"/>
        <v>0</v>
      </c>
      <c r="AW46" s="397">
        <f t="shared" si="5"/>
        <v>0</v>
      </c>
      <c r="AX46" s="397">
        <f t="shared" si="5"/>
        <v>0</v>
      </c>
      <c r="AY46" s="397">
        <f t="shared" si="5"/>
        <v>0</v>
      </c>
      <c r="AZ46" s="397">
        <f t="shared" si="5"/>
        <v>0</v>
      </c>
      <c r="BA46" s="397">
        <f t="shared" si="5"/>
        <v>0</v>
      </c>
      <c r="BB46" s="397">
        <f t="shared" si="5"/>
        <v>0</v>
      </c>
      <c r="BC46" s="397">
        <f t="shared" si="5"/>
        <v>0</v>
      </c>
      <c r="BD46" s="397">
        <f t="shared" si="5"/>
        <v>0</v>
      </c>
      <c r="BE46" s="397">
        <f t="shared" si="5"/>
        <v>0</v>
      </c>
      <c r="BF46" s="397">
        <f t="shared" si="5"/>
        <v>0</v>
      </c>
      <c r="BG46" s="397">
        <f t="shared" si="5"/>
        <v>0</v>
      </c>
      <c r="BH46" s="397">
        <f t="shared" si="5"/>
        <v>0</v>
      </c>
      <c r="BI46" s="397">
        <f t="shared" si="5"/>
        <v>0</v>
      </c>
      <c r="BJ46" s="397">
        <f t="shared" si="5"/>
        <v>0</v>
      </c>
      <c r="BK46" s="397">
        <f t="shared" si="5"/>
        <v>0</v>
      </c>
      <c r="BL46" s="397">
        <f t="shared" si="5"/>
        <v>0</v>
      </c>
      <c r="BM46" s="397">
        <f t="shared" si="5"/>
        <v>0</v>
      </c>
      <c r="BN46" s="397">
        <f t="shared" si="5"/>
        <v>0</v>
      </c>
      <c r="BO46" s="397">
        <f t="shared" si="5"/>
        <v>0</v>
      </c>
      <c r="BP46" s="397">
        <f t="shared" si="5"/>
        <v>0</v>
      </c>
      <c r="BQ46" s="397">
        <f t="shared" si="5"/>
        <v>0</v>
      </c>
      <c r="BR46" s="397">
        <f t="shared" si="5"/>
        <v>0</v>
      </c>
      <c r="BS46" s="397">
        <f t="shared" si="5"/>
        <v>0</v>
      </c>
      <c r="BT46" s="397">
        <f t="shared" si="5"/>
        <v>0</v>
      </c>
      <c r="BU46" s="282">
        <f t="shared" si="5"/>
        <v>0</v>
      </c>
    </row>
    <row r="47" spans="2:75" ht="12" customHeight="1">
      <c r="B47" s="117">
        <f t="shared" si="2"/>
        <v>44</v>
      </c>
      <c r="C47" s="126"/>
      <c r="D47" s="137"/>
      <c r="E47" s="144"/>
      <c r="F47" s="282" t="e">
        <f t="shared" ca="1" si="3"/>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220"/>
      <c r="AM47" s="367"/>
      <c r="AN47" s="383">
        <f ca="1">IFERROR(COUNTIF(OFFSET(G47,0,MATCH("コ",G47:AL47,0)):$AL47,"一"),0)</f>
        <v>0</v>
      </c>
      <c r="AP47" s="392">
        <f t="shared" si="4"/>
        <v>0</v>
      </c>
      <c r="AQ47" s="397">
        <f t="shared" si="5"/>
        <v>0</v>
      </c>
      <c r="AR47" s="397">
        <f t="shared" si="5"/>
        <v>0</v>
      </c>
      <c r="AS47" s="397">
        <f t="shared" si="5"/>
        <v>0</v>
      </c>
      <c r="AT47" s="397">
        <f t="shared" si="5"/>
        <v>0</v>
      </c>
      <c r="AU47" s="397">
        <f t="shared" si="5"/>
        <v>0</v>
      </c>
      <c r="AV47" s="397">
        <f t="shared" si="5"/>
        <v>0</v>
      </c>
      <c r="AW47" s="397">
        <f t="shared" si="5"/>
        <v>0</v>
      </c>
      <c r="AX47" s="397">
        <f t="shared" si="5"/>
        <v>0</v>
      </c>
      <c r="AY47" s="397">
        <f t="shared" si="5"/>
        <v>0</v>
      </c>
      <c r="AZ47" s="397">
        <f t="shared" si="5"/>
        <v>0</v>
      </c>
      <c r="BA47" s="397">
        <f t="shared" si="5"/>
        <v>0</v>
      </c>
      <c r="BB47" s="397">
        <f t="shared" si="5"/>
        <v>0</v>
      </c>
      <c r="BC47" s="397">
        <f t="shared" si="5"/>
        <v>0</v>
      </c>
      <c r="BD47" s="397">
        <f t="shared" si="5"/>
        <v>0</v>
      </c>
      <c r="BE47" s="397">
        <f t="shared" si="5"/>
        <v>0</v>
      </c>
      <c r="BF47" s="397">
        <f t="shared" si="5"/>
        <v>0</v>
      </c>
      <c r="BG47" s="397">
        <f t="shared" si="5"/>
        <v>0</v>
      </c>
      <c r="BH47" s="397">
        <f t="shared" si="5"/>
        <v>0</v>
      </c>
      <c r="BI47" s="397">
        <f t="shared" si="5"/>
        <v>0</v>
      </c>
      <c r="BJ47" s="397">
        <f t="shared" si="5"/>
        <v>0</v>
      </c>
      <c r="BK47" s="397">
        <f t="shared" si="5"/>
        <v>0</v>
      </c>
      <c r="BL47" s="397">
        <f t="shared" si="5"/>
        <v>0</v>
      </c>
      <c r="BM47" s="397">
        <f t="shared" si="5"/>
        <v>0</v>
      </c>
      <c r="BN47" s="397">
        <f t="shared" si="5"/>
        <v>0</v>
      </c>
      <c r="BO47" s="397">
        <f t="shared" si="5"/>
        <v>0</v>
      </c>
      <c r="BP47" s="397">
        <f t="shared" si="5"/>
        <v>0</v>
      </c>
      <c r="BQ47" s="397">
        <f t="shared" si="5"/>
        <v>0</v>
      </c>
      <c r="BR47" s="397">
        <f t="shared" si="5"/>
        <v>0</v>
      </c>
      <c r="BS47" s="397">
        <f t="shared" si="5"/>
        <v>0</v>
      </c>
      <c r="BT47" s="397">
        <f t="shared" si="5"/>
        <v>0</v>
      </c>
      <c r="BU47" s="282">
        <f t="shared" si="5"/>
        <v>0</v>
      </c>
    </row>
    <row r="48" spans="2:75" ht="12" customHeight="1">
      <c r="B48" s="117">
        <f t="shared" si="2"/>
        <v>45</v>
      </c>
      <c r="C48" s="126"/>
      <c r="D48" s="137"/>
      <c r="E48" s="144"/>
      <c r="F48" s="282" t="e">
        <f t="shared" ca="1" si="3"/>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220"/>
      <c r="AM48" s="367"/>
      <c r="AN48" s="383">
        <f ca="1">IFERROR(COUNTIF(OFFSET(G48,0,MATCH("コ",G48:AL48,0)):$AL48,"一"),0)</f>
        <v>0</v>
      </c>
      <c r="AP48" s="392">
        <f t="shared" si="4"/>
        <v>0</v>
      </c>
      <c r="AQ48" s="397">
        <f t="shared" si="5"/>
        <v>0</v>
      </c>
      <c r="AR48" s="397">
        <f t="shared" si="5"/>
        <v>0</v>
      </c>
      <c r="AS48" s="397">
        <f t="shared" si="5"/>
        <v>0</v>
      </c>
      <c r="AT48" s="397">
        <f t="shared" si="5"/>
        <v>0</v>
      </c>
      <c r="AU48" s="397">
        <f t="shared" si="5"/>
        <v>0</v>
      </c>
      <c r="AV48" s="397">
        <f t="shared" si="5"/>
        <v>0</v>
      </c>
      <c r="AW48" s="397">
        <f t="shared" si="5"/>
        <v>0</v>
      </c>
      <c r="AX48" s="397">
        <f t="shared" si="5"/>
        <v>0</v>
      </c>
      <c r="AY48" s="397">
        <f t="shared" si="5"/>
        <v>0</v>
      </c>
      <c r="AZ48" s="397">
        <f t="shared" si="5"/>
        <v>0</v>
      </c>
      <c r="BA48" s="397">
        <f t="shared" si="5"/>
        <v>0</v>
      </c>
      <c r="BB48" s="397">
        <f t="shared" si="5"/>
        <v>0</v>
      </c>
      <c r="BC48" s="397">
        <f t="shared" si="5"/>
        <v>0</v>
      </c>
      <c r="BD48" s="397">
        <f t="shared" si="5"/>
        <v>0</v>
      </c>
      <c r="BE48" s="397">
        <f t="shared" si="5"/>
        <v>0</v>
      </c>
      <c r="BF48" s="397">
        <f t="shared" si="5"/>
        <v>0</v>
      </c>
      <c r="BG48" s="397">
        <f t="shared" si="5"/>
        <v>0</v>
      </c>
      <c r="BH48" s="397">
        <f t="shared" si="5"/>
        <v>0</v>
      </c>
      <c r="BI48" s="397">
        <f t="shared" si="5"/>
        <v>0</v>
      </c>
      <c r="BJ48" s="397">
        <f t="shared" si="5"/>
        <v>0</v>
      </c>
      <c r="BK48" s="397">
        <f t="shared" si="5"/>
        <v>0</v>
      </c>
      <c r="BL48" s="397">
        <f t="shared" si="5"/>
        <v>0</v>
      </c>
      <c r="BM48" s="397">
        <f t="shared" si="5"/>
        <v>0</v>
      </c>
      <c r="BN48" s="397">
        <f t="shared" si="5"/>
        <v>0</v>
      </c>
      <c r="BO48" s="397">
        <f t="shared" si="5"/>
        <v>0</v>
      </c>
      <c r="BP48" s="397">
        <f t="shared" si="5"/>
        <v>0</v>
      </c>
      <c r="BQ48" s="397">
        <f t="shared" si="5"/>
        <v>0</v>
      </c>
      <c r="BR48" s="397">
        <f t="shared" si="5"/>
        <v>0</v>
      </c>
      <c r="BS48" s="397">
        <f t="shared" si="5"/>
        <v>0</v>
      </c>
      <c r="BT48" s="397">
        <f t="shared" si="5"/>
        <v>0</v>
      </c>
      <c r="BU48" s="282">
        <f t="shared" si="5"/>
        <v>0</v>
      </c>
    </row>
    <row r="49" spans="2:73" ht="12" customHeight="1">
      <c r="B49" s="117">
        <f t="shared" si="2"/>
        <v>46</v>
      </c>
      <c r="C49" s="126"/>
      <c r="D49" s="137"/>
      <c r="E49" s="144"/>
      <c r="F49" s="282" t="e">
        <f t="shared" ca="1" si="3"/>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220"/>
      <c r="AM49" s="367"/>
      <c r="AN49" s="383">
        <f ca="1">IFERROR(COUNTIF(OFFSET(G49,0,MATCH("コ",G49:AL49,0)):$AL49,"一"),0)</f>
        <v>0</v>
      </c>
      <c r="AP49" s="392">
        <f t="shared" si="4"/>
        <v>0</v>
      </c>
      <c r="AQ49" s="397">
        <f t="shared" si="5"/>
        <v>0</v>
      </c>
      <c r="AR49" s="397">
        <f t="shared" si="5"/>
        <v>0</v>
      </c>
      <c r="AS49" s="397">
        <f t="shared" si="5"/>
        <v>0</v>
      </c>
      <c r="AT49" s="397">
        <f t="shared" si="5"/>
        <v>0</v>
      </c>
      <c r="AU49" s="397">
        <f t="shared" si="5"/>
        <v>0</v>
      </c>
      <c r="AV49" s="397">
        <f t="shared" si="5"/>
        <v>0</v>
      </c>
      <c r="AW49" s="397">
        <f t="shared" si="5"/>
        <v>0</v>
      </c>
      <c r="AX49" s="397">
        <f t="shared" si="5"/>
        <v>0</v>
      </c>
      <c r="AY49" s="397">
        <f t="shared" si="5"/>
        <v>0</v>
      </c>
      <c r="AZ49" s="397">
        <f t="shared" si="5"/>
        <v>0</v>
      </c>
      <c r="BA49" s="397">
        <f t="shared" si="5"/>
        <v>0</v>
      </c>
      <c r="BB49" s="397">
        <f t="shared" si="5"/>
        <v>0</v>
      </c>
      <c r="BC49" s="397">
        <f t="shared" si="5"/>
        <v>0</v>
      </c>
      <c r="BD49" s="397">
        <f t="shared" si="5"/>
        <v>0</v>
      </c>
      <c r="BE49" s="397">
        <f t="shared" si="5"/>
        <v>0</v>
      </c>
      <c r="BF49" s="397">
        <f t="shared" si="5"/>
        <v>0</v>
      </c>
      <c r="BG49" s="397">
        <f t="shared" si="5"/>
        <v>0</v>
      </c>
      <c r="BH49" s="397">
        <f t="shared" si="5"/>
        <v>0</v>
      </c>
      <c r="BI49" s="397">
        <f t="shared" si="5"/>
        <v>0</v>
      </c>
      <c r="BJ49" s="397">
        <f t="shared" si="5"/>
        <v>0</v>
      </c>
      <c r="BK49" s="397">
        <f t="shared" si="5"/>
        <v>0</v>
      </c>
      <c r="BL49" s="397">
        <f t="shared" si="5"/>
        <v>0</v>
      </c>
      <c r="BM49" s="397">
        <f t="shared" si="5"/>
        <v>0</v>
      </c>
      <c r="BN49" s="397">
        <f t="shared" si="5"/>
        <v>0</v>
      </c>
      <c r="BO49" s="397">
        <f t="shared" si="5"/>
        <v>0</v>
      </c>
      <c r="BP49" s="397">
        <f t="shared" si="5"/>
        <v>0</v>
      </c>
      <c r="BQ49" s="397">
        <f t="shared" si="5"/>
        <v>0</v>
      </c>
      <c r="BR49" s="397">
        <f t="shared" si="5"/>
        <v>0</v>
      </c>
      <c r="BS49" s="397">
        <f t="shared" si="5"/>
        <v>0</v>
      </c>
      <c r="BT49" s="397">
        <f t="shared" si="5"/>
        <v>0</v>
      </c>
      <c r="BU49" s="282">
        <f t="shared" si="5"/>
        <v>0</v>
      </c>
    </row>
    <row r="50" spans="2:73" ht="12" customHeight="1">
      <c r="B50" s="117">
        <f t="shared" si="2"/>
        <v>47</v>
      </c>
      <c r="C50" s="126"/>
      <c r="D50" s="137"/>
      <c r="E50" s="144"/>
      <c r="F50" s="282" t="e">
        <f t="shared" ca="1" si="3"/>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220"/>
      <c r="AM50" s="367"/>
      <c r="AN50" s="383">
        <f ca="1">IFERROR(COUNTIF(OFFSET(G50,0,MATCH("コ",G50:AL50,0)):$AL50,"一"),0)</f>
        <v>0</v>
      </c>
      <c r="AP50" s="392">
        <f t="shared" si="4"/>
        <v>0</v>
      </c>
      <c r="AQ50" s="397">
        <f t="shared" si="5"/>
        <v>0</v>
      </c>
      <c r="AR50" s="397">
        <f t="shared" si="5"/>
        <v>0</v>
      </c>
      <c r="AS50" s="397">
        <f t="shared" si="5"/>
        <v>0</v>
      </c>
      <c r="AT50" s="397">
        <f t="shared" si="5"/>
        <v>0</v>
      </c>
      <c r="AU50" s="397">
        <f t="shared" si="5"/>
        <v>0</v>
      </c>
      <c r="AV50" s="397">
        <f t="shared" si="5"/>
        <v>0</v>
      </c>
      <c r="AW50" s="397">
        <f t="shared" si="5"/>
        <v>0</v>
      </c>
      <c r="AX50" s="397">
        <f t="shared" si="5"/>
        <v>0</v>
      </c>
      <c r="AY50" s="397">
        <f t="shared" si="5"/>
        <v>0</v>
      </c>
      <c r="AZ50" s="397">
        <f t="shared" si="5"/>
        <v>0</v>
      </c>
      <c r="BA50" s="397">
        <f t="shared" si="5"/>
        <v>0</v>
      </c>
      <c r="BB50" s="397">
        <f t="shared" si="5"/>
        <v>0</v>
      </c>
      <c r="BC50" s="397">
        <f t="shared" si="5"/>
        <v>0</v>
      </c>
      <c r="BD50" s="397">
        <f t="shared" si="5"/>
        <v>0</v>
      </c>
      <c r="BE50" s="397">
        <f t="shared" si="5"/>
        <v>0</v>
      </c>
      <c r="BF50" s="397">
        <f t="shared" si="5"/>
        <v>0</v>
      </c>
      <c r="BG50" s="397">
        <f t="shared" si="5"/>
        <v>0</v>
      </c>
      <c r="BH50" s="397">
        <f t="shared" si="5"/>
        <v>0</v>
      </c>
      <c r="BI50" s="397">
        <f t="shared" si="5"/>
        <v>0</v>
      </c>
      <c r="BJ50" s="397">
        <f t="shared" si="5"/>
        <v>0</v>
      </c>
      <c r="BK50" s="397">
        <f t="shared" si="5"/>
        <v>0</v>
      </c>
      <c r="BL50" s="397">
        <f t="shared" si="5"/>
        <v>0</v>
      </c>
      <c r="BM50" s="397">
        <f t="shared" si="5"/>
        <v>0</v>
      </c>
      <c r="BN50" s="397">
        <f t="shared" si="5"/>
        <v>0</v>
      </c>
      <c r="BO50" s="397">
        <f t="shared" si="5"/>
        <v>0</v>
      </c>
      <c r="BP50" s="397">
        <f t="shared" si="5"/>
        <v>0</v>
      </c>
      <c r="BQ50" s="397">
        <f t="shared" si="5"/>
        <v>0</v>
      </c>
      <c r="BR50" s="397">
        <f t="shared" si="5"/>
        <v>0</v>
      </c>
      <c r="BS50" s="397">
        <f t="shared" si="5"/>
        <v>0</v>
      </c>
      <c r="BT50" s="397">
        <f t="shared" si="5"/>
        <v>0</v>
      </c>
      <c r="BU50" s="282">
        <f t="shared" si="5"/>
        <v>0</v>
      </c>
    </row>
    <row r="51" spans="2:73" ht="12" customHeight="1">
      <c r="B51" s="117">
        <f t="shared" si="2"/>
        <v>48</v>
      </c>
      <c r="C51" s="126"/>
      <c r="D51" s="137"/>
      <c r="E51" s="144"/>
      <c r="F51" s="282" t="e">
        <f t="shared" ca="1" si="3"/>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220"/>
      <c r="AM51" s="367"/>
      <c r="AN51" s="383">
        <f ca="1">IFERROR(COUNTIF(OFFSET(G51,0,MATCH("コ",G51:AL51,0)):$AL51,"一"),0)</f>
        <v>0</v>
      </c>
      <c r="AP51" s="392">
        <f t="shared" si="4"/>
        <v>0</v>
      </c>
      <c r="AQ51" s="397">
        <f t="shared" si="5"/>
        <v>0</v>
      </c>
      <c r="AR51" s="397">
        <f t="shared" si="5"/>
        <v>0</v>
      </c>
      <c r="AS51" s="397">
        <f t="shared" si="5"/>
        <v>0</v>
      </c>
      <c r="AT51" s="397">
        <f t="shared" si="5"/>
        <v>0</v>
      </c>
      <c r="AU51" s="397">
        <f t="shared" si="5"/>
        <v>0</v>
      </c>
      <c r="AV51" s="397">
        <f t="shared" si="5"/>
        <v>0</v>
      </c>
      <c r="AW51" s="397">
        <f t="shared" si="5"/>
        <v>0</v>
      </c>
      <c r="AX51" s="397">
        <f t="shared" si="5"/>
        <v>0</v>
      </c>
      <c r="AY51" s="397">
        <f t="shared" si="5"/>
        <v>0</v>
      </c>
      <c r="AZ51" s="397">
        <f t="shared" si="5"/>
        <v>0</v>
      </c>
      <c r="BA51" s="397">
        <f t="shared" si="5"/>
        <v>0</v>
      </c>
      <c r="BB51" s="397">
        <f t="shared" si="5"/>
        <v>0</v>
      </c>
      <c r="BC51" s="397">
        <f t="shared" si="5"/>
        <v>0</v>
      </c>
      <c r="BD51" s="397">
        <f t="shared" si="5"/>
        <v>0</v>
      </c>
      <c r="BE51" s="397">
        <f t="shared" si="5"/>
        <v>0</v>
      </c>
      <c r="BF51" s="397">
        <f t="shared" si="5"/>
        <v>0</v>
      </c>
      <c r="BG51" s="397">
        <f t="shared" si="5"/>
        <v>0</v>
      </c>
      <c r="BH51" s="397">
        <f t="shared" si="5"/>
        <v>0</v>
      </c>
      <c r="BI51" s="397">
        <f t="shared" si="5"/>
        <v>0</v>
      </c>
      <c r="BJ51" s="397">
        <f t="shared" si="5"/>
        <v>0</v>
      </c>
      <c r="BK51" s="397">
        <f t="shared" si="5"/>
        <v>0</v>
      </c>
      <c r="BL51" s="397">
        <f t="shared" si="5"/>
        <v>0</v>
      </c>
      <c r="BM51" s="397">
        <f t="shared" si="5"/>
        <v>0</v>
      </c>
      <c r="BN51" s="397">
        <f t="shared" si="5"/>
        <v>0</v>
      </c>
      <c r="BO51" s="397">
        <f t="shared" si="5"/>
        <v>0</v>
      </c>
      <c r="BP51" s="397">
        <f t="shared" si="5"/>
        <v>0</v>
      </c>
      <c r="BQ51" s="397">
        <f t="shared" si="5"/>
        <v>0</v>
      </c>
      <c r="BR51" s="397">
        <f t="shared" si="5"/>
        <v>0</v>
      </c>
      <c r="BS51" s="397">
        <f t="shared" si="5"/>
        <v>0</v>
      </c>
      <c r="BT51" s="397">
        <f t="shared" si="5"/>
        <v>0</v>
      </c>
      <c r="BU51" s="282">
        <f t="shared" si="5"/>
        <v>0</v>
      </c>
    </row>
    <row r="52" spans="2:73" ht="12" customHeight="1">
      <c r="B52" s="117">
        <f t="shared" si="2"/>
        <v>49</v>
      </c>
      <c r="C52" s="126"/>
      <c r="D52" s="137"/>
      <c r="E52" s="144"/>
      <c r="F52" s="282" t="e">
        <f t="shared" ca="1" si="3"/>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220"/>
      <c r="AM52" s="367"/>
      <c r="AN52" s="383">
        <f ca="1">IFERROR(COUNTIF(OFFSET(G52,0,MATCH("コ",G52:AL52,0)):$AL52,"一"),0)</f>
        <v>0</v>
      </c>
      <c r="AP52" s="392">
        <f t="shared" si="4"/>
        <v>0</v>
      </c>
      <c r="AQ52" s="397">
        <f t="shared" si="5"/>
        <v>0</v>
      </c>
      <c r="AR52" s="397">
        <f t="shared" si="5"/>
        <v>0</v>
      </c>
      <c r="AS52" s="397">
        <f t="shared" si="5"/>
        <v>0</v>
      </c>
      <c r="AT52" s="397">
        <f t="shared" si="5"/>
        <v>0</v>
      </c>
      <c r="AU52" s="397">
        <f t="shared" si="5"/>
        <v>0</v>
      </c>
      <c r="AV52" s="397">
        <f t="shared" si="5"/>
        <v>0</v>
      </c>
      <c r="AW52" s="397">
        <f t="shared" si="5"/>
        <v>0</v>
      </c>
      <c r="AX52" s="397">
        <f t="shared" si="5"/>
        <v>0</v>
      </c>
      <c r="AY52" s="397">
        <f t="shared" si="5"/>
        <v>0</v>
      </c>
      <c r="AZ52" s="397">
        <f t="shared" si="5"/>
        <v>0</v>
      </c>
      <c r="BA52" s="397">
        <f t="shared" si="5"/>
        <v>0</v>
      </c>
      <c r="BB52" s="397">
        <f t="shared" si="5"/>
        <v>0</v>
      </c>
      <c r="BC52" s="397">
        <f t="shared" si="5"/>
        <v>0</v>
      </c>
      <c r="BD52" s="397">
        <f t="shared" si="5"/>
        <v>0</v>
      </c>
      <c r="BE52" s="397">
        <f t="shared" si="5"/>
        <v>0</v>
      </c>
      <c r="BF52" s="397">
        <f t="shared" si="5"/>
        <v>0</v>
      </c>
      <c r="BG52" s="397">
        <f t="shared" si="5"/>
        <v>0</v>
      </c>
      <c r="BH52" s="397">
        <f t="shared" si="5"/>
        <v>0</v>
      </c>
      <c r="BI52" s="397">
        <f t="shared" si="5"/>
        <v>0</v>
      </c>
      <c r="BJ52" s="397">
        <f t="shared" si="5"/>
        <v>0</v>
      </c>
      <c r="BK52" s="397">
        <f t="shared" si="5"/>
        <v>0</v>
      </c>
      <c r="BL52" s="397">
        <f t="shared" si="5"/>
        <v>0</v>
      </c>
      <c r="BM52" s="397">
        <f t="shared" si="5"/>
        <v>0</v>
      </c>
      <c r="BN52" s="397">
        <f t="shared" si="5"/>
        <v>0</v>
      </c>
      <c r="BO52" s="397">
        <f t="shared" si="5"/>
        <v>0</v>
      </c>
      <c r="BP52" s="397">
        <f t="shared" si="5"/>
        <v>0</v>
      </c>
      <c r="BQ52" s="397">
        <f t="shared" si="5"/>
        <v>0</v>
      </c>
      <c r="BR52" s="397">
        <f t="shared" si="5"/>
        <v>0</v>
      </c>
      <c r="BS52" s="397">
        <f t="shared" si="5"/>
        <v>0</v>
      </c>
      <c r="BT52" s="397">
        <f t="shared" si="5"/>
        <v>0</v>
      </c>
      <c r="BU52" s="282">
        <f t="shared" si="5"/>
        <v>0</v>
      </c>
    </row>
    <row r="53" spans="2:73" ht="12" customHeight="1">
      <c r="B53" s="117">
        <f t="shared" si="2"/>
        <v>50</v>
      </c>
      <c r="C53" s="126"/>
      <c r="D53" s="137"/>
      <c r="E53" s="144"/>
      <c r="F53" s="282" t="e">
        <f t="shared" ca="1" si="3"/>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220"/>
      <c r="AM53" s="367"/>
      <c r="AN53" s="383">
        <f ca="1">IFERROR(COUNTIF(OFFSET(G53,0,MATCH("コ",G53:AL53,0)):$AL53,"一"),0)</f>
        <v>0</v>
      </c>
      <c r="AP53" s="392">
        <f t="shared" si="4"/>
        <v>0</v>
      </c>
      <c r="AQ53" s="397">
        <f t="shared" si="5"/>
        <v>0</v>
      </c>
      <c r="AR53" s="397">
        <f t="shared" si="5"/>
        <v>0</v>
      </c>
      <c r="AS53" s="397">
        <f t="shared" si="5"/>
        <v>0</v>
      </c>
      <c r="AT53" s="397">
        <f t="shared" si="5"/>
        <v>0</v>
      </c>
      <c r="AU53" s="397">
        <f t="shared" si="5"/>
        <v>0</v>
      </c>
      <c r="AV53" s="397">
        <f t="shared" si="5"/>
        <v>0</v>
      </c>
      <c r="AW53" s="397">
        <f t="shared" si="5"/>
        <v>0</v>
      </c>
      <c r="AX53" s="397">
        <f t="shared" si="5"/>
        <v>0</v>
      </c>
      <c r="AY53" s="397">
        <f t="shared" si="5"/>
        <v>0</v>
      </c>
      <c r="AZ53" s="397">
        <f t="shared" si="5"/>
        <v>0</v>
      </c>
      <c r="BA53" s="397">
        <f t="shared" si="5"/>
        <v>0</v>
      </c>
      <c r="BB53" s="397">
        <f t="shared" si="5"/>
        <v>0</v>
      </c>
      <c r="BC53" s="397">
        <f t="shared" si="5"/>
        <v>0</v>
      </c>
      <c r="BD53" s="397">
        <f t="shared" si="5"/>
        <v>0</v>
      </c>
      <c r="BE53" s="397">
        <f t="shared" si="5"/>
        <v>0</v>
      </c>
      <c r="BF53" s="397">
        <f t="shared" si="5"/>
        <v>0</v>
      </c>
      <c r="BG53" s="397">
        <f t="shared" si="5"/>
        <v>0</v>
      </c>
      <c r="BH53" s="397">
        <f t="shared" si="5"/>
        <v>0</v>
      </c>
      <c r="BI53" s="397">
        <f t="shared" si="5"/>
        <v>0</v>
      </c>
      <c r="BJ53" s="397">
        <f t="shared" si="5"/>
        <v>0</v>
      </c>
      <c r="BK53" s="397">
        <f t="shared" si="5"/>
        <v>0</v>
      </c>
      <c r="BL53" s="397">
        <f t="shared" si="5"/>
        <v>0</v>
      </c>
      <c r="BM53" s="397">
        <f t="shared" si="5"/>
        <v>0</v>
      </c>
      <c r="BN53" s="397">
        <f t="shared" si="5"/>
        <v>0</v>
      </c>
      <c r="BO53" s="397">
        <f t="shared" si="5"/>
        <v>0</v>
      </c>
      <c r="BP53" s="397">
        <f t="shared" si="5"/>
        <v>0</v>
      </c>
      <c r="BQ53" s="397">
        <f t="shared" si="5"/>
        <v>0</v>
      </c>
      <c r="BR53" s="397">
        <f t="shared" si="5"/>
        <v>0</v>
      </c>
      <c r="BS53" s="397">
        <f t="shared" si="5"/>
        <v>0</v>
      </c>
      <c r="BT53" s="397">
        <f t="shared" si="5"/>
        <v>0</v>
      </c>
      <c r="BU53" s="282">
        <f t="shared" si="5"/>
        <v>0</v>
      </c>
    </row>
    <row r="54" spans="2:73" ht="12" customHeight="1">
      <c r="B54" s="117">
        <f t="shared" si="2"/>
        <v>51</v>
      </c>
      <c r="C54" s="126"/>
      <c r="D54" s="137"/>
      <c r="E54" s="144"/>
      <c r="F54" s="282" t="e">
        <f t="shared" ca="1" si="3"/>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220"/>
      <c r="AM54" s="367"/>
      <c r="AN54" s="383">
        <f ca="1">IFERROR(COUNTIF(OFFSET(G54,0,MATCH("コ",G54:AL54,0)):$AL54,"一"),0)</f>
        <v>0</v>
      </c>
      <c r="AP54" s="392">
        <f t="shared" si="4"/>
        <v>0</v>
      </c>
      <c r="AQ54" s="397">
        <f t="shared" si="5"/>
        <v>0</v>
      </c>
      <c r="AR54" s="397">
        <f t="shared" si="5"/>
        <v>0</v>
      </c>
      <c r="AS54" s="397">
        <f t="shared" si="5"/>
        <v>0</v>
      </c>
      <c r="AT54" s="397">
        <f t="shared" si="5"/>
        <v>0</v>
      </c>
      <c r="AU54" s="397">
        <f t="shared" si="5"/>
        <v>0</v>
      </c>
      <c r="AV54" s="397">
        <f t="shared" si="5"/>
        <v>0</v>
      </c>
      <c r="AW54" s="397">
        <f t="shared" si="5"/>
        <v>0</v>
      </c>
      <c r="AX54" s="397">
        <f t="shared" si="5"/>
        <v>0</v>
      </c>
      <c r="AY54" s="397">
        <f t="shared" si="5"/>
        <v>0</v>
      </c>
      <c r="AZ54" s="397">
        <f t="shared" si="5"/>
        <v>0</v>
      </c>
      <c r="BA54" s="397">
        <f t="shared" si="5"/>
        <v>0</v>
      </c>
      <c r="BB54" s="397">
        <f t="shared" si="5"/>
        <v>0</v>
      </c>
      <c r="BC54" s="397">
        <f t="shared" si="5"/>
        <v>0</v>
      </c>
      <c r="BD54" s="397">
        <f t="shared" si="5"/>
        <v>0</v>
      </c>
      <c r="BE54" s="397">
        <f t="shared" si="5"/>
        <v>0</v>
      </c>
      <c r="BF54" s="397">
        <f t="shared" si="5"/>
        <v>0</v>
      </c>
      <c r="BG54" s="397">
        <f t="shared" si="5"/>
        <v>0</v>
      </c>
      <c r="BH54" s="397">
        <f t="shared" si="5"/>
        <v>0</v>
      </c>
      <c r="BI54" s="397">
        <f t="shared" si="5"/>
        <v>0</v>
      </c>
      <c r="BJ54" s="397">
        <f t="shared" si="5"/>
        <v>0</v>
      </c>
      <c r="BK54" s="397">
        <f t="shared" si="5"/>
        <v>0</v>
      </c>
      <c r="BL54" s="397">
        <f t="shared" si="5"/>
        <v>0</v>
      </c>
      <c r="BM54" s="397">
        <f t="shared" si="5"/>
        <v>0</v>
      </c>
      <c r="BN54" s="397">
        <f t="shared" si="5"/>
        <v>0</v>
      </c>
      <c r="BO54" s="397">
        <f t="shared" si="5"/>
        <v>0</v>
      </c>
      <c r="BP54" s="397">
        <f t="shared" si="5"/>
        <v>0</v>
      </c>
      <c r="BQ54" s="397">
        <f t="shared" si="5"/>
        <v>0</v>
      </c>
      <c r="BR54" s="397">
        <f t="shared" si="5"/>
        <v>0</v>
      </c>
      <c r="BS54" s="397">
        <f t="shared" si="5"/>
        <v>0</v>
      </c>
      <c r="BT54" s="397">
        <f t="shared" si="5"/>
        <v>0</v>
      </c>
      <c r="BU54" s="282">
        <f t="shared" si="5"/>
        <v>0</v>
      </c>
    </row>
    <row r="55" spans="2:73" ht="12" customHeight="1">
      <c r="B55" s="117">
        <f t="shared" si="2"/>
        <v>52</v>
      </c>
      <c r="C55" s="126"/>
      <c r="D55" s="137"/>
      <c r="E55" s="144"/>
      <c r="F55" s="282" t="e">
        <f t="shared" ca="1" si="3"/>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220"/>
      <c r="AM55" s="367"/>
      <c r="AN55" s="383">
        <f ca="1">IFERROR(COUNTIF(OFFSET(G55,0,MATCH("コ",G55:AL55,0)):$AL55,"一"),0)</f>
        <v>0</v>
      </c>
      <c r="AP55" s="392">
        <f t="shared" si="4"/>
        <v>0</v>
      </c>
      <c r="AQ55" s="397">
        <f t="shared" si="5"/>
        <v>0</v>
      </c>
      <c r="AR55" s="397">
        <f t="shared" si="5"/>
        <v>0</v>
      </c>
      <c r="AS55" s="397">
        <f t="shared" si="5"/>
        <v>0</v>
      </c>
      <c r="AT55" s="397">
        <f t="shared" si="5"/>
        <v>0</v>
      </c>
      <c r="AU55" s="397">
        <f t="shared" si="5"/>
        <v>0</v>
      </c>
      <c r="AV55" s="397">
        <f t="shared" si="5"/>
        <v>0</v>
      </c>
      <c r="AW55" s="397">
        <f t="shared" si="5"/>
        <v>0</v>
      </c>
      <c r="AX55" s="397">
        <f t="shared" si="5"/>
        <v>0</v>
      </c>
      <c r="AY55" s="397">
        <f t="shared" si="5"/>
        <v>0</v>
      </c>
      <c r="AZ55" s="397">
        <f t="shared" si="5"/>
        <v>0</v>
      </c>
      <c r="BA55" s="397">
        <f t="shared" si="5"/>
        <v>0</v>
      </c>
      <c r="BB55" s="397">
        <f t="shared" si="5"/>
        <v>0</v>
      </c>
      <c r="BC55" s="397">
        <f t="shared" si="5"/>
        <v>0</v>
      </c>
      <c r="BD55" s="397">
        <f t="shared" si="5"/>
        <v>0</v>
      </c>
      <c r="BE55" s="397">
        <f t="shared" si="5"/>
        <v>0</v>
      </c>
      <c r="BF55" s="397">
        <f t="shared" si="5"/>
        <v>0</v>
      </c>
      <c r="BG55" s="397">
        <f t="shared" si="5"/>
        <v>0</v>
      </c>
      <c r="BH55" s="397">
        <f t="shared" si="5"/>
        <v>0</v>
      </c>
      <c r="BI55" s="397">
        <f t="shared" si="5"/>
        <v>0</v>
      </c>
      <c r="BJ55" s="397">
        <f t="shared" si="5"/>
        <v>0</v>
      </c>
      <c r="BK55" s="397">
        <f t="shared" si="5"/>
        <v>0</v>
      </c>
      <c r="BL55" s="397">
        <f t="shared" si="5"/>
        <v>0</v>
      </c>
      <c r="BM55" s="397">
        <f t="shared" si="5"/>
        <v>0</v>
      </c>
      <c r="BN55" s="397">
        <f t="shared" si="5"/>
        <v>0</v>
      </c>
      <c r="BO55" s="397">
        <f t="shared" si="5"/>
        <v>0</v>
      </c>
      <c r="BP55" s="397">
        <f t="shared" si="5"/>
        <v>0</v>
      </c>
      <c r="BQ55" s="397">
        <f t="shared" si="5"/>
        <v>0</v>
      </c>
      <c r="BR55" s="397">
        <f t="shared" si="5"/>
        <v>0</v>
      </c>
      <c r="BS55" s="397">
        <f t="shared" si="5"/>
        <v>0</v>
      </c>
      <c r="BT55" s="397">
        <f t="shared" si="5"/>
        <v>0</v>
      </c>
      <c r="BU55" s="282">
        <f t="shared" si="5"/>
        <v>0</v>
      </c>
    </row>
    <row r="56" spans="2:73" ht="12" customHeight="1">
      <c r="B56" s="117">
        <f t="shared" si="2"/>
        <v>53</v>
      </c>
      <c r="C56" s="126"/>
      <c r="D56" s="137"/>
      <c r="E56" s="144"/>
      <c r="F56" s="282" t="e">
        <f t="shared" ca="1" si="3"/>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220"/>
      <c r="AM56" s="367"/>
      <c r="AN56" s="383">
        <f ca="1">IFERROR(COUNTIF(OFFSET(G56,0,MATCH("コ",G56:AL56,0)):$AL56,"一"),0)</f>
        <v>0</v>
      </c>
      <c r="AP56" s="392">
        <f t="shared" si="4"/>
        <v>0</v>
      </c>
      <c r="AQ56" s="397">
        <f t="shared" si="5"/>
        <v>0</v>
      </c>
      <c r="AR56" s="397">
        <f t="shared" si="5"/>
        <v>0</v>
      </c>
      <c r="AS56" s="397">
        <f t="shared" si="5"/>
        <v>0</v>
      </c>
      <c r="AT56" s="397">
        <f t="shared" si="5"/>
        <v>0</v>
      </c>
      <c r="AU56" s="397">
        <f t="shared" si="5"/>
        <v>0</v>
      </c>
      <c r="AV56" s="397">
        <f t="shared" si="5"/>
        <v>0</v>
      </c>
      <c r="AW56" s="397">
        <f t="shared" si="5"/>
        <v>0</v>
      </c>
      <c r="AX56" s="397">
        <f t="shared" si="5"/>
        <v>0</v>
      </c>
      <c r="AY56" s="397">
        <f t="shared" si="5"/>
        <v>0</v>
      </c>
      <c r="AZ56" s="397">
        <f t="shared" si="5"/>
        <v>0</v>
      </c>
      <c r="BA56" s="397">
        <f t="shared" si="5"/>
        <v>0</v>
      </c>
      <c r="BB56" s="397">
        <f t="shared" si="5"/>
        <v>0</v>
      </c>
      <c r="BC56" s="397">
        <f t="shared" si="5"/>
        <v>0</v>
      </c>
      <c r="BD56" s="397">
        <f t="shared" si="5"/>
        <v>0</v>
      </c>
      <c r="BE56" s="397">
        <f t="shared" si="5"/>
        <v>0</v>
      </c>
      <c r="BF56" s="397">
        <f t="shared" si="5"/>
        <v>0</v>
      </c>
      <c r="BG56" s="397">
        <f t="shared" si="5"/>
        <v>0</v>
      </c>
      <c r="BH56" s="397">
        <f t="shared" si="5"/>
        <v>0</v>
      </c>
      <c r="BI56" s="397">
        <f t="shared" si="5"/>
        <v>0</v>
      </c>
      <c r="BJ56" s="397">
        <f t="shared" si="5"/>
        <v>0</v>
      </c>
      <c r="BK56" s="397">
        <f t="shared" si="5"/>
        <v>0</v>
      </c>
      <c r="BL56" s="397">
        <f t="shared" si="5"/>
        <v>0</v>
      </c>
      <c r="BM56" s="397">
        <f t="shared" si="5"/>
        <v>0</v>
      </c>
      <c r="BN56" s="397">
        <f t="shared" si="5"/>
        <v>0</v>
      </c>
      <c r="BO56" s="397">
        <f t="shared" si="5"/>
        <v>0</v>
      </c>
      <c r="BP56" s="397">
        <f t="shared" si="5"/>
        <v>0</v>
      </c>
      <c r="BQ56" s="397">
        <f t="shared" si="5"/>
        <v>0</v>
      </c>
      <c r="BR56" s="397">
        <f t="shared" si="5"/>
        <v>0</v>
      </c>
      <c r="BS56" s="397">
        <f t="shared" si="5"/>
        <v>0</v>
      </c>
      <c r="BT56" s="397">
        <f t="shared" si="5"/>
        <v>0</v>
      </c>
      <c r="BU56" s="282">
        <f t="shared" si="5"/>
        <v>0</v>
      </c>
    </row>
    <row r="57" spans="2:73" ht="12" customHeight="1">
      <c r="B57" s="117">
        <f t="shared" si="2"/>
        <v>54</v>
      </c>
      <c r="C57" s="126"/>
      <c r="D57" s="137"/>
      <c r="E57" s="144"/>
      <c r="F57" s="282" t="e">
        <f t="shared" ca="1" si="3"/>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220"/>
      <c r="AM57" s="367"/>
      <c r="AN57" s="383">
        <f ca="1">IFERROR(COUNTIF(OFFSET(G57,0,MATCH("コ",G57:AL57,0)):$AL57,"一"),0)</f>
        <v>0</v>
      </c>
      <c r="AP57" s="392">
        <f t="shared" si="4"/>
        <v>0</v>
      </c>
      <c r="AQ57" s="397">
        <f t="shared" si="5"/>
        <v>0</v>
      </c>
      <c r="AR57" s="397">
        <f t="shared" si="5"/>
        <v>0</v>
      </c>
      <c r="AS57" s="397">
        <f t="shared" si="5"/>
        <v>0</v>
      </c>
      <c r="AT57" s="397">
        <f t="shared" si="5"/>
        <v>0</v>
      </c>
      <c r="AU57" s="397">
        <f t="shared" si="5"/>
        <v>0</v>
      </c>
      <c r="AV57" s="397">
        <f t="shared" si="5"/>
        <v>0</v>
      </c>
      <c r="AW57" s="397">
        <f t="shared" si="5"/>
        <v>0</v>
      </c>
      <c r="AX57" s="397">
        <f t="shared" si="5"/>
        <v>0</v>
      </c>
      <c r="AY57" s="397">
        <f t="shared" si="5"/>
        <v>0</v>
      </c>
      <c r="AZ57" s="397">
        <f t="shared" si="5"/>
        <v>0</v>
      </c>
      <c r="BA57" s="397">
        <f t="shared" si="5"/>
        <v>0</v>
      </c>
      <c r="BB57" s="397">
        <f t="shared" si="5"/>
        <v>0</v>
      </c>
      <c r="BC57" s="397">
        <f t="shared" si="5"/>
        <v>0</v>
      </c>
      <c r="BD57" s="397">
        <f t="shared" si="5"/>
        <v>0</v>
      </c>
      <c r="BE57" s="397">
        <f t="shared" si="5"/>
        <v>0</v>
      </c>
      <c r="BF57" s="397">
        <f t="shared" si="5"/>
        <v>0</v>
      </c>
      <c r="BG57" s="397">
        <f t="shared" si="5"/>
        <v>0</v>
      </c>
      <c r="BH57" s="397">
        <f t="shared" si="5"/>
        <v>0</v>
      </c>
      <c r="BI57" s="397">
        <f t="shared" si="5"/>
        <v>0</v>
      </c>
      <c r="BJ57" s="397">
        <f t="shared" si="5"/>
        <v>0</v>
      </c>
      <c r="BK57" s="397">
        <f t="shared" si="5"/>
        <v>0</v>
      </c>
      <c r="BL57" s="397">
        <f t="shared" si="5"/>
        <v>0</v>
      </c>
      <c r="BM57" s="397">
        <f t="shared" si="5"/>
        <v>0</v>
      </c>
      <c r="BN57" s="397">
        <f t="shared" si="5"/>
        <v>0</v>
      </c>
      <c r="BO57" s="397">
        <f t="shared" si="5"/>
        <v>0</v>
      </c>
      <c r="BP57" s="397">
        <f t="shared" si="5"/>
        <v>0</v>
      </c>
      <c r="BQ57" s="397">
        <f t="shared" si="5"/>
        <v>0</v>
      </c>
      <c r="BR57" s="397">
        <f t="shared" si="5"/>
        <v>0</v>
      </c>
      <c r="BS57" s="397">
        <f t="shared" si="5"/>
        <v>0</v>
      </c>
      <c r="BT57" s="397">
        <f t="shared" si="5"/>
        <v>0</v>
      </c>
      <c r="BU57" s="282">
        <f t="shared" si="5"/>
        <v>0</v>
      </c>
    </row>
    <row r="58" spans="2:73" ht="12" customHeight="1">
      <c r="B58" s="117">
        <f t="shared" si="2"/>
        <v>55</v>
      </c>
      <c r="C58" s="126"/>
      <c r="D58" s="137"/>
      <c r="E58" s="144"/>
      <c r="F58" s="282" t="e">
        <f t="shared" ca="1" si="3"/>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220"/>
      <c r="AM58" s="367"/>
      <c r="AN58" s="383">
        <f ca="1">IFERROR(COUNTIF(OFFSET(G58,0,MATCH("コ",G58:AL58,0)):$AL58,"一"),0)</f>
        <v>0</v>
      </c>
      <c r="AP58" s="392">
        <f t="shared" si="4"/>
        <v>0</v>
      </c>
      <c r="AQ58" s="397">
        <f t="shared" si="5"/>
        <v>0</v>
      </c>
      <c r="AR58" s="397">
        <f t="shared" si="5"/>
        <v>0</v>
      </c>
      <c r="AS58" s="397">
        <f t="shared" si="5"/>
        <v>0</v>
      </c>
      <c r="AT58" s="397">
        <f t="shared" si="5"/>
        <v>0</v>
      </c>
      <c r="AU58" s="397">
        <f t="shared" si="5"/>
        <v>0</v>
      </c>
      <c r="AV58" s="397">
        <f t="shared" si="5"/>
        <v>0</v>
      </c>
      <c r="AW58" s="397">
        <f t="shared" si="5"/>
        <v>0</v>
      </c>
      <c r="AX58" s="397">
        <f t="shared" si="5"/>
        <v>0</v>
      </c>
      <c r="AY58" s="397">
        <f t="shared" si="5"/>
        <v>0</v>
      </c>
      <c r="AZ58" s="397">
        <f t="shared" si="5"/>
        <v>0</v>
      </c>
      <c r="BA58" s="397">
        <f t="shared" si="5"/>
        <v>0</v>
      </c>
      <c r="BB58" s="397">
        <f t="shared" si="5"/>
        <v>0</v>
      </c>
      <c r="BC58" s="397">
        <f t="shared" si="5"/>
        <v>0</v>
      </c>
      <c r="BD58" s="397">
        <f t="shared" si="5"/>
        <v>0</v>
      </c>
      <c r="BE58" s="397">
        <f t="shared" si="5"/>
        <v>0</v>
      </c>
      <c r="BF58" s="397">
        <f t="shared" si="5"/>
        <v>0</v>
      </c>
      <c r="BG58" s="397">
        <f t="shared" si="5"/>
        <v>0</v>
      </c>
      <c r="BH58" s="397">
        <f t="shared" si="5"/>
        <v>0</v>
      </c>
      <c r="BI58" s="397">
        <f t="shared" si="5"/>
        <v>0</v>
      </c>
      <c r="BJ58" s="397">
        <f t="shared" si="5"/>
        <v>0</v>
      </c>
      <c r="BK58" s="397">
        <f t="shared" si="5"/>
        <v>0</v>
      </c>
      <c r="BL58" s="397">
        <f t="shared" si="5"/>
        <v>0</v>
      </c>
      <c r="BM58" s="397">
        <f t="shared" si="5"/>
        <v>0</v>
      </c>
      <c r="BN58" s="397">
        <f t="shared" si="5"/>
        <v>0</v>
      </c>
      <c r="BO58" s="397">
        <f t="shared" si="5"/>
        <v>0</v>
      </c>
      <c r="BP58" s="397">
        <f t="shared" si="5"/>
        <v>0</v>
      </c>
      <c r="BQ58" s="397">
        <f t="shared" si="5"/>
        <v>0</v>
      </c>
      <c r="BR58" s="397">
        <f t="shared" si="5"/>
        <v>0</v>
      </c>
      <c r="BS58" s="397">
        <f t="shared" si="5"/>
        <v>0</v>
      </c>
      <c r="BT58" s="397">
        <f t="shared" si="5"/>
        <v>0</v>
      </c>
      <c r="BU58" s="282">
        <f t="shared" si="5"/>
        <v>0</v>
      </c>
    </row>
    <row r="59" spans="2:73" ht="12" customHeight="1">
      <c r="B59" s="117">
        <f t="shared" si="2"/>
        <v>56</v>
      </c>
      <c r="C59" s="126"/>
      <c r="D59" s="137"/>
      <c r="E59" s="144"/>
      <c r="F59" s="282" t="e">
        <f t="shared" ca="1" si="3"/>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220"/>
      <c r="AM59" s="367"/>
      <c r="AN59" s="383">
        <f ca="1">IFERROR(COUNTIF(OFFSET(G59,0,MATCH("コ",G59:AL59,0)):$AL59,"一"),0)</f>
        <v>0</v>
      </c>
      <c r="AP59" s="392">
        <f t="shared" si="4"/>
        <v>0</v>
      </c>
      <c r="AQ59" s="397">
        <f t="shared" si="5"/>
        <v>0</v>
      </c>
      <c r="AR59" s="397">
        <f t="shared" si="5"/>
        <v>0</v>
      </c>
      <c r="AS59" s="397">
        <f t="shared" si="5"/>
        <v>0</v>
      </c>
      <c r="AT59" s="397">
        <f t="shared" si="5"/>
        <v>0</v>
      </c>
      <c r="AU59" s="397">
        <f t="shared" si="5"/>
        <v>0</v>
      </c>
      <c r="AV59" s="397">
        <f t="shared" si="5"/>
        <v>0</v>
      </c>
      <c r="AW59" s="397">
        <f t="shared" si="5"/>
        <v>0</v>
      </c>
      <c r="AX59" s="397">
        <f t="shared" si="5"/>
        <v>0</v>
      </c>
      <c r="AY59" s="397">
        <f t="shared" si="5"/>
        <v>0</v>
      </c>
      <c r="AZ59" s="397">
        <f t="shared" si="5"/>
        <v>0</v>
      </c>
      <c r="BA59" s="397">
        <f t="shared" si="5"/>
        <v>0</v>
      </c>
      <c r="BB59" s="397">
        <f t="shared" si="5"/>
        <v>0</v>
      </c>
      <c r="BC59" s="397">
        <f t="shared" si="5"/>
        <v>0</v>
      </c>
      <c r="BD59" s="397">
        <f t="shared" si="5"/>
        <v>0</v>
      </c>
      <c r="BE59" s="397">
        <f t="shared" si="5"/>
        <v>0</v>
      </c>
      <c r="BF59" s="397">
        <f t="shared" si="5"/>
        <v>0</v>
      </c>
      <c r="BG59" s="397">
        <f t="shared" si="5"/>
        <v>0</v>
      </c>
      <c r="BH59" s="397">
        <f t="shared" si="5"/>
        <v>0</v>
      </c>
      <c r="BI59" s="397">
        <f t="shared" si="5"/>
        <v>0</v>
      </c>
      <c r="BJ59" s="397">
        <f t="shared" si="5"/>
        <v>0</v>
      </c>
      <c r="BK59" s="397">
        <f t="shared" si="5"/>
        <v>0</v>
      </c>
      <c r="BL59" s="397">
        <f t="shared" si="5"/>
        <v>0</v>
      </c>
      <c r="BM59" s="397">
        <f t="shared" si="5"/>
        <v>0</v>
      </c>
      <c r="BN59" s="397">
        <f t="shared" si="5"/>
        <v>0</v>
      </c>
      <c r="BO59" s="397">
        <f t="shared" si="5"/>
        <v>0</v>
      </c>
      <c r="BP59" s="397">
        <f t="shared" si="5"/>
        <v>0</v>
      </c>
      <c r="BQ59" s="397">
        <f t="shared" si="5"/>
        <v>0</v>
      </c>
      <c r="BR59" s="397">
        <f t="shared" si="5"/>
        <v>0</v>
      </c>
      <c r="BS59" s="397">
        <f t="shared" si="5"/>
        <v>0</v>
      </c>
      <c r="BT59" s="397">
        <f t="shared" si="5"/>
        <v>0</v>
      </c>
      <c r="BU59" s="282">
        <f t="shared" si="5"/>
        <v>0</v>
      </c>
    </row>
    <row r="60" spans="2:73" ht="12" customHeight="1">
      <c r="B60" s="117">
        <f t="shared" si="2"/>
        <v>57</v>
      </c>
      <c r="C60" s="126"/>
      <c r="D60" s="137"/>
      <c r="E60" s="144"/>
      <c r="F60" s="282" t="e">
        <f t="shared" ca="1" si="3"/>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220"/>
      <c r="AM60" s="367"/>
      <c r="AN60" s="383">
        <f ca="1">IFERROR(COUNTIF(OFFSET(G60,0,MATCH("コ",G60:AL60,0)):$AL60,"一"),0)</f>
        <v>0</v>
      </c>
      <c r="AP60" s="392">
        <f t="shared" si="4"/>
        <v>0</v>
      </c>
      <c r="AQ60" s="397">
        <f t="shared" si="5"/>
        <v>0</v>
      </c>
      <c r="AR60" s="397">
        <f t="shared" si="5"/>
        <v>0</v>
      </c>
      <c r="AS60" s="397">
        <f t="shared" si="5"/>
        <v>0</v>
      </c>
      <c r="AT60" s="397">
        <f t="shared" si="5"/>
        <v>0</v>
      </c>
      <c r="AU60" s="397">
        <f t="shared" si="5"/>
        <v>0</v>
      </c>
      <c r="AV60" s="397">
        <f t="shared" si="5"/>
        <v>0</v>
      </c>
      <c r="AW60" s="397">
        <f t="shared" si="5"/>
        <v>0</v>
      </c>
      <c r="AX60" s="397">
        <f t="shared" si="5"/>
        <v>0</v>
      </c>
      <c r="AY60" s="397">
        <f t="shared" si="5"/>
        <v>0</v>
      </c>
      <c r="AZ60" s="397">
        <f t="shared" si="5"/>
        <v>0</v>
      </c>
      <c r="BA60" s="397">
        <f t="shared" si="5"/>
        <v>0</v>
      </c>
      <c r="BB60" s="397">
        <f t="shared" si="5"/>
        <v>0</v>
      </c>
      <c r="BC60" s="397">
        <f t="shared" si="5"/>
        <v>0</v>
      </c>
      <c r="BD60" s="397">
        <f t="shared" si="5"/>
        <v>0</v>
      </c>
      <c r="BE60" s="397">
        <f t="shared" si="5"/>
        <v>0</v>
      </c>
      <c r="BF60" s="397">
        <f t="shared" si="5"/>
        <v>0</v>
      </c>
      <c r="BG60" s="397">
        <f t="shared" si="5"/>
        <v>0</v>
      </c>
      <c r="BH60" s="397">
        <f t="shared" si="5"/>
        <v>0</v>
      </c>
      <c r="BI60" s="397">
        <f t="shared" si="5"/>
        <v>0</v>
      </c>
      <c r="BJ60" s="397">
        <f t="shared" si="5"/>
        <v>0</v>
      </c>
      <c r="BK60" s="397">
        <f t="shared" si="5"/>
        <v>0</v>
      </c>
      <c r="BL60" s="397">
        <f t="shared" si="5"/>
        <v>0</v>
      </c>
      <c r="BM60" s="397">
        <f t="shared" si="5"/>
        <v>0</v>
      </c>
      <c r="BN60" s="397">
        <f t="shared" si="5"/>
        <v>0</v>
      </c>
      <c r="BO60" s="397">
        <f t="shared" si="5"/>
        <v>0</v>
      </c>
      <c r="BP60" s="397">
        <f t="shared" si="5"/>
        <v>0</v>
      </c>
      <c r="BQ60" s="397">
        <f t="shared" si="5"/>
        <v>0</v>
      </c>
      <c r="BR60" s="397">
        <f t="shared" si="5"/>
        <v>0</v>
      </c>
      <c r="BS60" s="397">
        <f t="shared" si="5"/>
        <v>0</v>
      </c>
      <c r="BT60" s="397">
        <f t="shared" si="5"/>
        <v>0</v>
      </c>
      <c r="BU60" s="282">
        <f t="shared" si="5"/>
        <v>0</v>
      </c>
    </row>
    <row r="61" spans="2:73" ht="12" customHeight="1">
      <c r="B61" s="117">
        <f t="shared" si="2"/>
        <v>58</v>
      </c>
      <c r="C61" s="126"/>
      <c r="D61" s="137"/>
      <c r="E61" s="144"/>
      <c r="F61" s="282" t="e">
        <f t="shared" ca="1" si="3"/>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220"/>
      <c r="AM61" s="367"/>
      <c r="AN61" s="383">
        <f ca="1">IFERROR(COUNTIF(OFFSET(G61,0,MATCH("コ",G61:AL61,0)):$AL61,"一"),0)</f>
        <v>0</v>
      </c>
      <c r="AP61" s="392">
        <f t="shared" si="4"/>
        <v>0</v>
      </c>
      <c r="AQ61" s="397">
        <f t="shared" si="5"/>
        <v>0</v>
      </c>
      <c r="AR61" s="397">
        <f t="shared" si="5"/>
        <v>0</v>
      </c>
      <c r="AS61" s="397">
        <f t="shared" si="5"/>
        <v>0</v>
      </c>
      <c r="AT61" s="397">
        <f t="shared" si="5"/>
        <v>0</v>
      </c>
      <c r="AU61" s="397">
        <f t="shared" si="5"/>
        <v>0</v>
      </c>
      <c r="AV61" s="397">
        <f t="shared" si="5"/>
        <v>0</v>
      </c>
      <c r="AW61" s="397">
        <f t="shared" si="5"/>
        <v>0</v>
      </c>
      <c r="AX61" s="397">
        <f t="shared" si="5"/>
        <v>0</v>
      </c>
      <c r="AY61" s="397">
        <f t="shared" si="5"/>
        <v>0</v>
      </c>
      <c r="AZ61" s="397">
        <f t="shared" si="5"/>
        <v>0</v>
      </c>
      <c r="BA61" s="397">
        <f t="shared" si="5"/>
        <v>0</v>
      </c>
      <c r="BB61" s="397">
        <f t="shared" si="5"/>
        <v>0</v>
      </c>
      <c r="BC61" s="397">
        <f t="shared" si="5"/>
        <v>0</v>
      </c>
      <c r="BD61" s="397">
        <f t="shared" si="5"/>
        <v>0</v>
      </c>
      <c r="BE61" s="397">
        <f t="shared" si="5"/>
        <v>0</v>
      </c>
      <c r="BF61" s="397">
        <f t="shared" si="5"/>
        <v>0</v>
      </c>
      <c r="BG61" s="397">
        <f t="shared" si="5"/>
        <v>0</v>
      </c>
      <c r="BH61" s="397">
        <f t="shared" si="5"/>
        <v>0</v>
      </c>
      <c r="BI61" s="397">
        <f t="shared" si="5"/>
        <v>0</v>
      </c>
      <c r="BJ61" s="397">
        <f t="shared" si="5"/>
        <v>0</v>
      </c>
      <c r="BK61" s="397">
        <f t="shared" si="5"/>
        <v>0</v>
      </c>
      <c r="BL61" s="397">
        <f t="shared" si="5"/>
        <v>0</v>
      </c>
      <c r="BM61" s="397">
        <f t="shared" si="5"/>
        <v>0</v>
      </c>
      <c r="BN61" s="397">
        <f t="shared" si="5"/>
        <v>0</v>
      </c>
      <c r="BO61" s="397">
        <f t="shared" si="5"/>
        <v>0</v>
      </c>
      <c r="BP61" s="397">
        <f t="shared" si="5"/>
        <v>0</v>
      </c>
      <c r="BQ61" s="397">
        <f t="shared" si="5"/>
        <v>0</v>
      </c>
      <c r="BR61" s="397">
        <f t="shared" si="5"/>
        <v>0</v>
      </c>
      <c r="BS61" s="397">
        <f t="shared" si="5"/>
        <v>0</v>
      </c>
      <c r="BT61" s="397">
        <f t="shared" si="5"/>
        <v>0</v>
      </c>
      <c r="BU61" s="282">
        <f t="shared" si="5"/>
        <v>0</v>
      </c>
    </row>
    <row r="62" spans="2:73" ht="12" customHeight="1">
      <c r="B62" s="117">
        <f t="shared" si="2"/>
        <v>59</v>
      </c>
      <c r="C62" s="126"/>
      <c r="D62" s="137"/>
      <c r="E62" s="144"/>
      <c r="F62" s="282" t="e">
        <f t="shared" ca="1" si="3"/>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220"/>
      <c r="AM62" s="367"/>
      <c r="AN62" s="383">
        <f ca="1">IFERROR(COUNTIF(OFFSET(G62,0,MATCH("コ",G62:AL62,0)):$AL62,"一"),0)</f>
        <v>0</v>
      </c>
      <c r="AP62" s="392">
        <f t="shared" si="4"/>
        <v>0</v>
      </c>
      <c r="AQ62" s="397">
        <f t="shared" si="5"/>
        <v>0</v>
      </c>
      <c r="AR62" s="397">
        <f t="shared" si="5"/>
        <v>0</v>
      </c>
      <c r="AS62" s="397">
        <f t="shared" si="5"/>
        <v>0</v>
      </c>
      <c r="AT62" s="397">
        <f t="shared" si="5"/>
        <v>0</v>
      </c>
      <c r="AU62" s="397">
        <f t="shared" si="5"/>
        <v>0</v>
      </c>
      <c r="AV62" s="397">
        <f t="shared" si="5"/>
        <v>0</v>
      </c>
      <c r="AW62" s="397">
        <f t="shared" si="5"/>
        <v>0</v>
      </c>
      <c r="AX62" s="397">
        <f t="shared" si="5"/>
        <v>0</v>
      </c>
      <c r="AY62" s="397">
        <f t="shared" si="5"/>
        <v>0</v>
      </c>
      <c r="AZ62" s="397">
        <f t="shared" si="5"/>
        <v>0</v>
      </c>
      <c r="BA62" s="397">
        <f t="shared" si="5"/>
        <v>0</v>
      </c>
      <c r="BB62" s="397">
        <f t="shared" si="5"/>
        <v>0</v>
      </c>
      <c r="BC62" s="397">
        <f t="shared" si="5"/>
        <v>0</v>
      </c>
      <c r="BD62" s="397">
        <f t="shared" si="5"/>
        <v>0</v>
      </c>
      <c r="BE62" s="397">
        <f t="shared" si="5"/>
        <v>0</v>
      </c>
      <c r="BF62" s="397">
        <f t="shared" si="5"/>
        <v>0</v>
      </c>
      <c r="BG62" s="397">
        <f t="shared" si="5"/>
        <v>0</v>
      </c>
      <c r="BH62" s="397">
        <f t="shared" si="5"/>
        <v>0</v>
      </c>
      <c r="BI62" s="397">
        <f t="shared" si="5"/>
        <v>0</v>
      </c>
      <c r="BJ62" s="397">
        <f t="shared" si="5"/>
        <v>0</v>
      </c>
      <c r="BK62" s="397">
        <f t="shared" si="5"/>
        <v>0</v>
      </c>
      <c r="BL62" s="397">
        <f t="shared" si="5"/>
        <v>0</v>
      </c>
      <c r="BM62" s="397">
        <f t="shared" si="5"/>
        <v>0</v>
      </c>
      <c r="BN62" s="397">
        <f t="shared" si="5"/>
        <v>0</v>
      </c>
      <c r="BO62" s="397">
        <f t="shared" si="5"/>
        <v>0</v>
      </c>
      <c r="BP62" s="397">
        <f t="shared" si="5"/>
        <v>0</v>
      </c>
      <c r="BQ62" s="397">
        <f t="shared" si="5"/>
        <v>0</v>
      </c>
      <c r="BR62" s="397">
        <f t="shared" si="5"/>
        <v>0</v>
      </c>
      <c r="BS62" s="397">
        <f t="shared" si="5"/>
        <v>0</v>
      </c>
      <c r="BT62" s="397">
        <f t="shared" si="5"/>
        <v>0</v>
      </c>
      <c r="BU62" s="282">
        <f t="shared" si="5"/>
        <v>0</v>
      </c>
    </row>
    <row r="63" spans="2:73" ht="12" customHeight="1">
      <c r="B63" s="118">
        <f t="shared" si="2"/>
        <v>60</v>
      </c>
      <c r="C63" s="127"/>
      <c r="D63" s="214"/>
      <c r="E63" s="138"/>
      <c r="F63" s="283" t="e">
        <f t="shared" ca="1" si="3"/>
        <v>#VALUE!</v>
      </c>
      <c r="G63" s="127"/>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221"/>
      <c r="AM63" s="368"/>
      <c r="AN63" s="384">
        <f ca="1">IFERROR(COUNTIF(OFFSET(G63,0,MATCH("コ",G63:AL63,0)):$AL63,"一"),0)</f>
        <v>0</v>
      </c>
      <c r="AP63" s="393">
        <f t="shared" si="4"/>
        <v>0</v>
      </c>
      <c r="AQ63" s="398">
        <f t="shared" si="5"/>
        <v>0</v>
      </c>
      <c r="AR63" s="398">
        <f t="shared" si="5"/>
        <v>0</v>
      </c>
      <c r="AS63" s="398">
        <f t="shared" si="5"/>
        <v>0</v>
      </c>
      <c r="AT63" s="398">
        <f t="shared" si="5"/>
        <v>0</v>
      </c>
      <c r="AU63" s="398">
        <f t="shared" si="5"/>
        <v>0</v>
      </c>
      <c r="AV63" s="398">
        <f t="shared" si="5"/>
        <v>0</v>
      </c>
      <c r="AW63" s="398">
        <f t="shared" si="5"/>
        <v>0</v>
      </c>
      <c r="AX63" s="398">
        <f t="shared" si="5"/>
        <v>0</v>
      </c>
      <c r="AY63" s="398">
        <f t="shared" si="5"/>
        <v>0</v>
      </c>
      <c r="AZ63" s="398">
        <f t="shared" si="5"/>
        <v>0</v>
      </c>
      <c r="BA63" s="398">
        <f t="shared" si="5"/>
        <v>0</v>
      </c>
      <c r="BB63" s="398">
        <f t="shared" si="5"/>
        <v>0</v>
      </c>
      <c r="BC63" s="398">
        <f t="shared" si="5"/>
        <v>0</v>
      </c>
      <c r="BD63" s="398">
        <f t="shared" si="5"/>
        <v>0</v>
      </c>
      <c r="BE63" s="398">
        <f t="shared" si="5"/>
        <v>0</v>
      </c>
      <c r="BF63" s="398">
        <f t="shared" si="5"/>
        <v>0</v>
      </c>
      <c r="BG63" s="398">
        <f t="shared" si="5"/>
        <v>0</v>
      </c>
      <c r="BH63" s="398">
        <f t="shared" si="5"/>
        <v>0</v>
      </c>
      <c r="BI63" s="398">
        <f t="shared" si="5"/>
        <v>0</v>
      </c>
      <c r="BJ63" s="398">
        <f t="shared" si="5"/>
        <v>0</v>
      </c>
      <c r="BK63" s="398">
        <f t="shared" si="5"/>
        <v>0</v>
      </c>
      <c r="BL63" s="398">
        <f t="shared" si="5"/>
        <v>0</v>
      </c>
      <c r="BM63" s="398">
        <f t="shared" si="5"/>
        <v>0</v>
      </c>
      <c r="BN63" s="398">
        <f t="shared" si="5"/>
        <v>0</v>
      </c>
      <c r="BO63" s="398">
        <f t="shared" si="5"/>
        <v>0</v>
      </c>
      <c r="BP63" s="398">
        <f t="shared" si="5"/>
        <v>0</v>
      </c>
      <c r="BQ63" s="398">
        <f t="shared" si="5"/>
        <v>0</v>
      </c>
      <c r="BR63" s="398">
        <f t="shared" si="5"/>
        <v>0</v>
      </c>
      <c r="BS63" s="398">
        <f t="shared" si="5"/>
        <v>0</v>
      </c>
      <c r="BT63" s="398">
        <f t="shared" si="5"/>
        <v>0</v>
      </c>
      <c r="BU63" s="283">
        <f t="shared" si="5"/>
        <v>0</v>
      </c>
    </row>
    <row r="64" spans="2:73" ht="15.75" customHeight="1">
      <c r="B64" s="228" t="s">
        <v>8</v>
      </c>
      <c r="C64" s="250" t="s">
        <v>54</v>
      </c>
      <c r="D64" s="31"/>
      <c r="E64" s="31"/>
      <c r="F64" s="284"/>
      <c r="G64" s="301">
        <f t="shared" ref="G64:AL64" si="6">COUNTIF(G$4:G$63,"*"&amp;"コ"&amp;"*")</f>
        <v>0</v>
      </c>
      <c r="H64" s="321">
        <f t="shared" si="6"/>
        <v>0</v>
      </c>
      <c r="I64" s="321">
        <f t="shared" si="6"/>
        <v>0</v>
      </c>
      <c r="J64" s="321">
        <f t="shared" si="6"/>
        <v>0</v>
      </c>
      <c r="K64" s="321">
        <f t="shared" si="6"/>
        <v>0</v>
      </c>
      <c r="L64" s="321">
        <f t="shared" si="6"/>
        <v>0</v>
      </c>
      <c r="M64" s="321">
        <f t="shared" si="6"/>
        <v>0</v>
      </c>
      <c r="N64" s="321">
        <f t="shared" si="6"/>
        <v>0</v>
      </c>
      <c r="O64" s="321">
        <f t="shared" si="6"/>
        <v>0</v>
      </c>
      <c r="P64" s="321">
        <f t="shared" si="6"/>
        <v>0</v>
      </c>
      <c r="Q64" s="321">
        <f t="shared" si="6"/>
        <v>0</v>
      </c>
      <c r="R64" s="321">
        <f t="shared" si="6"/>
        <v>0</v>
      </c>
      <c r="S64" s="321">
        <f t="shared" si="6"/>
        <v>0</v>
      </c>
      <c r="T64" s="321">
        <f t="shared" si="6"/>
        <v>0</v>
      </c>
      <c r="U64" s="321">
        <f t="shared" si="6"/>
        <v>0</v>
      </c>
      <c r="V64" s="321">
        <f t="shared" si="6"/>
        <v>0</v>
      </c>
      <c r="W64" s="321">
        <f t="shared" si="6"/>
        <v>0</v>
      </c>
      <c r="X64" s="321">
        <f t="shared" si="6"/>
        <v>0</v>
      </c>
      <c r="Y64" s="321">
        <f t="shared" si="6"/>
        <v>0</v>
      </c>
      <c r="Z64" s="321">
        <f t="shared" si="6"/>
        <v>0</v>
      </c>
      <c r="AA64" s="321">
        <f t="shared" si="6"/>
        <v>0</v>
      </c>
      <c r="AB64" s="321">
        <f t="shared" si="6"/>
        <v>0</v>
      </c>
      <c r="AC64" s="321">
        <f t="shared" si="6"/>
        <v>0</v>
      </c>
      <c r="AD64" s="321">
        <f t="shared" si="6"/>
        <v>0</v>
      </c>
      <c r="AE64" s="321">
        <f t="shared" si="6"/>
        <v>0</v>
      </c>
      <c r="AF64" s="321">
        <f t="shared" si="6"/>
        <v>0</v>
      </c>
      <c r="AG64" s="321">
        <f t="shared" si="6"/>
        <v>0</v>
      </c>
      <c r="AH64" s="321">
        <f t="shared" si="6"/>
        <v>0</v>
      </c>
      <c r="AI64" s="321">
        <f t="shared" si="6"/>
        <v>0</v>
      </c>
      <c r="AJ64" s="321">
        <f t="shared" si="6"/>
        <v>0</v>
      </c>
      <c r="AK64" s="321">
        <f t="shared" si="6"/>
        <v>0</v>
      </c>
      <c r="AL64" s="351">
        <f t="shared" si="6"/>
        <v>0</v>
      </c>
      <c r="AM64" s="369">
        <f t="shared" ref="AM64:AM85" si="7">SUM(G64:AL64)</f>
        <v>0</v>
      </c>
      <c r="AN64" s="385"/>
      <c r="AP64" s="394">
        <f t="shared" ref="AP64:BU64" si="8">SUM(AP4:AP63)</f>
        <v>0</v>
      </c>
      <c r="AQ64" s="399">
        <f t="shared" si="8"/>
        <v>0</v>
      </c>
      <c r="AR64" s="399">
        <f t="shared" si="8"/>
        <v>0</v>
      </c>
      <c r="AS64" s="399">
        <f t="shared" si="8"/>
        <v>0</v>
      </c>
      <c r="AT64" s="399">
        <f t="shared" si="8"/>
        <v>0</v>
      </c>
      <c r="AU64" s="399">
        <f t="shared" si="8"/>
        <v>0</v>
      </c>
      <c r="AV64" s="399">
        <f t="shared" si="8"/>
        <v>0</v>
      </c>
      <c r="AW64" s="399">
        <f t="shared" si="8"/>
        <v>0</v>
      </c>
      <c r="AX64" s="399">
        <f t="shared" si="8"/>
        <v>0</v>
      </c>
      <c r="AY64" s="399">
        <f t="shared" si="8"/>
        <v>0</v>
      </c>
      <c r="AZ64" s="399">
        <f t="shared" si="8"/>
        <v>0</v>
      </c>
      <c r="BA64" s="399">
        <f t="shared" si="8"/>
        <v>0</v>
      </c>
      <c r="BB64" s="399">
        <f t="shared" si="8"/>
        <v>0</v>
      </c>
      <c r="BC64" s="399">
        <f t="shared" si="8"/>
        <v>0</v>
      </c>
      <c r="BD64" s="399">
        <f t="shared" si="8"/>
        <v>0</v>
      </c>
      <c r="BE64" s="399">
        <f t="shared" si="8"/>
        <v>0</v>
      </c>
      <c r="BF64" s="399">
        <f t="shared" si="8"/>
        <v>0</v>
      </c>
      <c r="BG64" s="399">
        <f t="shared" si="8"/>
        <v>0</v>
      </c>
      <c r="BH64" s="399">
        <f t="shared" si="8"/>
        <v>0</v>
      </c>
      <c r="BI64" s="399">
        <f t="shared" si="8"/>
        <v>0</v>
      </c>
      <c r="BJ64" s="399">
        <f t="shared" si="8"/>
        <v>0</v>
      </c>
      <c r="BK64" s="399">
        <f t="shared" si="8"/>
        <v>0</v>
      </c>
      <c r="BL64" s="399">
        <f t="shared" si="8"/>
        <v>0</v>
      </c>
      <c r="BM64" s="399">
        <f t="shared" si="8"/>
        <v>0</v>
      </c>
      <c r="BN64" s="399">
        <f t="shared" si="8"/>
        <v>0</v>
      </c>
      <c r="BO64" s="399">
        <f t="shared" si="8"/>
        <v>0</v>
      </c>
      <c r="BP64" s="399">
        <f t="shared" si="8"/>
        <v>0</v>
      </c>
      <c r="BQ64" s="399">
        <f t="shared" si="8"/>
        <v>0</v>
      </c>
      <c r="BR64" s="399">
        <f t="shared" si="8"/>
        <v>0</v>
      </c>
      <c r="BS64" s="399">
        <f t="shared" si="8"/>
        <v>0</v>
      </c>
      <c r="BT64" s="399">
        <f t="shared" si="8"/>
        <v>0</v>
      </c>
      <c r="BU64" s="404">
        <f t="shared" si="8"/>
        <v>0</v>
      </c>
    </row>
    <row r="65" spans="2:73" ht="15.75" customHeight="1">
      <c r="B65" s="228"/>
      <c r="C65" s="251" t="s">
        <v>2</v>
      </c>
      <c r="D65" s="270"/>
      <c r="E65" s="270"/>
      <c r="F65" s="285"/>
      <c r="G65" s="156">
        <f t="shared" ref="G65:AL65" si="9">COUNTIF(G$4:G$63,"*"&amp;"一"&amp;"*")</f>
        <v>0</v>
      </c>
      <c r="H65" s="162">
        <f t="shared" si="9"/>
        <v>0</v>
      </c>
      <c r="I65" s="162">
        <f t="shared" si="9"/>
        <v>0</v>
      </c>
      <c r="J65" s="162">
        <f t="shared" si="9"/>
        <v>0</v>
      </c>
      <c r="K65" s="162">
        <f t="shared" si="9"/>
        <v>0</v>
      </c>
      <c r="L65" s="162">
        <f t="shared" si="9"/>
        <v>0</v>
      </c>
      <c r="M65" s="162">
        <f t="shared" si="9"/>
        <v>0</v>
      </c>
      <c r="N65" s="162">
        <f t="shared" si="9"/>
        <v>0</v>
      </c>
      <c r="O65" s="162">
        <f t="shared" si="9"/>
        <v>0</v>
      </c>
      <c r="P65" s="162">
        <f t="shared" si="9"/>
        <v>0</v>
      </c>
      <c r="Q65" s="162">
        <f t="shared" si="9"/>
        <v>0</v>
      </c>
      <c r="R65" s="162">
        <f t="shared" si="9"/>
        <v>0</v>
      </c>
      <c r="S65" s="162">
        <f t="shared" si="9"/>
        <v>0</v>
      </c>
      <c r="T65" s="162">
        <f t="shared" si="9"/>
        <v>0</v>
      </c>
      <c r="U65" s="162">
        <f t="shared" si="9"/>
        <v>0</v>
      </c>
      <c r="V65" s="162">
        <f t="shared" si="9"/>
        <v>0</v>
      </c>
      <c r="W65" s="162">
        <f t="shared" si="9"/>
        <v>0</v>
      </c>
      <c r="X65" s="162">
        <f t="shared" si="9"/>
        <v>0</v>
      </c>
      <c r="Y65" s="162">
        <f t="shared" si="9"/>
        <v>0</v>
      </c>
      <c r="Z65" s="162">
        <f t="shared" si="9"/>
        <v>0</v>
      </c>
      <c r="AA65" s="162">
        <f t="shared" si="9"/>
        <v>0</v>
      </c>
      <c r="AB65" s="162">
        <f t="shared" si="9"/>
        <v>0</v>
      </c>
      <c r="AC65" s="162">
        <f t="shared" si="9"/>
        <v>0</v>
      </c>
      <c r="AD65" s="162">
        <f t="shared" si="9"/>
        <v>0</v>
      </c>
      <c r="AE65" s="162">
        <f t="shared" si="9"/>
        <v>0</v>
      </c>
      <c r="AF65" s="162">
        <f t="shared" si="9"/>
        <v>0</v>
      </c>
      <c r="AG65" s="162">
        <f t="shared" si="9"/>
        <v>0</v>
      </c>
      <c r="AH65" s="162">
        <f t="shared" si="9"/>
        <v>0</v>
      </c>
      <c r="AI65" s="162">
        <f t="shared" si="9"/>
        <v>0</v>
      </c>
      <c r="AJ65" s="162">
        <f t="shared" si="9"/>
        <v>0</v>
      </c>
      <c r="AK65" s="162">
        <f t="shared" si="9"/>
        <v>0</v>
      </c>
      <c r="AL65" s="223">
        <f t="shared" si="9"/>
        <v>0</v>
      </c>
      <c r="AM65" s="201">
        <f t="shared" si="7"/>
        <v>0</v>
      </c>
      <c r="AN65" s="386">
        <f ca="1">SUM(AN4:AN63)</f>
        <v>0</v>
      </c>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row>
    <row r="66" spans="2:73" ht="15.75" customHeight="1">
      <c r="B66" s="228"/>
      <c r="C66" s="240" t="s">
        <v>3</v>
      </c>
      <c r="D66" s="266"/>
      <c r="E66" s="266"/>
      <c r="F66" s="286"/>
      <c r="G66" s="157">
        <f t="shared" ref="G66:AL66" si="10">SUM(G64:G65)</f>
        <v>0</v>
      </c>
      <c r="H66" s="163">
        <f t="shared" si="10"/>
        <v>0</v>
      </c>
      <c r="I66" s="163">
        <f t="shared" si="10"/>
        <v>0</v>
      </c>
      <c r="J66" s="163">
        <f t="shared" si="10"/>
        <v>0</v>
      </c>
      <c r="K66" s="163">
        <f t="shared" si="10"/>
        <v>0</v>
      </c>
      <c r="L66" s="163">
        <f t="shared" si="10"/>
        <v>0</v>
      </c>
      <c r="M66" s="163">
        <f t="shared" si="10"/>
        <v>0</v>
      </c>
      <c r="N66" s="163">
        <f t="shared" si="10"/>
        <v>0</v>
      </c>
      <c r="O66" s="163">
        <f t="shared" si="10"/>
        <v>0</v>
      </c>
      <c r="P66" s="163">
        <f t="shared" si="10"/>
        <v>0</v>
      </c>
      <c r="Q66" s="163">
        <f t="shared" si="10"/>
        <v>0</v>
      </c>
      <c r="R66" s="163">
        <f t="shared" si="10"/>
        <v>0</v>
      </c>
      <c r="S66" s="163">
        <f t="shared" si="10"/>
        <v>0</v>
      </c>
      <c r="T66" s="163">
        <f t="shared" si="10"/>
        <v>0</v>
      </c>
      <c r="U66" s="163">
        <f t="shared" si="10"/>
        <v>0</v>
      </c>
      <c r="V66" s="163">
        <f t="shared" si="10"/>
        <v>0</v>
      </c>
      <c r="W66" s="163">
        <f t="shared" si="10"/>
        <v>0</v>
      </c>
      <c r="X66" s="163">
        <f t="shared" si="10"/>
        <v>0</v>
      </c>
      <c r="Y66" s="163">
        <f t="shared" si="10"/>
        <v>0</v>
      </c>
      <c r="Z66" s="163">
        <f t="shared" si="10"/>
        <v>0</v>
      </c>
      <c r="AA66" s="163">
        <f t="shared" si="10"/>
        <v>0</v>
      </c>
      <c r="AB66" s="163">
        <f t="shared" si="10"/>
        <v>0</v>
      </c>
      <c r="AC66" s="163">
        <f t="shared" si="10"/>
        <v>0</v>
      </c>
      <c r="AD66" s="163">
        <f t="shared" si="10"/>
        <v>0</v>
      </c>
      <c r="AE66" s="163">
        <f t="shared" si="10"/>
        <v>0</v>
      </c>
      <c r="AF66" s="163">
        <f t="shared" si="10"/>
        <v>0</v>
      </c>
      <c r="AG66" s="163">
        <f t="shared" si="10"/>
        <v>0</v>
      </c>
      <c r="AH66" s="163">
        <f t="shared" si="10"/>
        <v>0</v>
      </c>
      <c r="AI66" s="163">
        <f t="shared" si="10"/>
        <v>0</v>
      </c>
      <c r="AJ66" s="163">
        <f t="shared" si="10"/>
        <v>0</v>
      </c>
      <c r="AK66" s="163">
        <f t="shared" si="10"/>
        <v>0</v>
      </c>
      <c r="AL66" s="224">
        <f t="shared" si="10"/>
        <v>0</v>
      </c>
      <c r="AM66" s="202">
        <f t="shared" si="7"/>
        <v>0</v>
      </c>
      <c r="AN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row>
    <row r="67" spans="2:73" ht="15.75" customHeight="1">
      <c r="B67" s="228"/>
      <c r="C67" s="252" t="s">
        <v>178</v>
      </c>
      <c r="D67" s="276"/>
      <c r="E67" s="276"/>
      <c r="F67" s="287"/>
      <c r="G67" s="302">
        <f t="shared" ref="G67:AL67" si="11">COUNTIF(G$4:G$63,"空")</f>
        <v>0</v>
      </c>
      <c r="H67" s="322">
        <f t="shared" si="11"/>
        <v>0</v>
      </c>
      <c r="I67" s="322">
        <f t="shared" si="11"/>
        <v>0</v>
      </c>
      <c r="J67" s="322">
        <f t="shared" si="11"/>
        <v>0</v>
      </c>
      <c r="K67" s="322">
        <f t="shared" si="11"/>
        <v>0</v>
      </c>
      <c r="L67" s="322">
        <f t="shared" si="11"/>
        <v>0</v>
      </c>
      <c r="M67" s="322">
        <f t="shared" si="11"/>
        <v>0</v>
      </c>
      <c r="N67" s="322">
        <f t="shared" si="11"/>
        <v>0</v>
      </c>
      <c r="O67" s="322">
        <f t="shared" si="11"/>
        <v>0</v>
      </c>
      <c r="P67" s="322">
        <f t="shared" si="11"/>
        <v>0</v>
      </c>
      <c r="Q67" s="322">
        <f t="shared" si="11"/>
        <v>0</v>
      </c>
      <c r="R67" s="322">
        <f t="shared" si="11"/>
        <v>0</v>
      </c>
      <c r="S67" s="322">
        <f t="shared" si="11"/>
        <v>0</v>
      </c>
      <c r="T67" s="322">
        <f t="shared" si="11"/>
        <v>0</v>
      </c>
      <c r="U67" s="322">
        <f t="shared" si="11"/>
        <v>0</v>
      </c>
      <c r="V67" s="322">
        <f t="shared" si="11"/>
        <v>0</v>
      </c>
      <c r="W67" s="322">
        <f t="shared" si="11"/>
        <v>0</v>
      </c>
      <c r="X67" s="322">
        <f t="shared" si="11"/>
        <v>0</v>
      </c>
      <c r="Y67" s="322">
        <f t="shared" si="11"/>
        <v>0</v>
      </c>
      <c r="Z67" s="322">
        <f t="shared" si="11"/>
        <v>0</v>
      </c>
      <c r="AA67" s="322">
        <f t="shared" si="11"/>
        <v>0</v>
      </c>
      <c r="AB67" s="322">
        <f t="shared" si="11"/>
        <v>0</v>
      </c>
      <c r="AC67" s="322">
        <f t="shared" si="11"/>
        <v>0</v>
      </c>
      <c r="AD67" s="322">
        <f t="shared" si="11"/>
        <v>0</v>
      </c>
      <c r="AE67" s="322">
        <f t="shared" si="11"/>
        <v>0</v>
      </c>
      <c r="AF67" s="322">
        <f t="shared" si="11"/>
        <v>0</v>
      </c>
      <c r="AG67" s="322">
        <f t="shared" si="11"/>
        <v>0</v>
      </c>
      <c r="AH67" s="322">
        <f t="shared" si="11"/>
        <v>0</v>
      </c>
      <c r="AI67" s="322">
        <f t="shared" si="11"/>
        <v>0</v>
      </c>
      <c r="AJ67" s="322">
        <f t="shared" si="11"/>
        <v>0</v>
      </c>
      <c r="AK67" s="322">
        <f t="shared" si="11"/>
        <v>0</v>
      </c>
      <c r="AL67" s="352">
        <f t="shared" si="11"/>
        <v>0</v>
      </c>
      <c r="AM67" s="370">
        <f t="shared" si="7"/>
        <v>0</v>
      </c>
      <c r="AN67" s="23"/>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row>
    <row r="68" spans="2:73" ht="15.75" customHeight="1">
      <c r="B68" s="228"/>
      <c r="C68" s="251" t="s">
        <v>75</v>
      </c>
      <c r="D68" s="270"/>
      <c r="E68" s="270"/>
      <c r="F68" s="285"/>
      <c r="G68" s="156">
        <f t="shared" ref="G68:AJ68" si="12">COUNTIF(G$4:G$63,"空(療)")</f>
        <v>0</v>
      </c>
      <c r="H68" s="162">
        <f t="shared" si="12"/>
        <v>0</v>
      </c>
      <c r="I68" s="162">
        <f t="shared" si="12"/>
        <v>0</v>
      </c>
      <c r="J68" s="162">
        <f t="shared" si="12"/>
        <v>0</v>
      </c>
      <c r="K68" s="162">
        <f t="shared" si="12"/>
        <v>0</v>
      </c>
      <c r="L68" s="162">
        <f t="shared" si="12"/>
        <v>0</v>
      </c>
      <c r="M68" s="162">
        <f t="shared" si="12"/>
        <v>0</v>
      </c>
      <c r="N68" s="162">
        <f t="shared" si="12"/>
        <v>0</v>
      </c>
      <c r="O68" s="162">
        <f t="shared" si="12"/>
        <v>0</v>
      </c>
      <c r="P68" s="162">
        <f t="shared" si="12"/>
        <v>0</v>
      </c>
      <c r="Q68" s="162">
        <f t="shared" si="12"/>
        <v>0</v>
      </c>
      <c r="R68" s="162">
        <f t="shared" si="12"/>
        <v>0</v>
      </c>
      <c r="S68" s="162">
        <f t="shared" si="12"/>
        <v>0</v>
      </c>
      <c r="T68" s="162">
        <f t="shared" si="12"/>
        <v>0</v>
      </c>
      <c r="U68" s="162">
        <f t="shared" si="12"/>
        <v>0</v>
      </c>
      <c r="V68" s="162">
        <f t="shared" si="12"/>
        <v>0</v>
      </c>
      <c r="W68" s="162">
        <f t="shared" si="12"/>
        <v>0</v>
      </c>
      <c r="X68" s="162">
        <f t="shared" si="12"/>
        <v>0</v>
      </c>
      <c r="Y68" s="162">
        <f t="shared" si="12"/>
        <v>0</v>
      </c>
      <c r="Z68" s="162">
        <f t="shared" si="12"/>
        <v>0</v>
      </c>
      <c r="AA68" s="162">
        <f t="shared" si="12"/>
        <v>0</v>
      </c>
      <c r="AB68" s="162">
        <f t="shared" si="12"/>
        <v>0</v>
      </c>
      <c r="AC68" s="162">
        <f t="shared" si="12"/>
        <v>0</v>
      </c>
      <c r="AD68" s="162">
        <f t="shared" si="12"/>
        <v>0</v>
      </c>
      <c r="AE68" s="162">
        <f t="shared" si="12"/>
        <v>0</v>
      </c>
      <c r="AF68" s="162">
        <f t="shared" si="12"/>
        <v>0</v>
      </c>
      <c r="AG68" s="162">
        <f t="shared" si="12"/>
        <v>0</v>
      </c>
      <c r="AH68" s="162">
        <f t="shared" si="12"/>
        <v>0</v>
      </c>
      <c r="AI68" s="162">
        <f t="shared" si="12"/>
        <v>0</v>
      </c>
      <c r="AJ68" s="162">
        <f t="shared" si="12"/>
        <v>0</v>
      </c>
      <c r="AK68" s="162">
        <f>COUNTIF(AK$4:AK$63,"休(療)")</f>
        <v>0</v>
      </c>
      <c r="AL68" s="223">
        <f>COUNTIF(AL$4:AL$63,"休(療)")</f>
        <v>0</v>
      </c>
      <c r="AM68" s="201">
        <f t="shared" si="7"/>
        <v>0</v>
      </c>
      <c r="AN68" s="23"/>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row>
    <row r="69" spans="2:73" ht="15.75" customHeight="1">
      <c r="B69" s="228"/>
      <c r="C69" s="252" t="s">
        <v>74</v>
      </c>
      <c r="D69" s="276"/>
      <c r="E69" s="276"/>
      <c r="F69" s="287"/>
      <c r="G69" s="302">
        <f t="shared" ref="G69:AL69" si="13">COUNTIF(G$4:G$63,"休")</f>
        <v>0</v>
      </c>
      <c r="H69" s="322">
        <f t="shared" si="13"/>
        <v>0</v>
      </c>
      <c r="I69" s="322">
        <f t="shared" si="13"/>
        <v>0</v>
      </c>
      <c r="J69" s="322">
        <f t="shared" si="13"/>
        <v>0</v>
      </c>
      <c r="K69" s="322">
        <f t="shared" si="13"/>
        <v>0</v>
      </c>
      <c r="L69" s="322">
        <f t="shared" si="13"/>
        <v>0</v>
      </c>
      <c r="M69" s="322">
        <f t="shared" si="13"/>
        <v>0</v>
      </c>
      <c r="N69" s="322">
        <f t="shared" si="13"/>
        <v>0</v>
      </c>
      <c r="O69" s="322">
        <f t="shared" si="13"/>
        <v>0</v>
      </c>
      <c r="P69" s="322">
        <f t="shared" si="13"/>
        <v>0</v>
      </c>
      <c r="Q69" s="322">
        <f t="shared" si="13"/>
        <v>0</v>
      </c>
      <c r="R69" s="322">
        <f t="shared" si="13"/>
        <v>0</v>
      </c>
      <c r="S69" s="322">
        <f t="shared" si="13"/>
        <v>0</v>
      </c>
      <c r="T69" s="322">
        <f t="shared" si="13"/>
        <v>0</v>
      </c>
      <c r="U69" s="322">
        <f t="shared" si="13"/>
        <v>0</v>
      </c>
      <c r="V69" s="322">
        <f t="shared" si="13"/>
        <v>0</v>
      </c>
      <c r="W69" s="322">
        <f t="shared" si="13"/>
        <v>0</v>
      </c>
      <c r="X69" s="322">
        <f t="shared" si="13"/>
        <v>0</v>
      </c>
      <c r="Y69" s="322">
        <f t="shared" si="13"/>
        <v>0</v>
      </c>
      <c r="Z69" s="322">
        <f t="shared" si="13"/>
        <v>0</v>
      </c>
      <c r="AA69" s="322">
        <f t="shared" si="13"/>
        <v>0</v>
      </c>
      <c r="AB69" s="322">
        <f t="shared" si="13"/>
        <v>0</v>
      </c>
      <c r="AC69" s="322">
        <f t="shared" si="13"/>
        <v>0</v>
      </c>
      <c r="AD69" s="322">
        <f t="shared" si="13"/>
        <v>0</v>
      </c>
      <c r="AE69" s="322">
        <f t="shared" si="13"/>
        <v>0</v>
      </c>
      <c r="AF69" s="322">
        <f t="shared" si="13"/>
        <v>0</v>
      </c>
      <c r="AG69" s="322">
        <f t="shared" si="13"/>
        <v>0</v>
      </c>
      <c r="AH69" s="322">
        <f t="shared" si="13"/>
        <v>0</v>
      </c>
      <c r="AI69" s="322">
        <f t="shared" si="13"/>
        <v>0</v>
      </c>
      <c r="AJ69" s="322">
        <f t="shared" si="13"/>
        <v>0</v>
      </c>
      <c r="AK69" s="322">
        <f t="shared" si="13"/>
        <v>0</v>
      </c>
      <c r="AL69" s="353">
        <f t="shared" si="13"/>
        <v>0</v>
      </c>
      <c r="AM69" s="370">
        <f t="shared" si="7"/>
        <v>0</v>
      </c>
      <c r="AN69" s="387">
        <f>SUM(AM67:AM70)</f>
        <v>0</v>
      </c>
      <c r="AO69" s="387"/>
      <c r="AP69" s="387" t="s">
        <v>48</v>
      </c>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row>
    <row r="70" spans="2:73" ht="15.75" customHeight="1">
      <c r="B70" s="228"/>
      <c r="C70" s="251" t="s">
        <v>179</v>
      </c>
      <c r="D70" s="270"/>
      <c r="E70" s="270"/>
      <c r="F70" s="285"/>
      <c r="G70" s="156">
        <f t="shared" ref="G70:AL70" si="14">COUNTIF(G$4:G$63,"休(療)")</f>
        <v>0</v>
      </c>
      <c r="H70" s="162">
        <f t="shared" si="14"/>
        <v>0</v>
      </c>
      <c r="I70" s="162">
        <f t="shared" si="14"/>
        <v>0</v>
      </c>
      <c r="J70" s="162">
        <f t="shared" si="14"/>
        <v>0</v>
      </c>
      <c r="K70" s="162">
        <f t="shared" si="14"/>
        <v>0</v>
      </c>
      <c r="L70" s="162">
        <f t="shared" si="14"/>
        <v>0</v>
      </c>
      <c r="M70" s="162">
        <f t="shared" si="14"/>
        <v>0</v>
      </c>
      <c r="N70" s="162">
        <f t="shared" si="14"/>
        <v>0</v>
      </c>
      <c r="O70" s="162">
        <f t="shared" si="14"/>
        <v>0</v>
      </c>
      <c r="P70" s="162">
        <f t="shared" si="14"/>
        <v>0</v>
      </c>
      <c r="Q70" s="162">
        <f t="shared" si="14"/>
        <v>0</v>
      </c>
      <c r="R70" s="162">
        <f t="shared" si="14"/>
        <v>0</v>
      </c>
      <c r="S70" s="162">
        <f t="shared" si="14"/>
        <v>0</v>
      </c>
      <c r="T70" s="162">
        <f t="shared" si="14"/>
        <v>0</v>
      </c>
      <c r="U70" s="162">
        <f t="shared" si="14"/>
        <v>0</v>
      </c>
      <c r="V70" s="162">
        <f t="shared" si="14"/>
        <v>0</v>
      </c>
      <c r="W70" s="162">
        <f t="shared" si="14"/>
        <v>0</v>
      </c>
      <c r="X70" s="162">
        <f t="shared" si="14"/>
        <v>0</v>
      </c>
      <c r="Y70" s="162">
        <f t="shared" si="14"/>
        <v>0</v>
      </c>
      <c r="Z70" s="162">
        <f t="shared" si="14"/>
        <v>0</v>
      </c>
      <c r="AA70" s="162">
        <f t="shared" si="14"/>
        <v>0</v>
      </c>
      <c r="AB70" s="162">
        <f t="shared" si="14"/>
        <v>0</v>
      </c>
      <c r="AC70" s="162">
        <f t="shared" si="14"/>
        <v>0</v>
      </c>
      <c r="AD70" s="162">
        <f t="shared" si="14"/>
        <v>0</v>
      </c>
      <c r="AE70" s="162">
        <f t="shared" si="14"/>
        <v>0</v>
      </c>
      <c r="AF70" s="162">
        <f t="shared" si="14"/>
        <v>0</v>
      </c>
      <c r="AG70" s="162">
        <f t="shared" si="14"/>
        <v>0</v>
      </c>
      <c r="AH70" s="162">
        <f t="shared" si="14"/>
        <v>0</v>
      </c>
      <c r="AI70" s="162">
        <f t="shared" si="14"/>
        <v>0</v>
      </c>
      <c r="AJ70" s="162">
        <f t="shared" si="14"/>
        <v>0</v>
      </c>
      <c r="AK70" s="162">
        <f t="shared" si="14"/>
        <v>0</v>
      </c>
      <c r="AL70" s="223">
        <f t="shared" si="14"/>
        <v>0</v>
      </c>
      <c r="AM70" s="201">
        <f t="shared" si="7"/>
        <v>0</v>
      </c>
      <c r="AN70" s="23"/>
      <c r="AO70" s="387"/>
      <c r="AP70" s="387"/>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row>
    <row r="71" spans="2:73" ht="15.75" customHeight="1">
      <c r="B71" s="229"/>
      <c r="C71" s="253"/>
      <c r="D71" s="253"/>
      <c r="E71" s="253"/>
      <c r="F71" s="288"/>
      <c r="G71" s="159">
        <f t="shared" ref="G71:AL71" si="15">SUM(G66:G70)</f>
        <v>0</v>
      </c>
      <c r="H71" s="165">
        <f t="shared" si="15"/>
        <v>0</v>
      </c>
      <c r="I71" s="165">
        <f t="shared" si="15"/>
        <v>0</v>
      </c>
      <c r="J71" s="165">
        <f t="shared" si="15"/>
        <v>0</v>
      </c>
      <c r="K71" s="165">
        <f t="shared" si="15"/>
        <v>0</v>
      </c>
      <c r="L71" s="165">
        <f t="shared" si="15"/>
        <v>0</v>
      </c>
      <c r="M71" s="165">
        <f t="shared" si="15"/>
        <v>0</v>
      </c>
      <c r="N71" s="165">
        <f t="shared" si="15"/>
        <v>0</v>
      </c>
      <c r="O71" s="165">
        <f t="shared" si="15"/>
        <v>0</v>
      </c>
      <c r="P71" s="165">
        <f t="shared" si="15"/>
        <v>0</v>
      </c>
      <c r="Q71" s="165">
        <f t="shared" si="15"/>
        <v>0</v>
      </c>
      <c r="R71" s="165">
        <f t="shared" si="15"/>
        <v>0</v>
      </c>
      <c r="S71" s="165">
        <f t="shared" si="15"/>
        <v>0</v>
      </c>
      <c r="T71" s="165">
        <f t="shared" si="15"/>
        <v>0</v>
      </c>
      <c r="U71" s="165">
        <f t="shared" si="15"/>
        <v>0</v>
      </c>
      <c r="V71" s="165">
        <f t="shared" si="15"/>
        <v>0</v>
      </c>
      <c r="W71" s="165">
        <f t="shared" si="15"/>
        <v>0</v>
      </c>
      <c r="X71" s="165">
        <f t="shared" si="15"/>
        <v>0</v>
      </c>
      <c r="Y71" s="165">
        <f t="shared" si="15"/>
        <v>0</v>
      </c>
      <c r="Z71" s="165">
        <f t="shared" si="15"/>
        <v>0</v>
      </c>
      <c r="AA71" s="165">
        <f t="shared" si="15"/>
        <v>0</v>
      </c>
      <c r="AB71" s="165">
        <f t="shared" si="15"/>
        <v>0</v>
      </c>
      <c r="AC71" s="165">
        <f t="shared" si="15"/>
        <v>0</v>
      </c>
      <c r="AD71" s="165">
        <f t="shared" si="15"/>
        <v>0</v>
      </c>
      <c r="AE71" s="165">
        <f t="shared" si="15"/>
        <v>0</v>
      </c>
      <c r="AF71" s="165">
        <f t="shared" si="15"/>
        <v>0</v>
      </c>
      <c r="AG71" s="165">
        <f t="shared" si="15"/>
        <v>0</v>
      </c>
      <c r="AH71" s="165">
        <f t="shared" si="15"/>
        <v>0</v>
      </c>
      <c r="AI71" s="165">
        <f t="shared" si="15"/>
        <v>0</v>
      </c>
      <c r="AJ71" s="165">
        <f t="shared" si="15"/>
        <v>0</v>
      </c>
      <c r="AK71" s="165">
        <f t="shared" si="15"/>
        <v>0</v>
      </c>
      <c r="AL71" s="226">
        <f t="shared" si="15"/>
        <v>0</v>
      </c>
      <c r="AM71" s="204">
        <f t="shared" si="7"/>
        <v>0</v>
      </c>
      <c r="AN71" s="387">
        <f>+AN69+AN73</f>
        <v>0</v>
      </c>
      <c r="AO71" s="387"/>
      <c r="AP71" s="387"/>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row>
    <row r="72" spans="2:73" ht="15.75" customHeight="1">
      <c r="B72" s="230" t="s">
        <v>64</v>
      </c>
      <c r="C72" s="254"/>
      <c r="D72" s="277"/>
      <c r="E72" s="277"/>
      <c r="F72" s="289"/>
      <c r="G72" s="303">
        <f t="shared" ref="G72:AL72" si="16">COUNTIF(G$4:G$63,"対象外")</f>
        <v>0</v>
      </c>
      <c r="H72" s="323">
        <f t="shared" si="16"/>
        <v>0</v>
      </c>
      <c r="I72" s="323">
        <f t="shared" si="16"/>
        <v>0</v>
      </c>
      <c r="J72" s="323">
        <f t="shared" si="16"/>
        <v>0</v>
      </c>
      <c r="K72" s="323">
        <f t="shared" si="16"/>
        <v>0</v>
      </c>
      <c r="L72" s="323">
        <f t="shared" si="16"/>
        <v>0</v>
      </c>
      <c r="M72" s="323">
        <f t="shared" si="16"/>
        <v>0</v>
      </c>
      <c r="N72" s="323">
        <f t="shared" si="16"/>
        <v>0</v>
      </c>
      <c r="O72" s="323">
        <f t="shared" si="16"/>
        <v>0</v>
      </c>
      <c r="P72" s="323">
        <f t="shared" si="16"/>
        <v>0</v>
      </c>
      <c r="Q72" s="323">
        <f t="shared" si="16"/>
        <v>0</v>
      </c>
      <c r="R72" s="323">
        <f t="shared" si="16"/>
        <v>0</v>
      </c>
      <c r="S72" s="323">
        <f t="shared" si="16"/>
        <v>0</v>
      </c>
      <c r="T72" s="323">
        <f t="shared" si="16"/>
        <v>0</v>
      </c>
      <c r="U72" s="323">
        <f t="shared" si="16"/>
        <v>0</v>
      </c>
      <c r="V72" s="323">
        <f t="shared" si="16"/>
        <v>0</v>
      </c>
      <c r="W72" s="323">
        <f t="shared" si="16"/>
        <v>0</v>
      </c>
      <c r="X72" s="323">
        <f t="shared" si="16"/>
        <v>0</v>
      </c>
      <c r="Y72" s="323">
        <f t="shared" si="16"/>
        <v>0</v>
      </c>
      <c r="Z72" s="323">
        <f t="shared" si="16"/>
        <v>0</v>
      </c>
      <c r="AA72" s="323">
        <f t="shared" si="16"/>
        <v>0</v>
      </c>
      <c r="AB72" s="323">
        <f t="shared" si="16"/>
        <v>0</v>
      </c>
      <c r="AC72" s="323">
        <f t="shared" si="16"/>
        <v>0</v>
      </c>
      <c r="AD72" s="323">
        <f t="shared" si="16"/>
        <v>0</v>
      </c>
      <c r="AE72" s="323">
        <f t="shared" si="16"/>
        <v>0</v>
      </c>
      <c r="AF72" s="323">
        <f t="shared" si="16"/>
        <v>0</v>
      </c>
      <c r="AG72" s="323">
        <f t="shared" si="16"/>
        <v>0</v>
      </c>
      <c r="AH72" s="323">
        <f t="shared" si="16"/>
        <v>0</v>
      </c>
      <c r="AI72" s="323">
        <f t="shared" si="16"/>
        <v>0</v>
      </c>
      <c r="AJ72" s="323">
        <f t="shared" si="16"/>
        <v>0</v>
      </c>
      <c r="AK72" s="323">
        <f t="shared" si="16"/>
        <v>0</v>
      </c>
      <c r="AL72" s="354">
        <f t="shared" si="16"/>
        <v>0</v>
      </c>
      <c r="AM72" s="371">
        <f t="shared" si="7"/>
        <v>0</v>
      </c>
      <c r="AN72" s="23"/>
      <c r="AO72" s="387"/>
      <c r="AP72" s="387"/>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2:73" ht="15.75" hidden="1" customHeight="1">
      <c r="B73" s="231" t="s">
        <v>76</v>
      </c>
      <c r="C73" s="255"/>
      <c r="D73" s="255"/>
      <c r="E73" s="255"/>
      <c r="F73" s="290"/>
      <c r="G73" s="30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55"/>
      <c r="AM73" s="372">
        <f t="shared" si="7"/>
        <v>0</v>
      </c>
      <c r="AN73" s="387">
        <f>SUM(AM73:AM74)</f>
        <v>0</v>
      </c>
      <c r="AO73" s="387"/>
      <c r="AP73" s="387" t="s">
        <v>39</v>
      </c>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row>
    <row r="74" spans="2:73" ht="15.75" hidden="1" customHeight="1">
      <c r="B74" s="232" t="s">
        <v>44</v>
      </c>
      <c r="C74" s="256"/>
      <c r="D74" s="256"/>
      <c r="E74" s="256"/>
      <c r="F74" s="291"/>
      <c r="G74" s="30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56"/>
      <c r="AM74" s="373">
        <f t="shared" si="7"/>
        <v>0</v>
      </c>
      <c r="AN74" s="23"/>
      <c r="AO74" s="387"/>
      <c r="AP74" s="387"/>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row>
    <row r="75" spans="2:73" ht="15.75" customHeight="1">
      <c r="B75" s="233" t="s">
        <v>158</v>
      </c>
      <c r="C75" s="257"/>
      <c r="D75" s="257"/>
      <c r="E75" s="257"/>
      <c r="F75" s="292"/>
      <c r="G75" s="306">
        <f t="shared" ref="G75:AL75" si="17">+G69+G70+G73+G74</f>
        <v>0</v>
      </c>
      <c r="H75" s="326">
        <f t="shared" si="17"/>
        <v>0</v>
      </c>
      <c r="I75" s="326">
        <f t="shared" si="17"/>
        <v>0</v>
      </c>
      <c r="J75" s="326">
        <f t="shared" si="17"/>
        <v>0</v>
      </c>
      <c r="K75" s="326">
        <f t="shared" si="17"/>
        <v>0</v>
      </c>
      <c r="L75" s="326">
        <f t="shared" si="17"/>
        <v>0</v>
      </c>
      <c r="M75" s="326">
        <f t="shared" si="17"/>
        <v>0</v>
      </c>
      <c r="N75" s="326">
        <f t="shared" si="17"/>
        <v>0</v>
      </c>
      <c r="O75" s="326">
        <f t="shared" si="17"/>
        <v>0</v>
      </c>
      <c r="P75" s="326">
        <f t="shared" si="17"/>
        <v>0</v>
      </c>
      <c r="Q75" s="326">
        <f t="shared" si="17"/>
        <v>0</v>
      </c>
      <c r="R75" s="326">
        <f t="shared" si="17"/>
        <v>0</v>
      </c>
      <c r="S75" s="326">
        <f t="shared" si="17"/>
        <v>0</v>
      </c>
      <c r="T75" s="326">
        <f t="shared" si="17"/>
        <v>0</v>
      </c>
      <c r="U75" s="326">
        <f t="shared" si="17"/>
        <v>0</v>
      </c>
      <c r="V75" s="326">
        <f t="shared" si="17"/>
        <v>0</v>
      </c>
      <c r="W75" s="326">
        <f t="shared" si="17"/>
        <v>0</v>
      </c>
      <c r="X75" s="326">
        <f t="shared" si="17"/>
        <v>0</v>
      </c>
      <c r="Y75" s="326">
        <f t="shared" si="17"/>
        <v>0</v>
      </c>
      <c r="Z75" s="326">
        <f t="shared" si="17"/>
        <v>0</v>
      </c>
      <c r="AA75" s="326">
        <f t="shared" si="17"/>
        <v>0</v>
      </c>
      <c r="AB75" s="326">
        <f t="shared" si="17"/>
        <v>0</v>
      </c>
      <c r="AC75" s="326">
        <f t="shared" si="17"/>
        <v>0</v>
      </c>
      <c r="AD75" s="326">
        <f t="shared" si="17"/>
        <v>0</v>
      </c>
      <c r="AE75" s="326">
        <f t="shared" si="17"/>
        <v>0</v>
      </c>
      <c r="AF75" s="326">
        <f t="shared" si="17"/>
        <v>0</v>
      </c>
      <c r="AG75" s="326">
        <f t="shared" si="17"/>
        <v>0</v>
      </c>
      <c r="AH75" s="326">
        <f t="shared" si="17"/>
        <v>0</v>
      </c>
      <c r="AI75" s="326">
        <f t="shared" si="17"/>
        <v>0</v>
      </c>
      <c r="AJ75" s="326">
        <f t="shared" si="17"/>
        <v>0</v>
      </c>
      <c r="AK75" s="326">
        <f t="shared" si="17"/>
        <v>0</v>
      </c>
      <c r="AL75" s="357">
        <f t="shared" si="17"/>
        <v>0</v>
      </c>
      <c r="AM75" s="374">
        <f t="shared" si="7"/>
        <v>0</v>
      </c>
      <c r="AN75" s="23"/>
      <c r="AO75" s="387"/>
      <c r="AP75" s="387"/>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row>
    <row r="76" spans="2:73" ht="15.75" customHeight="1">
      <c r="B76" s="234"/>
      <c r="C76" s="252" t="s">
        <v>215</v>
      </c>
      <c r="D76" s="276"/>
      <c r="E76" s="276"/>
      <c r="F76" s="287"/>
      <c r="G76" s="307">
        <f t="shared" ref="G76:AL77" si="18">+G69+G73</f>
        <v>0</v>
      </c>
      <c r="H76" s="322">
        <f t="shared" si="18"/>
        <v>0</v>
      </c>
      <c r="I76" s="322">
        <f t="shared" si="18"/>
        <v>0</v>
      </c>
      <c r="J76" s="322">
        <f t="shared" si="18"/>
        <v>0</v>
      </c>
      <c r="K76" s="322">
        <f t="shared" si="18"/>
        <v>0</v>
      </c>
      <c r="L76" s="322">
        <f t="shared" si="18"/>
        <v>0</v>
      </c>
      <c r="M76" s="322">
        <f t="shared" si="18"/>
        <v>0</v>
      </c>
      <c r="N76" s="322">
        <f t="shared" si="18"/>
        <v>0</v>
      </c>
      <c r="O76" s="322">
        <f t="shared" si="18"/>
        <v>0</v>
      </c>
      <c r="P76" s="322">
        <f t="shared" si="18"/>
        <v>0</v>
      </c>
      <c r="Q76" s="322">
        <f t="shared" si="18"/>
        <v>0</v>
      </c>
      <c r="R76" s="322">
        <f t="shared" si="18"/>
        <v>0</v>
      </c>
      <c r="S76" s="322">
        <f t="shared" si="18"/>
        <v>0</v>
      </c>
      <c r="T76" s="322">
        <f t="shared" si="18"/>
        <v>0</v>
      </c>
      <c r="U76" s="322">
        <f t="shared" si="18"/>
        <v>0</v>
      </c>
      <c r="V76" s="322">
        <f t="shared" si="18"/>
        <v>0</v>
      </c>
      <c r="W76" s="322">
        <f t="shared" si="18"/>
        <v>0</v>
      </c>
      <c r="X76" s="322">
        <f t="shared" si="18"/>
        <v>0</v>
      </c>
      <c r="Y76" s="322">
        <f t="shared" si="18"/>
        <v>0</v>
      </c>
      <c r="Z76" s="322">
        <f t="shared" si="18"/>
        <v>0</v>
      </c>
      <c r="AA76" s="322">
        <f t="shared" si="18"/>
        <v>0</v>
      </c>
      <c r="AB76" s="322">
        <f t="shared" si="18"/>
        <v>0</v>
      </c>
      <c r="AC76" s="322">
        <f t="shared" si="18"/>
        <v>0</v>
      </c>
      <c r="AD76" s="322">
        <f t="shared" si="18"/>
        <v>0</v>
      </c>
      <c r="AE76" s="322">
        <f t="shared" si="18"/>
        <v>0</v>
      </c>
      <c r="AF76" s="322">
        <f t="shared" si="18"/>
        <v>0</v>
      </c>
      <c r="AG76" s="322">
        <f t="shared" si="18"/>
        <v>0</v>
      </c>
      <c r="AH76" s="322">
        <f t="shared" si="18"/>
        <v>0</v>
      </c>
      <c r="AI76" s="322">
        <f t="shared" si="18"/>
        <v>0</v>
      </c>
      <c r="AJ76" s="322">
        <f t="shared" si="18"/>
        <v>0</v>
      </c>
      <c r="AK76" s="322">
        <f t="shared" si="18"/>
        <v>0</v>
      </c>
      <c r="AL76" s="353">
        <f t="shared" si="18"/>
        <v>0</v>
      </c>
      <c r="AM76" s="370">
        <f t="shared" si="7"/>
        <v>0</v>
      </c>
      <c r="AN76" s="23"/>
      <c r="AO76" s="387"/>
      <c r="AP76" s="387"/>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row>
    <row r="77" spans="2:73" ht="15.75" customHeight="1">
      <c r="B77" s="229"/>
      <c r="C77" s="258" t="s">
        <v>216</v>
      </c>
      <c r="D77" s="278"/>
      <c r="E77" s="278"/>
      <c r="F77" s="293"/>
      <c r="G77" s="308">
        <f t="shared" si="18"/>
        <v>0</v>
      </c>
      <c r="H77" s="327">
        <f t="shared" si="18"/>
        <v>0</v>
      </c>
      <c r="I77" s="327">
        <f t="shared" si="18"/>
        <v>0</v>
      </c>
      <c r="J77" s="327">
        <f t="shared" si="18"/>
        <v>0</v>
      </c>
      <c r="K77" s="327">
        <f t="shared" si="18"/>
        <v>0</v>
      </c>
      <c r="L77" s="327">
        <f t="shared" si="18"/>
        <v>0</v>
      </c>
      <c r="M77" s="327">
        <f t="shared" si="18"/>
        <v>0</v>
      </c>
      <c r="N77" s="327">
        <f t="shared" si="18"/>
        <v>0</v>
      </c>
      <c r="O77" s="327">
        <f t="shared" si="18"/>
        <v>0</v>
      </c>
      <c r="P77" s="327">
        <f t="shared" si="18"/>
        <v>0</v>
      </c>
      <c r="Q77" s="327">
        <f t="shared" si="18"/>
        <v>0</v>
      </c>
      <c r="R77" s="327">
        <f t="shared" si="18"/>
        <v>0</v>
      </c>
      <c r="S77" s="327">
        <f t="shared" si="18"/>
        <v>0</v>
      </c>
      <c r="T77" s="327">
        <f t="shared" si="18"/>
        <v>0</v>
      </c>
      <c r="U77" s="327">
        <f t="shared" si="18"/>
        <v>0</v>
      </c>
      <c r="V77" s="327">
        <f t="shared" si="18"/>
        <v>0</v>
      </c>
      <c r="W77" s="327">
        <f t="shared" si="18"/>
        <v>0</v>
      </c>
      <c r="X77" s="327">
        <f t="shared" si="18"/>
        <v>0</v>
      </c>
      <c r="Y77" s="327">
        <f t="shared" si="18"/>
        <v>0</v>
      </c>
      <c r="Z77" s="327">
        <f t="shared" si="18"/>
        <v>0</v>
      </c>
      <c r="AA77" s="327">
        <f t="shared" si="18"/>
        <v>0</v>
      </c>
      <c r="AB77" s="327">
        <f t="shared" si="18"/>
        <v>0</v>
      </c>
      <c r="AC77" s="327">
        <f t="shared" si="18"/>
        <v>0</v>
      </c>
      <c r="AD77" s="327">
        <f t="shared" si="18"/>
        <v>0</v>
      </c>
      <c r="AE77" s="327">
        <f t="shared" si="18"/>
        <v>0</v>
      </c>
      <c r="AF77" s="327">
        <f t="shared" si="18"/>
        <v>0</v>
      </c>
      <c r="AG77" s="327">
        <f t="shared" si="18"/>
        <v>0</v>
      </c>
      <c r="AH77" s="327">
        <f t="shared" si="18"/>
        <v>0</v>
      </c>
      <c r="AI77" s="327">
        <f t="shared" si="18"/>
        <v>0</v>
      </c>
      <c r="AJ77" s="327">
        <f t="shared" si="18"/>
        <v>0</v>
      </c>
      <c r="AK77" s="327">
        <f t="shared" si="18"/>
        <v>0</v>
      </c>
      <c r="AL77" s="358">
        <f t="shared" si="18"/>
        <v>0</v>
      </c>
      <c r="AM77" s="373">
        <f t="shared" si="7"/>
        <v>0</v>
      </c>
      <c r="AN77" s="23"/>
      <c r="AO77" s="387"/>
      <c r="AP77" s="387"/>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row>
    <row r="78" spans="2:73" ht="15.75" customHeight="1">
      <c r="B78" s="235" t="s">
        <v>29</v>
      </c>
      <c r="C78" s="259"/>
      <c r="D78" s="259"/>
      <c r="E78" s="259"/>
      <c r="F78" s="294"/>
      <c r="G78" s="309">
        <f t="shared" ref="G78:AL78" si="19">IF(G71=0,0,AP64)</f>
        <v>0</v>
      </c>
      <c r="H78" s="328">
        <f t="shared" si="19"/>
        <v>0</v>
      </c>
      <c r="I78" s="328">
        <f t="shared" si="19"/>
        <v>0</v>
      </c>
      <c r="J78" s="328">
        <f t="shared" si="19"/>
        <v>0</v>
      </c>
      <c r="K78" s="328">
        <f t="shared" si="19"/>
        <v>0</v>
      </c>
      <c r="L78" s="328">
        <f t="shared" si="19"/>
        <v>0</v>
      </c>
      <c r="M78" s="328">
        <f t="shared" si="19"/>
        <v>0</v>
      </c>
      <c r="N78" s="328">
        <f t="shared" si="19"/>
        <v>0</v>
      </c>
      <c r="O78" s="328">
        <f t="shared" si="19"/>
        <v>0</v>
      </c>
      <c r="P78" s="328">
        <f t="shared" si="19"/>
        <v>0</v>
      </c>
      <c r="Q78" s="328">
        <f t="shared" si="19"/>
        <v>0</v>
      </c>
      <c r="R78" s="328">
        <f t="shared" si="19"/>
        <v>0</v>
      </c>
      <c r="S78" s="328">
        <f t="shared" si="19"/>
        <v>0</v>
      </c>
      <c r="T78" s="328">
        <f t="shared" si="19"/>
        <v>0</v>
      </c>
      <c r="U78" s="328">
        <f t="shared" si="19"/>
        <v>0</v>
      </c>
      <c r="V78" s="328">
        <f t="shared" si="19"/>
        <v>0</v>
      </c>
      <c r="W78" s="328">
        <f t="shared" si="19"/>
        <v>0</v>
      </c>
      <c r="X78" s="328">
        <f t="shared" si="19"/>
        <v>0</v>
      </c>
      <c r="Y78" s="328">
        <f t="shared" si="19"/>
        <v>0</v>
      </c>
      <c r="Z78" s="328">
        <f t="shared" si="19"/>
        <v>0</v>
      </c>
      <c r="AA78" s="328">
        <f t="shared" si="19"/>
        <v>0</v>
      </c>
      <c r="AB78" s="328">
        <f t="shared" si="19"/>
        <v>0</v>
      </c>
      <c r="AC78" s="328">
        <f t="shared" si="19"/>
        <v>0</v>
      </c>
      <c r="AD78" s="328">
        <f t="shared" si="19"/>
        <v>0</v>
      </c>
      <c r="AE78" s="328">
        <f t="shared" si="19"/>
        <v>0</v>
      </c>
      <c r="AF78" s="328">
        <f t="shared" si="19"/>
        <v>0</v>
      </c>
      <c r="AG78" s="328">
        <f t="shared" si="19"/>
        <v>0</v>
      </c>
      <c r="AH78" s="328">
        <f t="shared" si="19"/>
        <v>0</v>
      </c>
      <c r="AI78" s="328">
        <f t="shared" si="19"/>
        <v>0</v>
      </c>
      <c r="AJ78" s="328">
        <f t="shared" si="19"/>
        <v>0</v>
      </c>
      <c r="AK78" s="328">
        <f t="shared" si="19"/>
        <v>0</v>
      </c>
      <c r="AL78" s="359">
        <f t="shared" si="19"/>
        <v>0</v>
      </c>
      <c r="AM78" s="375">
        <f t="shared" si="7"/>
        <v>0</v>
      </c>
      <c r="AN78" s="23"/>
      <c r="AO78" s="387"/>
      <c r="AP78" s="387"/>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row>
    <row r="79" spans="2:73" ht="15.75" customHeight="1">
      <c r="B79" s="235" t="s">
        <v>77</v>
      </c>
      <c r="C79" s="259"/>
      <c r="D79" s="259"/>
      <c r="E79" s="259"/>
      <c r="F79" s="294"/>
      <c r="G79" s="309">
        <f t="shared" ref="G79:AL79" si="20">IF(G71=0,0,G78*2)</f>
        <v>0</v>
      </c>
      <c r="H79" s="328">
        <f t="shared" si="20"/>
        <v>0</v>
      </c>
      <c r="I79" s="328">
        <f t="shared" si="20"/>
        <v>0</v>
      </c>
      <c r="J79" s="328">
        <f t="shared" si="20"/>
        <v>0</v>
      </c>
      <c r="K79" s="328">
        <f t="shared" si="20"/>
        <v>0</v>
      </c>
      <c r="L79" s="328">
        <f t="shared" si="20"/>
        <v>0</v>
      </c>
      <c r="M79" s="328">
        <f t="shared" si="20"/>
        <v>0</v>
      </c>
      <c r="N79" s="328">
        <f t="shared" si="20"/>
        <v>0</v>
      </c>
      <c r="O79" s="328">
        <f t="shared" si="20"/>
        <v>0</v>
      </c>
      <c r="P79" s="328">
        <f t="shared" si="20"/>
        <v>0</v>
      </c>
      <c r="Q79" s="328">
        <f t="shared" si="20"/>
        <v>0</v>
      </c>
      <c r="R79" s="328">
        <f t="shared" si="20"/>
        <v>0</v>
      </c>
      <c r="S79" s="328">
        <f t="shared" si="20"/>
        <v>0</v>
      </c>
      <c r="T79" s="328">
        <f t="shared" si="20"/>
        <v>0</v>
      </c>
      <c r="U79" s="328">
        <f t="shared" si="20"/>
        <v>0</v>
      </c>
      <c r="V79" s="328">
        <f t="shared" si="20"/>
        <v>0</v>
      </c>
      <c r="W79" s="328">
        <f t="shared" si="20"/>
        <v>0</v>
      </c>
      <c r="X79" s="328">
        <f t="shared" si="20"/>
        <v>0</v>
      </c>
      <c r="Y79" s="328">
        <f t="shared" si="20"/>
        <v>0</v>
      </c>
      <c r="Z79" s="328">
        <f t="shared" si="20"/>
        <v>0</v>
      </c>
      <c r="AA79" s="328">
        <f t="shared" si="20"/>
        <v>0</v>
      </c>
      <c r="AB79" s="328">
        <f t="shared" si="20"/>
        <v>0</v>
      </c>
      <c r="AC79" s="328">
        <f t="shared" si="20"/>
        <v>0</v>
      </c>
      <c r="AD79" s="328">
        <f t="shared" si="20"/>
        <v>0</v>
      </c>
      <c r="AE79" s="328">
        <f t="shared" si="20"/>
        <v>0</v>
      </c>
      <c r="AF79" s="328">
        <f t="shared" si="20"/>
        <v>0</v>
      </c>
      <c r="AG79" s="328">
        <f t="shared" si="20"/>
        <v>0</v>
      </c>
      <c r="AH79" s="328">
        <f t="shared" si="20"/>
        <v>0</v>
      </c>
      <c r="AI79" s="328">
        <f t="shared" si="20"/>
        <v>0</v>
      </c>
      <c r="AJ79" s="328">
        <f t="shared" si="20"/>
        <v>0</v>
      </c>
      <c r="AK79" s="328">
        <f t="shared" si="20"/>
        <v>0</v>
      </c>
      <c r="AL79" s="359">
        <f t="shared" si="20"/>
        <v>0</v>
      </c>
      <c r="AM79" s="375">
        <f t="shared" si="7"/>
        <v>0</v>
      </c>
      <c r="AN79" s="23"/>
      <c r="AO79" s="387"/>
      <c r="AP79" s="387"/>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row>
    <row r="80" spans="2:73" ht="15.75" customHeight="1">
      <c r="B80" s="236" t="s">
        <v>79</v>
      </c>
      <c r="C80" s="260"/>
      <c r="D80" s="260"/>
      <c r="E80" s="260"/>
      <c r="F80" s="295"/>
      <c r="G80" s="310">
        <f t="shared" ref="G80:AL80" si="21">IF(G75-G79&lt;0,0,G75-G79)</f>
        <v>0</v>
      </c>
      <c r="H80" s="329">
        <f t="shared" si="21"/>
        <v>0</v>
      </c>
      <c r="I80" s="329">
        <f t="shared" si="21"/>
        <v>0</v>
      </c>
      <c r="J80" s="329">
        <f t="shared" si="21"/>
        <v>0</v>
      </c>
      <c r="K80" s="329">
        <f t="shared" si="21"/>
        <v>0</v>
      </c>
      <c r="L80" s="329">
        <f t="shared" si="21"/>
        <v>0</v>
      </c>
      <c r="M80" s="329">
        <f t="shared" si="21"/>
        <v>0</v>
      </c>
      <c r="N80" s="329">
        <f t="shared" si="21"/>
        <v>0</v>
      </c>
      <c r="O80" s="329">
        <f t="shared" si="21"/>
        <v>0</v>
      </c>
      <c r="P80" s="329">
        <f t="shared" si="21"/>
        <v>0</v>
      </c>
      <c r="Q80" s="329">
        <f t="shared" si="21"/>
        <v>0</v>
      </c>
      <c r="R80" s="329">
        <f t="shared" si="21"/>
        <v>0</v>
      </c>
      <c r="S80" s="329">
        <f t="shared" si="21"/>
        <v>0</v>
      </c>
      <c r="T80" s="329">
        <f t="shared" si="21"/>
        <v>0</v>
      </c>
      <c r="U80" s="329">
        <f t="shared" si="21"/>
        <v>0</v>
      </c>
      <c r="V80" s="329">
        <f t="shared" si="21"/>
        <v>0</v>
      </c>
      <c r="W80" s="329">
        <f t="shared" si="21"/>
        <v>0</v>
      </c>
      <c r="X80" s="329">
        <f t="shared" si="21"/>
        <v>0</v>
      </c>
      <c r="Y80" s="329">
        <f t="shared" si="21"/>
        <v>0</v>
      </c>
      <c r="Z80" s="329">
        <f t="shared" si="21"/>
        <v>0</v>
      </c>
      <c r="AA80" s="329">
        <f t="shared" si="21"/>
        <v>0</v>
      </c>
      <c r="AB80" s="329">
        <f t="shared" si="21"/>
        <v>0</v>
      </c>
      <c r="AC80" s="329">
        <f t="shared" si="21"/>
        <v>0</v>
      </c>
      <c r="AD80" s="329">
        <f t="shared" si="21"/>
        <v>0</v>
      </c>
      <c r="AE80" s="329">
        <f t="shared" si="21"/>
        <v>0</v>
      </c>
      <c r="AF80" s="329">
        <f t="shared" si="21"/>
        <v>0</v>
      </c>
      <c r="AG80" s="329">
        <f t="shared" si="21"/>
        <v>0</v>
      </c>
      <c r="AH80" s="329">
        <f t="shared" si="21"/>
        <v>0</v>
      </c>
      <c r="AI80" s="329">
        <f t="shared" si="21"/>
        <v>0</v>
      </c>
      <c r="AJ80" s="329">
        <f t="shared" si="21"/>
        <v>0</v>
      </c>
      <c r="AK80" s="329">
        <f t="shared" si="21"/>
        <v>0</v>
      </c>
      <c r="AL80" s="360">
        <f t="shared" si="21"/>
        <v>0</v>
      </c>
      <c r="AM80" s="376">
        <f t="shared" si="7"/>
        <v>0</v>
      </c>
      <c r="AN80" s="387">
        <f>AM80+AM81</f>
        <v>0</v>
      </c>
      <c r="AO80" s="389" t="str">
        <f>IF(AN69+AN73=AN80,"OK","NG")</f>
        <v>OK</v>
      </c>
      <c r="AP80" s="387" t="s">
        <v>66</v>
      </c>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row>
    <row r="81" spans="2:73" ht="15.75" customHeight="1">
      <c r="B81" s="237" t="s">
        <v>50</v>
      </c>
      <c r="C81" s="261"/>
      <c r="D81" s="279"/>
      <c r="E81" s="279"/>
      <c r="F81" s="296"/>
      <c r="G81" s="311">
        <f t="shared" ref="G81:AL81" si="22">+G67+G68+MIN(G75,G79)</f>
        <v>0</v>
      </c>
      <c r="H81" s="311">
        <f t="shared" si="22"/>
        <v>0</v>
      </c>
      <c r="I81" s="311">
        <f t="shared" si="22"/>
        <v>0</v>
      </c>
      <c r="J81" s="311">
        <f t="shared" si="22"/>
        <v>0</v>
      </c>
      <c r="K81" s="311">
        <f t="shared" si="22"/>
        <v>0</v>
      </c>
      <c r="L81" s="311">
        <f t="shared" si="22"/>
        <v>0</v>
      </c>
      <c r="M81" s="311">
        <f t="shared" si="22"/>
        <v>0</v>
      </c>
      <c r="N81" s="311">
        <f t="shared" si="22"/>
        <v>0</v>
      </c>
      <c r="O81" s="311">
        <f t="shared" si="22"/>
        <v>0</v>
      </c>
      <c r="P81" s="311">
        <f t="shared" si="22"/>
        <v>0</v>
      </c>
      <c r="Q81" s="311">
        <f t="shared" si="22"/>
        <v>0</v>
      </c>
      <c r="R81" s="311">
        <f t="shared" si="22"/>
        <v>0</v>
      </c>
      <c r="S81" s="311">
        <f t="shared" si="22"/>
        <v>0</v>
      </c>
      <c r="T81" s="311">
        <f t="shared" si="22"/>
        <v>0</v>
      </c>
      <c r="U81" s="311">
        <f t="shared" si="22"/>
        <v>0</v>
      </c>
      <c r="V81" s="311">
        <f t="shared" si="22"/>
        <v>0</v>
      </c>
      <c r="W81" s="311">
        <f t="shared" si="22"/>
        <v>0</v>
      </c>
      <c r="X81" s="311">
        <f t="shared" si="22"/>
        <v>0</v>
      </c>
      <c r="Y81" s="311">
        <f t="shared" si="22"/>
        <v>0</v>
      </c>
      <c r="Z81" s="311">
        <f t="shared" si="22"/>
        <v>0</v>
      </c>
      <c r="AA81" s="311">
        <f t="shared" si="22"/>
        <v>0</v>
      </c>
      <c r="AB81" s="311">
        <f t="shared" si="22"/>
        <v>0</v>
      </c>
      <c r="AC81" s="311">
        <f t="shared" si="22"/>
        <v>0</v>
      </c>
      <c r="AD81" s="311">
        <f t="shared" si="22"/>
        <v>0</v>
      </c>
      <c r="AE81" s="311">
        <f t="shared" si="22"/>
        <v>0</v>
      </c>
      <c r="AF81" s="311">
        <f t="shared" si="22"/>
        <v>0</v>
      </c>
      <c r="AG81" s="311">
        <f t="shared" si="22"/>
        <v>0</v>
      </c>
      <c r="AH81" s="311">
        <f t="shared" si="22"/>
        <v>0</v>
      </c>
      <c r="AI81" s="311">
        <f t="shared" si="22"/>
        <v>0</v>
      </c>
      <c r="AJ81" s="311">
        <f t="shared" si="22"/>
        <v>0</v>
      </c>
      <c r="AK81" s="311">
        <f t="shared" si="22"/>
        <v>0</v>
      </c>
      <c r="AL81" s="311">
        <f t="shared" si="22"/>
        <v>0</v>
      </c>
      <c r="AM81" s="377">
        <f t="shared" si="7"/>
        <v>0</v>
      </c>
      <c r="AN81" s="23"/>
      <c r="AO81" s="389"/>
      <c r="AP81" s="387"/>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row>
    <row r="82" spans="2:73" ht="15.75" customHeight="1">
      <c r="B82" s="228"/>
      <c r="C82" s="262" t="s">
        <v>185</v>
      </c>
      <c r="D82" s="269"/>
      <c r="E82" s="269"/>
      <c r="F82" s="297"/>
      <c r="G82" s="312">
        <f t="shared" ref="G82:AL83" si="23">+G67</f>
        <v>0</v>
      </c>
      <c r="H82" s="330">
        <f t="shared" si="23"/>
        <v>0</v>
      </c>
      <c r="I82" s="330">
        <f t="shared" si="23"/>
        <v>0</v>
      </c>
      <c r="J82" s="330">
        <f t="shared" si="23"/>
        <v>0</v>
      </c>
      <c r="K82" s="330">
        <f t="shared" si="23"/>
        <v>0</v>
      </c>
      <c r="L82" s="330">
        <f t="shared" si="23"/>
        <v>0</v>
      </c>
      <c r="M82" s="330">
        <f t="shared" si="23"/>
        <v>0</v>
      </c>
      <c r="N82" s="330">
        <f t="shared" si="23"/>
        <v>0</v>
      </c>
      <c r="O82" s="330">
        <f t="shared" si="23"/>
        <v>0</v>
      </c>
      <c r="P82" s="330">
        <f t="shared" si="23"/>
        <v>0</v>
      </c>
      <c r="Q82" s="330">
        <f t="shared" si="23"/>
        <v>0</v>
      </c>
      <c r="R82" s="330">
        <f t="shared" si="23"/>
        <v>0</v>
      </c>
      <c r="S82" s="330">
        <f t="shared" si="23"/>
        <v>0</v>
      </c>
      <c r="T82" s="330">
        <f t="shared" si="23"/>
        <v>0</v>
      </c>
      <c r="U82" s="330">
        <f t="shared" si="23"/>
        <v>0</v>
      </c>
      <c r="V82" s="330">
        <f t="shared" si="23"/>
        <v>0</v>
      </c>
      <c r="W82" s="330">
        <f t="shared" si="23"/>
        <v>0</v>
      </c>
      <c r="X82" s="330">
        <f t="shared" si="23"/>
        <v>0</v>
      </c>
      <c r="Y82" s="330">
        <f t="shared" si="23"/>
        <v>0</v>
      </c>
      <c r="Z82" s="330">
        <f t="shared" si="23"/>
        <v>0</v>
      </c>
      <c r="AA82" s="330">
        <f t="shared" si="23"/>
        <v>0</v>
      </c>
      <c r="AB82" s="330">
        <f t="shared" si="23"/>
        <v>0</v>
      </c>
      <c r="AC82" s="330">
        <f t="shared" si="23"/>
        <v>0</v>
      </c>
      <c r="AD82" s="330">
        <f t="shared" si="23"/>
        <v>0</v>
      </c>
      <c r="AE82" s="330">
        <f t="shared" si="23"/>
        <v>0</v>
      </c>
      <c r="AF82" s="330">
        <f t="shared" si="23"/>
        <v>0</v>
      </c>
      <c r="AG82" s="330">
        <f t="shared" si="23"/>
        <v>0</v>
      </c>
      <c r="AH82" s="330">
        <f t="shared" si="23"/>
        <v>0</v>
      </c>
      <c r="AI82" s="330">
        <f t="shared" si="23"/>
        <v>0</v>
      </c>
      <c r="AJ82" s="330">
        <f t="shared" si="23"/>
        <v>0</v>
      </c>
      <c r="AK82" s="330">
        <f t="shared" si="23"/>
        <v>0</v>
      </c>
      <c r="AL82" s="361">
        <f t="shared" si="23"/>
        <v>0</v>
      </c>
      <c r="AM82" s="378">
        <f t="shared" si="7"/>
        <v>0</v>
      </c>
      <c r="AN82" s="23"/>
      <c r="AO82" s="389"/>
      <c r="AP82" s="387"/>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row>
    <row r="83" spans="2:73" ht="15.75" customHeight="1">
      <c r="B83" s="228"/>
      <c r="C83" s="251" t="s">
        <v>186</v>
      </c>
      <c r="D83" s="270"/>
      <c r="E83" s="270"/>
      <c r="F83" s="285"/>
      <c r="G83" s="156">
        <f t="shared" si="23"/>
        <v>0</v>
      </c>
      <c r="H83" s="162">
        <f t="shared" si="23"/>
        <v>0</v>
      </c>
      <c r="I83" s="162">
        <f t="shared" si="23"/>
        <v>0</v>
      </c>
      <c r="J83" s="162">
        <f t="shared" si="23"/>
        <v>0</v>
      </c>
      <c r="K83" s="162">
        <f t="shared" si="23"/>
        <v>0</v>
      </c>
      <c r="L83" s="162">
        <f t="shared" si="23"/>
        <v>0</v>
      </c>
      <c r="M83" s="162">
        <f t="shared" si="23"/>
        <v>0</v>
      </c>
      <c r="N83" s="162">
        <f t="shared" si="23"/>
        <v>0</v>
      </c>
      <c r="O83" s="162">
        <f t="shared" si="23"/>
        <v>0</v>
      </c>
      <c r="P83" s="162">
        <f t="shared" si="23"/>
        <v>0</v>
      </c>
      <c r="Q83" s="162">
        <f t="shared" si="23"/>
        <v>0</v>
      </c>
      <c r="R83" s="162">
        <f t="shared" si="23"/>
        <v>0</v>
      </c>
      <c r="S83" s="162">
        <f t="shared" si="23"/>
        <v>0</v>
      </c>
      <c r="T83" s="162">
        <f t="shared" si="23"/>
        <v>0</v>
      </c>
      <c r="U83" s="162">
        <f t="shared" si="23"/>
        <v>0</v>
      </c>
      <c r="V83" s="162">
        <f t="shared" si="23"/>
        <v>0</v>
      </c>
      <c r="W83" s="162">
        <f t="shared" si="23"/>
        <v>0</v>
      </c>
      <c r="X83" s="162">
        <f t="shared" si="23"/>
        <v>0</v>
      </c>
      <c r="Y83" s="162">
        <f t="shared" si="23"/>
        <v>0</v>
      </c>
      <c r="Z83" s="162">
        <f t="shared" si="23"/>
        <v>0</v>
      </c>
      <c r="AA83" s="162">
        <f t="shared" si="23"/>
        <v>0</v>
      </c>
      <c r="AB83" s="162">
        <f t="shared" si="23"/>
        <v>0</v>
      </c>
      <c r="AC83" s="162">
        <f t="shared" si="23"/>
        <v>0</v>
      </c>
      <c r="AD83" s="162">
        <f t="shared" si="23"/>
        <v>0</v>
      </c>
      <c r="AE83" s="162">
        <f t="shared" si="23"/>
        <v>0</v>
      </c>
      <c r="AF83" s="162">
        <f t="shared" si="23"/>
        <v>0</v>
      </c>
      <c r="AG83" s="162">
        <f t="shared" si="23"/>
        <v>0</v>
      </c>
      <c r="AH83" s="162">
        <f t="shared" si="23"/>
        <v>0</v>
      </c>
      <c r="AI83" s="162">
        <f t="shared" si="23"/>
        <v>0</v>
      </c>
      <c r="AJ83" s="162">
        <f t="shared" si="23"/>
        <v>0</v>
      </c>
      <c r="AK83" s="162">
        <f t="shared" si="23"/>
        <v>0</v>
      </c>
      <c r="AL83" s="223">
        <f t="shared" si="23"/>
        <v>0</v>
      </c>
      <c r="AM83" s="201">
        <f t="shared" si="7"/>
        <v>0</v>
      </c>
      <c r="AN83" s="23"/>
      <c r="AO83" s="389"/>
      <c r="AP83" s="387"/>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row>
    <row r="84" spans="2:73" ht="15.75" customHeight="1">
      <c r="B84" s="228"/>
      <c r="C84" s="263" t="s">
        <v>217</v>
      </c>
      <c r="D84" s="280"/>
      <c r="E84" s="280"/>
      <c r="F84" s="298"/>
      <c r="G84" s="313">
        <f t="shared" ref="G84:AL84" si="24">+G69+G73-G121</f>
        <v>0</v>
      </c>
      <c r="H84" s="155">
        <f t="shared" si="24"/>
        <v>0</v>
      </c>
      <c r="I84" s="155">
        <f t="shared" si="24"/>
        <v>0</v>
      </c>
      <c r="J84" s="155">
        <f t="shared" si="24"/>
        <v>0</v>
      </c>
      <c r="K84" s="155">
        <f t="shared" si="24"/>
        <v>0</v>
      </c>
      <c r="L84" s="155">
        <f t="shared" si="24"/>
        <v>0</v>
      </c>
      <c r="M84" s="155">
        <f t="shared" si="24"/>
        <v>0</v>
      </c>
      <c r="N84" s="155">
        <f t="shared" si="24"/>
        <v>0</v>
      </c>
      <c r="O84" s="155">
        <f t="shared" si="24"/>
        <v>0</v>
      </c>
      <c r="P84" s="155">
        <f t="shared" si="24"/>
        <v>0</v>
      </c>
      <c r="Q84" s="155">
        <f t="shared" si="24"/>
        <v>0</v>
      </c>
      <c r="R84" s="155">
        <f t="shared" si="24"/>
        <v>0</v>
      </c>
      <c r="S84" s="155">
        <f t="shared" si="24"/>
        <v>0</v>
      </c>
      <c r="T84" s="155">
        <f t="shared" si="24"/>
        <v>0</v>
      </c>
      <c r="U84" s="155">
        <f t="shared" si="24"/>
        <v>0</v>
      </c>
      <c r="V84" s="155">
        <f t="shared" si="24"/>
        <v>0</v>
      </c>
      <c r="W84" s="155">
        <f t="shared" si="24"/>
        <v>0</v>
      </c>
      <c r="X84" s="155">
        <f t="shared" si="24"/>
        <v>0</v>
      </c>
      <c r="Y84" s="155">
        <f t="shared" si="24"/>
        <v>0</v>
      </c>
      <c r="Z84" s="155">
        <f t="shared" si="24"/>
        <v>0</v>
      </c>
      <c r="AA84" s="155">
        <f t="shared" si="24"/>
        <v>0</v>
      </c>
      <c r="AB84" s="155">
        <f t="shared" si="24"/>
        <v>0</v>
      </c>
      <c r="AC84" s="155">
        <f t="shared" si="24"/>
        <v>0</v>
      </c>
      <c r="AD84" s="155">
        <f t="shared" si="24"/>
        <v>0</v>
      </c>
      <c r="AE84" s="155">
        <f t="shared" si="24"/>
        <v>0</v>
      </c>
      <c r="AF84" s="155">
        <f t="shared" si="24"/>
        <v>0</v>
      </c>
      <c r="AG84" s="155">
        <f t="shared" si="24"/>
        <v>0</v>
      </c>
      <c r="AH84" s="155">
        <f t="shared" si="24"/>
        <v>0</v>
      </c>
      <c r="AI84" s="155">
        <f t="shared" si="24"/>
        <v>0</v>
      </c>
      <c r="AJ84" s="155">
        <f t="shared" si="24"/>
        <v>0</v>
      </c>
      <c r="AK84" s="155">
        <f t="shared" si="24"/>
        <v>0</v>
      </c>
      <c r="AL84" s="222">
        <f t="shared" si="24"/>
        <v>0</v>
      </c>
      <c r="AM84" s="200">
        <f t="shared" si="7"/>
        <v>0</v>
      </c>
      <c r="AN84" s="387">
        <f>SUM(AM82:AM85)</f>
        <v>0</v>
      </c>
      <c r="AO84" s="389" t="str">
        <f>IF(AM81=AN84,"OK","NG")</f>
        <v>OK</v>
      </c>
      <c r="AP84" s="387" t="s">
        <v>63</v>
      </c>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row>
    <row r="85" spans="2:73" ht="15.75" customHeight="1">
      <c r="B85" s="238"/>
      <c r="C85" s="258" t="s">
        <v>49</v>
      </c>
      <c r="D85" s="278"/>
      <c r="E85" s="278"/>
      <c r="F85" s="293"/>
      <c r="G85" s="314">
        <f t="shared" ref="G85:AL85" si="25">IF(G70+G74-G120&lt;0,0,G70+G74-G120)</f>
        <v>0</v>
      </c>
      <c r="H85" s="327">
        <f t="shared" si="25"/>
        <v>0</v>
      </c>
      <c r="I85" s="327">
        <f t="shared" si="25"/>
        <v>0</v>
      </c>
      <c r="J85" s="327">
        <f t="shared" si="25"/>
        <v>0</v>
      </c>
      <c r="K85" s="327">
        <f t="shared" si="25"/>
        <v>0</v>
      </c>
      <c r="L85" s="327">
        <f t="shared" si="25"/>
        <v>0</v>
      </c>
      <c r="M85" s="327">
        <f t="shared" si="25"/>
        <v>0</v>
      </c>
      <c r="N85" s="327">
        <f t="shared" si="25"/>
        <v>0</v>
      </c>
      <c r="O85" s="327">
        <f t="shared" si="25"/>
        <v>0</v>
      </c>
      <c r="P85" s="327">
        <f t="shared" si="25"/>
        <v>0</v>
      </c>
      <c r="Q85" s="327">
        <f t="shared" si="25"/>
        <v>0</v>
      </c>
      <c r="R85" s="327">
        <f t="shared" si="25"/>
        <v>0</v>
      </c>
      <c r="S85" s="327">
        <f t="shared" si="25"/>
        <v>0</v>
      </c>
      <c r="T85" s="327">
        <f t="shared" si="25"/>
        <v>0</v>
      </c>
      <c r="U85" s="327">
        <f t="shared" si="25"/>
        <v>0</v>
      </c>
      <c r="V85" s="327">
        <f t="shared" si="25"/>
        <v>0</v>
      </c>
      <c r="W85" s="327">
        <f t="shared" si="25"/>
        <v>0</v>
      </c>
      <c r="X85" s="327">
        <f t="shared" si="25"/>
        <v>0</v>
      </c>
      <c r="Y85" s="327">
        <f t="shared" si="25"/>
        <v>0</v>
      </c>
      <c r="Z85" s="327">
        <f t="shared" si="25"/>
        <v>0</v>
      </c>
      <c r="AA85" s="327">
        <f t="shared" si="25"/>
        <v>0</v>
      </c>
      <c r="AB85" s="327">
        <f t="shared" si="25"/>
        <v>0</v>
      </c>
      <c r="AC85" s="327">
        <f t="shared" si="25"/>
        <v>0</v>
      </c>
      <c r="AD85" s="327">
        <f t="shared" si="25"/>
        <v>0</v>
      </c>
      <c r="AE85" s="327">
        <f t="shared" si="25"/>
        <v>0</v>
      </c>
      <c r="AF85" s="327">
        <f t="shared" si="25"/>
        <v>0</v>
      </c>
      <c r="AG85" s="327">
        <f t="shared" si="25"/>
        <v>0</v>
      </c>
      <c r="AH85" s="327">
        <f t="shared" si="25"/>
        <v>0</v>
      </c>
      <c r="AI85" s="327">
        <f t="shared" si="25"/>
        <v>0</v>
      </c>
      <c r="AJ85" s="327">
        <f t="shared" si="25"/>
        <v>0</v>
      </c>
      <c r="AK85" s="327">
        <f t="shared" si="25"/>
        <v>0</v>
      </c>
      <c r="AL85" s="358">
        <f t="shared" si="25"/>
        <v>0</v>
      </c>
      <c r="AM85" s="373">
        <f t="shared" si="7"/>
        <v>0</v>
      </c>
      <c r="AN85" s="23"/>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row>
    <row r="86" spans="2:73" ht="6" customHeight="1">
      <c r="B86" s="28"/>
      <c r="C86" s="28"/>
      <c r="D86" s="28"/>
      <c r="E86" s="28"/>
      <c r="F86" s="28"/>
      <c r="G86" s="57"/>
      <c r="H86" s="57"/>
      <c r="I86" s="57"/>
      <c r="J86" s="57"/>
      <c r="K86" s="57"/>
      <c r="L86" s="57"/>
      <c r="M86" s="57"/>
      <c r="N86" s="88"/>
      <c r="O86" s="88"/>
      <c r="P86" s="88"/>
      <c r="Q86" s="57"/>
      <c r="R86" s="57"/>
      <c r="S86" s="57"/>
      <c r="T86" s="57"/>
      <c r="U86" s="57"/>
      <c r="V86" s="88"/>
      <c r="W86" s="88"/>
      <c r="X86" s="57"/>
      <c r="Y86" s="88"/>
      <c r="Z86" s="57"/>
      <c r="AA86" s="57"/>
      <c r="AB86" s="57"/>
      <c r="AC86" s="88"/>
      <c r="AD86" s="57"/>
      <c r="AE86" s="57"/>
      <c r="AF86" s="57"/>
      <c r="AG86" s="57"/>
      <c r="AH86" s="57"/>
      <c r="AI86" s="57"/>
      <c r="AJ86" s="57"/>
      <c r="AK86" s="57"/>
      <c r="AL86" s="57"/>
      <c r="AM86" s="57"/>
      <c r="AO86" s="387"/>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row>
    <row r="87" spans="2:73" ht="54" customHeight="1">
      <c r="B87" s="239" t="s">
        <v>33</v>
      </c>
      <c r="C87" s="264"/>
      <c r="D87" s="264"/>
      <c r="E87" s="281"/>
      <c r="F87" s="299"/>
      <c r="G87" s="315" t="s">
        <v>156</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row>
    <row r="88" spans="2:73" ht="6.6" customHeight="1">
      <c r="B88" s="45"/>
      <c r="C88" s="45"/>
      <c r="D88" s="45"/>
      <c r="E88" s="28"/>
      <c r="F88" s="28"/>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row>
    <row r="89" spans="2:73" ht="16.2" customHeight="1">
      <c r="B89" s="30" t="s">
        <v>218</v>
      </c>
      <c r="C89" s="44"/>
      <c r="D89" s="44"/>
      <c r="E89" s="44"/>
      <c r="F89" s="44"/>
      <c r="G89" s="44"/>
      <c r="H89" s="44"/>
      <c r="I89" s="44"/>
      <c r="J89" s="44"/>
      <c r="K89" s="44"/>
      <c r="L89" s="44"/>
      <c r="M89" s="44"/>
      <c r="N89" s="44"/>
      <c r="O89" s="44"/>
      <c r="P89" s="44"/>
      <c r="Q89" s="44"/>
      <c r="R89" s="44"/>
      <c r="S89" s="44"/>
      <c r="U89" s="44"/>
      <c r="V89" s="44"/>
      <c r="W89" s="44"/>
      <c r="X89" s="44"/>
      <c r="Y89" s="44"/>
      <c r="Z89" s="107"/>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row>
    <row r="90" spans="2:73" ht="3" customHeight="1">
      <c r="B90" s="30"/>
      <c r="C90" s="44"/>
      <c r="D90" s="44"/>
      <c r="E90" s="44"/>
      <c r="F90" s="44"/>
      <c r="G90" s="44"/>
      <c r="H90" s="44"/>
      <c r="I90" s="44"/>
      <c r="J90" s="44"/>
      <c r="K90" s="44"/>
      <c r="L90" s="44"/>
      <c r="M90" s="44"/>
      <c r="N90" s="44"/>
      <c r="O90" s="44"/>
      <c r="P90" s="44"/>
      <c r="Q90" s="44"/>
      <c r="R90" s="44"/>
      <c r="S90" s="44"/>
      <c r="U90" s="44"/>
      <c r="V90" s="44"/>
      <c r="W90" s="44"/>
      <c r="X90" s="44"/>
      <c r="Y90" s="44"/>
      <c r="Z90" s="107"/>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row>
    <row r="91" spans="2:73" ht="16.8" customHeight="1">
      <c r="B91" s="31" t="s">
        <v>83</v>
      </c>
      <c r="AA91" s="107"/>
      <c r="AC91" s="25"/>
      <c r="AN91" s="23"/>
    </row>
    <row r="92" spans="2:73" s="24" customFormat="1" ht="16.8" customHeight="1">
      <c r="B92" s="32" t="s">
        <v>226</v>
      </c>
      <c r="C92" s="32"/>
      <c r="D92" s="32"/>
      <c r="E92" s="32" t="s">
        <v>227</v>
      </c>
      <c r="F92" s="32"/>
      <c r="G92" s="32"/>
      <c r="H92" s="32" t="s">
        <v>93</v>
      </c>
      <c r="I92" s="32"/>
      <c r="J92" s="32"/>
      <c r="K92" s="32" t="s">
        <v>91</v>
      </c>
      <c r="L92" s="78"/>
      <c r="M92" s="81"/>
      <c r="N92" s="89"/>
      <c r="O92" s="32" t="s">
        <v>81</v>
      </c>
      <c r="P92" s="78"/>
      <c r="Q92" s="81"/>
      <c r="R92" s="99"/>
      <c r="S92" s="102"/>
      <c r="T92" s="102"/>
      <c r="AA92" s="346"/>
      <c r="AC92" s="346"/>
    </row>
    <row r="93" spans="2:73" s="24" customFormat="1" ht="33" customHeight="1">
      <c r="B93" s="32"/>
      <c r="C93" s="32"/>
      <c r="D93" s="32"/>
      <c r="E93" s="32"/>
      <c r="F93" s="32"/>
      <c r="G93" s="32"/>
      <c r="H93" s="32"/>
      <c r="I93" s="32"/>
      <c r="J93" s="32"/>
      <c r="K93" s="76"/>
      <c r="L93" s="79"/>
      <c r="M93" s="82"/>
      <c r="N93" s="89"/>
      <c r="O93" s="76"/>
      <c r="P93" s="79"/>
      <c r="Q93" s="82"/>
      <c r="R93" s="100"/>
      <c r="S93" s="102"/>
      <c r="T93" s="102"/>
      <c r="AA93" s="346"/>
      <c r="AC93" s="346"/>
    </row>
    <row r="94" spans="2:73" ht="16.8" customHeight="1">
      <c r="B94" s="33">
        <f>+AM64</f>
        <v>0</v>
      </c>
      <c r="C94" s="33"/>
      <c r="D94" s="33"/>
      <c r="E94" s="145"/>
      <c r="F94" s="145"/>
      <c r="G94" s="145"/>
      <c r="H94" s="33">
        <f>+AM78</f>
        <v>0</v>
      </c>
      <c r="I94" s="33"/>
      <c r="J94" s="33"/>
      <c r="K94" s="167">
        <f ca="1">+AN65</f>
        <v>0</v>
      </c>
      <c r="L94" s="169"/>
      <c r="M94" s="171"/>
      <c r="O94" s="174" t="e">
        <f ca="1">(B94+E94)/(H94-K94)</f>
        <v>#DIV/0!</v>
      </c>
      <c r="P94" s="176"/>
      <c r="Q94" s="178"/>
      <c r="R94" s="216"/>
      <c r="S94" s="113"/>
      <c r="T94" s="113"/>
      <c r="AA94" s="107"/>
      <c r="AC94" s="25"/>
      <c r="AD94" s="25"/>
      <c r="AN94" s="23"/>
    </row>
    <row r="95" spans="2:73" s="25" customFormat="1" ht="16.8" customHeight="1">
      <c r="B95" s="25" t="s">
        <v>37</v>
      </c>
    </row>
    <row r="96" spans="2:73" s="25" customFormat="1" ht="16.8" customHeight="1">
      <c r="B96" s="23" t="s">
        <v>228</v>
      </c>
    </row>
    <row r="97" spans="2:73" ht="16.8" customHeight="1">
      <c r="B97" s="34" t="s">
        <v>230</v>
      </c>
      <c r="N97" s="44"/>
      <c r="AP97" s="25"/>
      <c r="AQ97" s="25"/>
    </row>
    <row r="98" spans="2:73" ht="16.8" customHeight="1">
      <c r="B98" s="34"/>
      <c r="AP98" s="25"/>
      <c r="AQ98" s="25"/>
    </row>
    <row r="99" spans="2:73" ht="16.8" customHeight="1">
      <c r="B99" s="30" t="s">
        <v>162</v>
      </c>
      <c r="C99" s="45"/>
      <c r="D99" s="45"/>
      <c r="E99" s="28"/>
      <c r="G99" s="44"/>
      <c r="H99" s="44"/>
      <c r="I99" s="44"/>
      <c r="J99" s="44"/>
      <c r="K99" s="44"/>
      <c r="L99" s="44"/>
      <c r="M99" s="44"/>
      <c r="N99" s="44"/>
      <c r="AP99" s="25"/>
      <c r="AQ99" s="25"/>
      <c r="AR99" s="34"/>
      <c r="BG99" s="44"/>
      <c r="BH99" s="44"/>
      <c r="BI99" s="44"/>
      <c r="BJ99" s="44"/>
      <c r="BK99" s="44"/>
      <c r="BL99" s="44"/>
      <c r="BM99" s="44"/>
      <c r="BN99" s="44"/>
      <c r="BO99" s="44"/>
    </row>
    <row r="100" spans="2:73" ht="16.8" customHeight="1">
      <c r="B100" s="35"/>
      <c r="C100" s="46"/>
      <c r="D100" s="46"/>
      <c r="E100" s="46"/>
      <c r="F100" s="46"/>
      <c r="G100" s="58" t="s">
        <v>52</v>
      </c>
      <c r="H100" s="68"/>
      <c r="I100" s="58" t="s">
        <v>31</v>
      </c>
      <c r="J100" s="68"/>
      <c r="K100" s="77" t="s">
        <v>12</v>
      </c>
      <c r="L100" s="77"/>
      <c r="M100" s="77"/>
      <c r="N100" s="77"/>
      <c r="AP100" s="25"/>
      <c r="AQ100" s="25"/>
      <c r="AR100" s="34"/>
      <c r="BG100" s="44"/>
      <c r="BH100" s="44"/>
      <c r="BI100" s="44"/>
      <c r="BJ100" s="44"/>
      <c r="BK100" s="44"/>
      <c r="BL100" s="44"/>
      <c r="BM100" s="44"/>
      <c r="BN100" s="44"/>
      <c r="BO100" s="44"/>
    </row>
    <row r="101" spans="2:73" ht="16.8" customHeight="1">
      <c r="B101" s="146" t="s">
        <v>98</v>
      </c>
      <c r="C101" s="265"/>
      <c r="D101" s="265"/>
      <c r="E101" s="265"/>
      <c r="F101" s="265"/>
      <c r="G101" s="62">
        <f>+AM82</f>
        <v>0</v>
      </c>
      <c r="H101" s="62"/>
      <c r="I101" s="33">
        <v>36000</v>
      </c>
      <c r="J101" s="33"/>
      <c r="K101" s="33">
        <f>+G101*I101</f>
        <v>0</v>
      </c>
      <c r="L101" s="33"/>
      <c r="M101" s="33"/>
      <c r="N101" s="33"/>
      <c r="AP101" s="25"/>
      <c r="AQ101" s="25"/>
      <c r="AR101" s="34"/>
      <c r="BG101" s="44"/>
      <c r="BH101" s="44"/>
      <c r="BI101" s="44"/>
      <c r="BJ101" s="44"/>
      <c r="BK101" s="44"/>
      <c r="BL101" s="44"/>
      <c r="BM101" s="44"/>
      <c r="BN101" s="44"/>
      <c r="BO101" s="44"/>
    </row>
    <row r="102" spans="2:73" ht="16.8" customHeight="1">
      <c r="B102" s="240" t="s">
        <v>183</v>
      </c>
      <c r="C102" s="266"/>
      <c r="D102" s="266"/>
      <c r="E102" s="266"/>
      <c r="F102" s="286"/>
      <c r="G102" s="62">
        <f>+AM83</f>
        <v>0</v>
      </c>
      <c r="H102" s="62"/>
      <c r="I102" s="335">
        <v>16000</v>
      </c>
      <c r="J102" s="337"/>
      <c r="K102" s="33">
        <f>+G102*I102</f>
        <v>0</v>
      </c>
      <c r="L102" s="33"/>
      <c r="M102" s="33"/>
      <c r="N102" s="33"/>
      <c r="AP102" s="25"/>
      <c r="AQ102" s="25"/>
      <c r="AR102" s="400"/>
      <c r="BG102" s="401"/>
      <c r="BH102" s="401"/>
      <c r="BI102" s="401"/>
      <c r="BJ102" s="401"/>
      <c r="BK102" s="401"/>
      <c r="BL102" s="401"/>
      <c r="BM102" s="401"/>
      <c r="BN102" s="401"/>
      <c r="BO102" s="401"/>
    </row>
    <row r="103" spans="2:73" ht="16.8" customHeight="1">
      <c r="B103" s="146" t="s">
        <v>182</v>
      </c>
      <c r="C103" s="146"/>
      <c r="D103" s="146"/>
      <c r="E103" s="146"/>
      <c r="F103" s="146"/>
      <c r="G103" s="62">
        <f>+AM84</f>
        <v>0</v>
      </c>
      <c r="H103" s="62"/>
      <c r="I103" s="33">
        <v>36000</v>
      </c>
      <c r="J103" s="33"/>
      <c r="K103" s="33">
        <f>+G103*I103</f>
        <v>0</v>
      </c>
      <c r="L103" s="33"/>
      <c r="M103" s="340"/>
      <c r="N103" s="340"/>
      <c r="AP103" s="25"/>
      <c r="AQ103" s="25"/>
      <c r="AR103" s="34"/>
      <c r="BG103" s="44"/>
      <c r="BH103" s="44"/>
      <c r="BI103" s="44"/>
      <c r="BJ103" s="44"/>
      <c r="BK103" s="44"/>
      <c r="BL103" s="44"/>
      <c r="BM103" s="44"/>
      <c r="BN103" s="44"/>
      <c r="BO103" s="44"/>
    </row>
    <row r="104" spans="2:73" ht="16.8" customHeight="1">
      <c r="B104" s="241" t="s">
        <v>89</v>
      </c>
      <c r="C104" s="267"/>
      <c r="D104" s="267"/>
      <c r="E104" s="267"/>
      <c r="F104" s="267"/>
      <c r="G104" s="63">
        <f>+AM85</f>
        <v>0</v>
      </c>
      <c r="H104" s="63"/>
      <c r="I104" s="336">
        <v>16000</v>
      </c>
      <c r="J104" s="336"/>
      <c r="K104" s="336">
        <f>+G104*I104</f>
        <v>0</v>
      </c>
      <c r="L104" s="336"/>
      <c r="M104" s="341"/>
      <c r="N104" s="341"/>
      <c r="AP104" s="25"/>
      <c r="AQ104" s="25"/>
      <c r="AR104" s="34"/>
      <c r="BG104" s="44"/>
      <c r="BH104" s="44"/>
      <c r="BI104" s="44"/>
      <c r="BJ104" s="44"/>
      <c r="BK104" s="44"/>
      <c r="BL104" s="44"/>
      <c r="BM104" s="44"/>
      <c r="BN104" s="44"/>
      <c r="BO104" s="44"/>
    </row>
    <row r="105" spans="2:73" ht="16.8" customHeight="1">
      <c r="B105" s="242" t="s">
        <v>8</v>
      </c>
      <c r="C105" s="268"/>
      <c r="D105" s="268"/>
      <c r="E105" s="268"/>
      <c r="F105" s="268"/>
      <c r="G105" s="64">
        <f>SUM(G101:H104)</f>
        <v>0</v>
      </c>
      <c r="H105" s="64"/>
      <c r="I105" s="72"/>
      <c r="J105" s="72"/>
      <c r="K105" s="338">
        <f>SUM(K101:L104)</f>
        <v>0</v>
      </c>
      <c r="L105" s="338"/>
      <c r="M105" s="342"/>
      <c r="N105" s="342"/>
      <c r="AP105" s="25"/>
      <c r="AQ105" s="25"/>
      <c r="AR105" s="34"/>
      <c r="BG105" s="44"/>
      <c r="BH105" s="44"/>
      <c r="BI105" s="44"/>
      <c r="BJ105" s="44"/>
      <c r="BK105" s="44"/>
      <c r="BL105" s="44"/>
      <c r="BM105" s="44"/>
      <c r="BN105" s="44"/>
      <c r="BO105" s="44"/>
    </row>
    <row r="106" spans="2:73" ht="16.8" customHeight="1">
      <c r="C106" s="34"/>
      <c r="AP106" s="25"/>
      <c r="AQ106" s="25"/>
      <c r="AR106" s="34"/>
      <c r="BG106" s="44"/>
      <c r="BH106" s="44"/>
      <c r="BI106" s="44"/>
      <c r="BJ106" s="44"/>
      <c r="BK106" s="44"/>
      <c r="BL106" s="44"/>
      <c r="BM106" s="44"/>
      <c r="BN106" s="44"/>
      <c r="BO106" s="44"/>
    </row>
    <row r="107" spans="2:73" ht="13.8" customHeight="1">
      <c r="B107" s="45"/>
      <c r="D107" s="45"/>
      <c r="E107" s="28"/>
      <c r="F107" s="28"/>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P107" s="25"/>
      <c r="AQ107" s="25"/>
      <c r="AR107" s="25"/>
      <c r="AS107" s="25"/>
      <c r="AT107" s="25"/>
    </row>
    <row r="108" spans="2:73" ht="15.75">
      <c r="B108" s="121" t="s">
        <v>47</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209"/>
      <c r="AO108" s="387"/>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row>
    <row r="109" spans="2:73" ht="17.399999999999999" customHeight="1">
      <c r="B109" s="123" t="s">
        <v>36</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210"/>
      <c r="AO109" s="387"/>
      <c r="AP109" s="25"/>
      <c r="AQ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row>
    <row r="110" spans="2:73" ht="17.399999999999999" customHeight="1">
      <c r="B110" s="122" t="s">
        <v>229</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210"/>
      <c r="BC110" s="25"/>
      <c r="BD110" s="25"/>
      <c r="BE110" s="25"/>
      <c r="BF110" s="25"/>
      <c r="BG110" s="25"/>
      <c r="BH110" s="25"/>
      <c r="BI110" s="25"/>
      <c r="BJ110" s="25"/>
      <c r="BK110" s="25"/>
      <c r="BL110" s="25"/>
      <c r="BM110" s="25"/>
      <c r="BN110" s="25"/>
      <c r="BO110" s="25"/>
      <c r="BP110" s="25"/>
      <c r="BQ110" s="25"/>
      <c r="BR110" s="25"/>
      <c r="BS110" s="25"/>
      <c r="BT110" s="25"/>
      <c r="BU110" s="25"/>
    </row>
    <row r="111" spans="2:73" ht="17.399999999999999" customHeight="1">
      <c r="B111" s="122" t="s">
        <v>40</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210"/>
      <c r="AP111" s="44"/>
      <c r="BE111" s="25"/>
      <c r="BF111" s="25"/>
      <c r="BG111" s="25"/>
      <c r="BH111" s="25"/>
      <c r="BI111" s="25"/>
      <c r="BJ111" s="25"/>
      <c r="BK111" s="25"/>
      <c r="BL111" s="25"/>
      <c r="BM111" s="25"/>
      <c r="BN111" s="25"/>
      <c r="BO111" s="25"/>
      <c r="BP111" s="25"/>
      <c r="BQ111" s="25"/>
      <c r="BR111" s="25"/>
      <c r="BS111" s="25"/>
      <c r="BT111" s="25"/>
      <c r="BU111" s="25"/>
    </row>
    <row r="112" spans="2:73" ht="17.399999999999999" customHeight="1">
      <c r="B112" s="122" t="s">
        <v>231</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210"/>
      <c r="AP112" s="44"/>
      <c r="BE112" s="25"/>
      <c r="BF112" s="25"/>
      <c r="BG112" s="25"/>
      <c r="BH112" s="25"/>
      <c r="BI112" s="25"/>
      <c r="BJ112" s="25"/>
      <c r="BK112" s="25"/>
      <c r="BL112" s="25"/>
      <c r="BM112" s="25"/>
      <c r="BN112" s="25"/>
      <c r="BO112" s="25"/>
      <c r="BP112" s="25"/>
      <c r="BQ112" s="25"/>
      <c r="BR112" s="25"/>
      <c r="BS112" s="25"/>
      <c r="BT112" s="25"/>
      <c r="BU112" s="25"/>
    </row>
    <row r="113" spans="1:73" ht="17.399999999999999" customHeight="1">
      <c r="B113" s="122" t="s">
        <v>197</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210"/>
      <c r="AP113" s="44"/>
      <c r="BE113" s="25"/>
      <c r="BF113" s="25"/>
      <c r="BG113" s="25"/>
      <c r="BH113" s="25"/>
      <c r="BI113" s="25"/>
      <c r="BJ113" s="25"/>
      <c r="BK113" s="25"/>
      <c r="BL113" s="25"/>
      <c r="BM113" s="25"/>
      <c r="BN113" s="25"/>
      <c r="BO113" s="25"/>
      <c r="BP113" s="25"/>
      <c r="BQ113" s="25"/>
      <c r="BR113" s="25"/>
      <c r="BS113" s="25"/>
      <c r="BT113" s="25"/>
      <c r="BU113" s="25"/>
    </row>
    <row r="114" spans="1:73" ht="17.399999999999999" customHeight="1">
      <c r="B114" s="122" t="s">
        <v>181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210"/>
      <c r="AP114" s="25"/>
      <c r="AQ114" s="25"/>
      <c r="BE114" s="25"/>
      <c r="BF114" s="25"/>
      <c r="BG114" s="25"/>
      <c r="BH114" s="25"/>
      <c r="BI114" s="25"/>
      <c r="BJ114" s="25"/>
      <c r="BK114" s="25"/>
      <c r="BL114" s="25"/>
      <c r="BM114" s="25"/>
      <c r="BN114" s="25"/>
      <c r="BO114" s="25"/>
      <c r="BP114" s="25"/>
      <c r="BQ114" s="25"/>
      <c r="BR114" s="25"/>
      <c r="BS114" s="25"/>
      <c r="BT114" s="25"/>
      <c r="BU114" s="25"/>
    </row>
    <row r="115" spans="1:73" ht="17.399999999999999" customHeight="1">
      <c r="B115" s="122" t="s">
        <v>18</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210"/>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row>
    <row r="116" spans="1:73" ht="17.399999999999999" customHeight="1">
      <c r="B116" s="124" t="s">
        <v>84</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211"/>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row>
    <row r="117" spans="1:73" ht="15" customHeight="1">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row>
    <row r="118" spans="1:73" ht="15" customHeight="1">
      <c r="A118" s="227" t="s">
        <v>69</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row>
    <row r="119" spans="1:73" ht="16.2" customHeight="1">
      <c r="B119" s="45" t="s">
        <v>65</v>
      </c>
      <c r="C119" s="45"/>
      <c r="D119" s="45"/>
      <c r="E119" s="28"/>
      <c r="F119" s="28"/>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P119" s="25"/>
      <c r="AQ119" s="25"/>
    </row>
    <row r="120" spans="1:73" ht="16.2" customHeight="1">
      <c r="B120" s="243" t="s">
        <v>7</v>
      </c>
      <c r="C120" s="269"/>
      <c r="D120" s="269"/>
      <c r="E120" s="269"/>
      <c r="F120" s="297"/>
      <c r="G120" s="302">
        <f t="shared" ref="G120:AL120" si="26">IF(G75-G79&gt;0,G75-G79,0)</f>
        <v>0</v>
      </c>
      <c r="H120" s="322">
        <f t="shared" si="26"/>
        <v>0</v>
      </c>
      <c r="I120" s="322">
        <f t="shared" si="26"/>
        <v>0</v>
      </c>
      <c r="J120" s="322">
        <f t="shared" si="26"/>
        <v>0</v>
      </c>
      <c r="K120" s="322">
        <f t="shared" si="26"/>
        <v>0</v>
      </c>
      <c r="L120" s="322">
        <f t="shared" si="26"/>
        <v>0</v>
      </c>
      <c r="M120" s="322">
        <f t="shared" si="26"/>
        <v>0</v>
      </c>
      <c r="N120" s="322">
        <f t="shared" si="26"/>
        <v>0</v>
      </c>
      <c r="O120" s="322">
        <f t="shared" si="26"/>
        <v>0</v>
      </c>
      <c r="P120" s="322">
        <f t="shared" si="26"/>
        <v>0</v>
      </c>
      <c r="Q120" s="322">
        <f t="shared" si="26"/>
        <v>0</v>
      </c>
      <c r="R120" s="322">
        <f t="shared" si="26"/>
        <v>0</v>
      </c>
      <c r="S120" s="322">
        <f t="shared" si="26"/>
        <v>0</v>
      </c>
      <c r="T120" s="322">
        <f t="shared" si="26"/>
        <v>0</v>
      </c>
      <c r="U120" s="322">
        <f t="shared" si="26"/>
        <v>0</v>
      </c>
      <c r="V120" s="322">
        <f t="shared" si="26"/>
        <v>0</v>
      </c>
      <c r="W120" s="322">
        <f t="shared" si="26"/>
        <v>0</v>
      </c>
      <c r="X120" s="322">
        <f t="shared" si="26"/>
        <v>0</v>
      </c>
      <c r="Y120" s="322">
        <f t="shared" si="26"/>
        <v>0</v>
      </c>
      <c r="Z120" s="322">
        <f t="shared" si="26"/>
        <v>0</v>
      </c>
      <c r="AA120" s="322">
        <f t="shared" si="26"/>
        <v>0</v>
      </c>
      <c r="AB120" s="322">
        <f t="shared" si="26"/>
        <v>0</v>
      </c>
      <c r="AC120" s="322">
        <f t="shared" si="26"/>
        <v>0</v>
      </c>
      <c r="AD120" s="322">
        <f t="shared" si="26"/>
        <v>0</v>
      </c>
      <c r="AE120" s="322">
        <f t="shared" si="26"/>
        <v>0</v>
      </c>
      <c r="AF120" s="322">
        <f t="shared" si="26"/>
        <v>0</v>
      </c>
      <c r="AG120" s="322">
        <f t="shared" si="26"/>
        <v>0</v>
      </c>
      <c r="AH120" s="322">
        <f t="shared" si="26"/>
        <v>0</v>
      </c>
      <c r="AI120" s="322">
        <f t="shared" si="26"/>
        <v>0</v>
      </c>
      <c r="AJ120" s="322">
        <f t="shared" si="26"/>
        <v>0</v>
      </c>
      <c r="AK120" s="322">
        <f t="shared" si="26"/>
        <v>0</v>
      </c>
      <c r="AL120" s="353">
        <f t="shared" si="26"/>
        <v>0</v>
      </c>
      <c r="AM120" s="379">
        <f>SUM(G120:AL120)</f>
        <v>0</v>
      </c>
      <c r="AP120" s="25"/>
      <c r="AQ120" s="25"/>
    </row>
    <row r="121" spans="1:73" ht="16.2" customHeight="1">
      <c r="B121" s="244" t="s">
        <v>68</v>
      </c>
      <c r="C121" s="270"/>
      <c r="D121" s="270"/>
      <c r="E121" s="270"/>
      <c r="F121" s="285"/>
      <c r="G121" s="316">
        <f t="shared" ref="G121:AL121" si="27">IF(G77-G120&lt;0,-(G77-G120),0)</f>
        <v>0</v>
      </c>
      <c r="H121" s="162">
        <f t="shared" si="27"/>
        <v>0</v>
      </c>
      <c r="I121" s="162">
        <f t="shared" si="27"/>
        <v>0</v>
      </c>
      <c r="J121" s="162">
        <f t="shared" si="27"/>
        <v>0</v>
      </c>
      <c r="K121" s="162">
        <f t="shared" si="27"/>
        <v>0</v>
      </c>
      <c r="L121" s="162">
        <f t="shared" si="27"/>
        <v>0</v>
      </c>
      <c r="M121" s="162">
        <f t="shared" si="27"/>
        <v>0</v>
      </c>
      <c r="N121" s="162">
        <f t="shared" si="27"/>
        <v>0</v>
      </c>
      <c r="O121" s="162">
        <f t="shared" si="27"/>
        <v>0</v>
      </c>
      <c r="P121" s="162">
        <f t="shared" si="27"/>
        <v>0</v>
      </c>
      <c r="Q121" s="162">
        <f t="shared" si="27"/>
        <v>0</v>
      </c>
      <c r="R121" s="162">
        <f t="shared" si="27"/>
        <v>0</v>
      </c>
      <c r="S121" s="162">
        <f t="shared" si="27"/>
        <v>0</v>
      </c>
      <c r="T121" s="162">
        <f t="shared" si="27"/>
        <v>0</v>
      </c>
      <c r="U121" s="162">
        <f t="shared" si="27"/>
        <v>0</v>
      </c>
      <c r="V121" s="162">
        <f t="shared" si="27"/>
        <v>0</v>
      </c>
      <c r="W121" s="162">
        <f t="shared" si="27"/>
        <v>0</v>
      </c>
      <c r="X121" s="162">
        <f t="shared" si="27"/>
        <v>0</v>
      </c>
      <c r="Y121" s="162">
        <f t="shared" si="27"/>
        <v>0</v>
      </c>
      <c r="Z121" s="162">
        <f t="shared" si="27"/>
        <v>0</v>
      </c>
      <c r="AA121" s="162">
        <f t="shared" si="27"/>
        <v>0</v>
      </c>
      <c r="AB121" s="162">
        <f t="shared" si="27"/>
        <v>0</v>
      </c>
      <c r="AC121" s="162">
        <f t="shared" si="27"/>
        <v>0</v>
      </c>
      <c r="AD121" s="162">
        <f t="shared" si="27"/>
        <v>0</v>
      </c>
      <c r="AE121" s="162">
        <f t="shared" si="27"/>
        <v>0</v>
      </c>
      <c r="AF121" s="162">
        <f t="shared" si="27"/>
        <v>0</v>
      </c>
      <c r="AG121" s="162">
        <f t="shared" si="27"/>
        <v>0</v>
      </c>
      <c r="AH121" s="162">
        <f t="shared" si="27"/>
        <v>0</v>
      </c>
      <c r="AI121" s="162">
        <f t="shared" si="27"/>
        <v>0</v>
      </c>
      <c r="AJ121" s="162">
        <f t="shared" si="27"/>
        <v>0</v>
      </c>
      <c r="AK121" s="162">
        <f t="shared" si="27"/>
        <v>0</v>
      </c>
      <c r="AL121" s="223">
        <f t="shared" si="27"/>
        <v>0</v>
      </c>
      <c r="AM121" s="380">
        <f>SUM(G121:AL121)</f>
        <v>0</v>
      </c>
      <c r="AP121" s="25"/>
      <c r="AQ121" s="25"/>
    </row>
    <row r="122" spans="1:73" ht="16.2" customHeight="1">
      <c r="B122" s="245"/>
      <c r="C122" s="31"/>
      <c r="D122" s="31"/>
      <c r="E122" s="31"/>
      <c r="F122" s="31"/>
      <c r="G122" s="31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P122" s="25"/>
      <c r="AQ122" s="25"/>
    </row>
    <row r="123" spans="1:73" ht="15" customHeight="1">
      <c r="B123" s="45" t="s">
        <v>30</v>
      </c>
      <c r="C123" s="45"/>
      <c r="D123" s="45"/>
      <c r="E123" s="4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P123" s="25"/>
      <c r="AQ123" s="25"/>
      <c r="BQ123" s="25"/>
      <c r="BR123" s="25"/>
      <c r="BS123" s="25"/>
      <c r="BT123" s="25"/>
      <c r="BU123" s="25"/>
    </row>
    <row r="124" spans="1:73" ht="15" customHeight="1">
      <c r="B124" s="246" t="s">
        <v>15</v>
      </c>
      <c r="C124" s="271"/>
      <c r="D124" s="271"/>
      <c r="E124" s="271"/>
      <c r="F124" s="271"/>
      <c r="G124" s="312"/>
      <c r="H124" s="331">
        <f t="shared" ref="H124:AL125" si="28">+H64-G64</f>
        <v>0</v>
      </c>
      <c r="I124" s="331">
        <f t="shared" si="28"/>
        <v>0</v>
      </c>
      <c r="J124" s="331">
        <f t="shared" si="28"/>
        <v>0</v>
      </c>
      <c r="K124" s="331">
        <f t="shared" si="28"/>
        <v>0</v>
      </c>
      <c r="L124" s="331">
        <f t="shared" si="28"/>
        <v>0</v>
      </c>
      <c r="M124" s="331">
        <f t="shared" si="28"/>
        <v>0</v>
      </c>
      <c r="N124" s="331">
        <f t="shared" si="28"/>
        <v>0</v>
      </c>
      <c r="O124" s="331">
        <f t="shared" si="28"/>
        <v>0</v>
      </c>
      <c r="P124" s="331">
        <f t="shared" si="28"/>
        <v>0</v>
      </c>
      <c r="Q124" s="331">
        <f t="shared" si="28"/>
        <v>0</v>
      </c>
      <c r="R124" s="331">
        <f t="shared" si="28"/>
        <v>0</v>
      </c>
      <c r="S124" s="331">
        <f t="shared" si="28"/>
        <v>0</v>
      </c>
      <c r="T124" s="331">
        <f t="shared" si="28"/>
        <v>0</v>
      </c>
      <c r="U124" s="331">
        <f t="shared" si="28"/>
        <v>0</v>
      </c>
      <c r="V124" s="331">
        <f t="shared" si="28"/>
        <v>0</v>
      </c>
      <c r="W124" s="331">
        <f t="shared" si="28"/>
        <v>0</v>
      </c>
      <c r="X124" s="331">
        <f t="shared" si="28"/>
        <v>0</v>
      </c>
      <c r="Y124" s="331">
        <f t="shared" si="28"/>
        <v>0</v>
      </c>
      <c r="Z124" s="331">
        <f t="shared" si="28"/>
        <v>0</v>
      </c>
      <c r="AA124" s="331">
        <f t="shared" si="28"/>
        <v>0</v>
      </c>
      <c r="AB124" s="331">
        <f t="shared" si="28"/>
        <v>0</v>
      </c>
      <c r="AC124" s="331">
        <f t="shared" si="28"/>
        <v>0</v>
      </c>
      <c r="AD124" s="331">
        <f t="shared" si="28"/>
        <v>0</v>
      </c>
      <c r="AE124" s="331">
        <f t="shared" si="28"/>
        <v>0</v>
      </c>
      <c r="AF124" s="331">
        <f t="shared" si="28"/>
        <v>0</v>
      </c>
      <c r="AG124" s="331">
        <f t="shared" si="28"/>
        <v>0</v>
      </c>
      <c r="AH124" s="331">
        <f t="shared" si="28"/>
        <v>0</v>
      </c>
      <c r="AI124" s="331">
        <f t="shared" si="28"/>
        <v>0</v>
      </c>
      <c r="AJ124" s="331">
        <f t="shared" si="28"/>
        <v>0</v>
      </c>
      <c r="AK124" s="331">
        <f t="shared" si="28"/>
        <v>0</v>
      </c>
      <c r="AL124" s="362">
        <f t="shared" si="28"/>
        <v>0</v>
      </c>
      <c r="AM124" s="27"/>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row>
    <row r="125" spans="1:73" ht="15" customHeight="1">
      <c r="B125" s="247" t="s">
        <v>9</v>
      </c>
      <c r="C125" s="272"/>
      <c r="D125" s="272"/>
      <c r="E125" s="272"/>
      <c r="F125" s="272"/>
      <c r="G125" s="318"/>
      <c r="H125" s="332">
        <f t="shared" si="28"/>
        <v>0</v>
      </c>
      <c r="I125" s="332">
        <f t="shared" si="28"/>
        <v>0</v>
      </c>
      <c r="J125" s="332">
        <f t="shared" si="28"/>
        <v>0</v>
      </c>
      <c r="K125" s="332">
        <f t="shared" si="28"/>
        <v>0</v>
      </c>
      <c r="L125" s="332">
        <f t="shared" si="28"/>
        <v>0</v>
      </c>
      <c r="M125" s="332">
        <f t="shared" si="28"/>
        <v>0</v>
      </c>
      <c r="N125" s="332">
        <f t="shared" si="28"/>
        <v>0</v>
      </c>
      <c r="O125" s="332">
        <f t="shared" si="28"/>
        <v>0</v>
      </c>
      <c r="P125" s="332">
        <f t="shared" si="28"/>
        <v>0</v>
      </c>
      <c r="Q125" s="332">
        <f t="shared" si="28"/>
        <v>0</v>
      </c>
      <c r="R125" s="332">
        <f t="shared" si="28"/>
        <v>0</v>
      </c>
      <c r="S125" s="332">
        <f t="shared" si="28"/>
        <v>0</v>
      </c>
      <c r="T125" s="332">
        <f t="shared" si="28"/>
        <v>0</v>
      </c>
      <c r="U125" s="332">
        <f t="shared" si="28"/>
        <v>0</v>
      </c>
      <c r="V125" s="332">
        <f t="shared" si="28"/>
        <v>0</v>
      </c>
      <c r="W125" s="332">
        <f t="shared" si="28"/>
        <v>0</v>
      </c>
      <c r="X125" s="332">
        <f t="shared" si="28"/>
        <v>0</v>
      </c>
      <c r="Y125" s="332">
        <f t="shared" si="28"/>
        <v>0</v>
      </c>
      <c r="Z125" s="332">
        <f t="shared" si="28"/>
        <v>0</v>
      </c>
      <c r="AA125" s="332">
        <f t="shared" si="28"/>
        <v>0</v>
      </c>
      <c r="AB125" s="332">
        <f t="shared" si="28"/>
        <v>0</v>
      </c>
      <c r="AC125" s="332">
        <f t="shared" si="28"/>
        <v>0</v>
      </c>
      <c r="AD125" s="332">
        <f t="shared" si="28"/>
        <v>0</v>
      </c>
      <c r="AE125" s="332">
        <f t="shared" si="28"/>
        <v>0</v>
      </c>
      <c r="AF125" s="332">
        <f t="shared" si="28"/>
        <v>0</v>
      </c>
      <c r="AG125" s="332">
        <f t="shared" si="28"/>
        <v>0</v>
      </c>
      <c r="AH125" s="332">
        <f t="shared" si="28"/>
        <v>0</v>
      </c>
      <c r="AI125" s="332">
        <f t="shared" si="28"/>
        <v>0</v>
      </c>
      <c r="AJ125" s="332">
        <f t="shared" si="28"/>
        <v>0</v>
      </c>
      <c r="AK125" s="332">
        <f t="shared" si="28"/>
        <v>0</v>
      </c>
      <c r="AL125" s="363">
        <f t="shared" si="28"/>
        <v>0</v>
      </c>
      <c r="AM125" s="27"/>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row>
    <row r="126" spans="1:73" ht="15" customHeight="1">
      <c r="B126" s="248" t="s">
        <v>8</v>
      </c>
      <c r="C126" s="273"/>
      <c r="D126" s="273"/>
      <c r="E126" s="273"/>
      <c r="F126" s="273"/>
      <c r="G126" s="319">
        <f t="shared" ref="G126:AL126" si="29">SUM(G124:G125)</f>
        <v>0</v>
      </c>
      <c r="H126" s="333">
        <f t="shared" si="29"/>
        <v>0</v>
      </c>
      <c r="I126" s="333">
        <f t="shared" si="29"/>
        <v>0</v>
      </c>
      <c r="J126" s="333">
        <f t="shared" si="29"/>
        <v>0</v>
      </c>
      <c r="K126" s="333">
        <f t="shared" si="29"/>
        <v>0</v>
      </c>
      <c r="L126" s="333">
        <f t="shared" si="29"/>
        <v>0</v>
      </c>
      <c r="M126" s="333">
        <f t="shared" si="29"/>
        <v>0</v>
      </c>
      <c r="N126" s="333">
        <f t="shared" si="29"/>
        <v>0</v>
      </c>
      <c r="O126" s="333">
        <f t="shared" si="29"/>
        <v>0</v>
      </c>
      <c r="P126" s="333">
        <f t="shared" si="29"/>
        <v>0</v>
      </c>
      <c r="Q126" s="333">
        <f t="shared" si="29"/>
        <v>0</v>
      </c>
      <c r="R126" s="333">
        <f t="shared" si="29"/>
        <v>0</v>
      </c>
      <c r="S126" s="333">
        <f t="shared" si="29"/>
        <v>0</v>
      </c>
      <c r="T126" s="333">
        <f t="shared" si="29"/>
        <v>0</v>
      </c>
      <c r="U126" s="333">
        <f t="shared" si="29"/>
        <v>0</v>
      </c>
      <c r="V126" s="333">
        <f t="shared" si="29"/>
        <v>0</v>
      </c>
      <c r="W126" s="333">
        <f t="shared" si="29"/>
        <v>0</v>
      </c>
      <c r="X126" s="333">
        <f t="shared" si="29"/>
        <v>0</v>
      </c>
      <c r="Y126" s="333">
        <f t="shared" si="29"/>
        <v>0</v>
      </c>
      <c r="Z126" s="333">
        <f t="shared" si="29"/>
        <v>0</v>
      </c>
      <c r="AA126" s="333">
        <f t="shared" si="29"/>
        <v>0</v>
      </c>
      <c r="AB126" s="333">
        <f t="shared" si="29"/>
        <v>0</v>
      </c>
      <c r="AC126" s="333">
        <f t="shared" si="29"/>
        <v>0</v>
      </c>
      <c r="AD126" s="333">
        <f t="shared" si="29"/>
        <v>0</v>
      </c>
      <c r="AE126" s="333">
        <f t="shared" si="29"/>
        <v>0</v>
      </c>
      <c r="AF126" s="333">
        <f t="shared" si="29"/>
        <v>0</v>
      </c>
      <c r="AG126" s="333">
        <f t="shared" si="29"/>
        <v>0</v>
      </c>
      <c r="AH126" s="333">
        <f t="shared" si="29"/>
        <v>0</v>
      </c>
      <c r="AI126" s="333">
        <f t="shared" si="29"/>
        <v>0</v>
      </c>
      <c r="AJ126" s="333">
        <f t="shared" si="29"/>
        <v>0</v>
      </c>
      <c r="AK126" s="333">
        <f t="shared" si="29"/>
        <v>0</v>
      </c>
      <c r="AL126" s="364">
        <f t="shared" si="29"/>
        <v>0</v>
      </c>
      <c r="AM126" s="27"/>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row>
    <row r="127" spans="1:73" ht="15" customHeight="1">
      <c r="B127" s="27"/>
      <c r="C127" s="45"/>
      <c r="D127" s="45"/>
      <c r="E127" s="45"/>
      <c r="F127" s="45"/>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row>
    <row r="128" spans="1:73" ht="15" customHeight="1">
      <c r="B128" s="246" t="s">
        <v>71</v>
      </c>
      <c r="C128" s="271"/>
      <c r="D128" s="271"/>
      <c r="E128" s="271"/>
      <c r="F128" s="271"/>
      <c r="G128" s="312"/>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62"/>
      <c r="AM128" s="27"/>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row>
    <row r="129" spans="2:73" ht="15" customHeight="1">
      <c r="B129" s="249" t="s">
        <v>35</v>
      </c>
      <c r="C129" s="274"/>
      <c r="D129" s="274"/>
      <c r="E129" s="274"/>
      <c r="F129" s="274"/>
      <c r="G129" s="320" t="str">
        <f t="shared" ref="G129:AL129" si="30">IF(G128-G66=0,"",G128-G66)</f>
        <v/>
      </c>
      <c r="H129" s="334" t="str">
        <f t="shared" si="30"/>
        <v/>
      </c>
      <c r="I129" s="334" t="str">
        <f t="shared" si="30"/>
        <v/>
      </c>
      <c r="J129" s="334" t="str">
        <f t="shared" si="30"/>
        <v/>
      </c>
      <c r="K129" s="334" t="str">
        <f t="shared" si="30"/>
        <v/>
      </c>
      <c r="L129" s="334" t="str">
        <f t="shared" si="30"/>
        <v/>
      </c>
      <c r="M129" s="334" t="str">
        <f t="shared" si="30"/>
        <v/>
      </c>
      <c r="N129" s="334" t="str">
        <f t="shared" si="30"/>
        <v/>
      </c>
      <c r="O129" s="334" t="str">
        <f t="shared" si="30"/>
        <v/>
      </c>
      <c r="P129" s="334" t="str">
        <f t="shared" si="30"/>
        <v/>
      </c>
      <c r="Q129" s="334" t="str">
        <f t="shared" si="30"/>
        <v/>
      </c>
      <c r="R129" s="334" t="str">
        <f t="shared" si="30"/>
        <v/>
      </c>
      <c r="S129" s="334" t="str">
        <f t="shared" si="30"/>
        <v/>
      </c>
      <c r="T129" s="334" t="str">
        <f t="shared" si="30"/>
        <v/>
      </c>
      <c r="U129" s="334" t="str">
        <f t="shared" si="30"/>
        <v/>
      </c>
      <c r="V129" s="334" t="str">
        <f t="shared" si="30"/>
        <v/>
      </c>
      <c r="W129" s="334" t="str">
        <f t="shared" si="30"/>
        <v/>
      </c>
      <c r="X129" s="334" t="str">
        <f t="shared" si="30"/>
        <v/>
      </c>
      <c r="Y129" s="334" t="str">
        <f t="shared" si="30"/>
        <v/>
      </c>
      <c r="Z129" s="334" t="str">
        <f t="shared" si="30"/>
        <v/>
      </c>
      <c r="AA129" s="334" t="str">
        <f t="shared" si="30"/>
        <v/>
      </c>
      <c r="AB129" s="334" t="str">
        <f t="shared" si="30"/>
        <v/>
      </c>
      <c r="AC129" s="334" t="str">
        <f t="shared" si="30"/>
        <v/>
      </c>
      <c r="AD129" s="334" t="str">
        <f t="shared" si="30"/>
        <v/>
      </c>
      <c r="AE129" s="334" t="str">
        <f t="shared" si="30"/>
        <v/>
      </c>
      <c r="AF129" s="334" t="str">
        <f t="shared" si="30"/>
        <v/>
      </c>
      <c r="AG129" s="334" t="str">
        <f t="shared" si="30"/>
        <v/>
      </c>
      <c r="AH129" s="334" t="str">
        <f t="shared" si="30"/>
        <v/>
      </c>
      <c r="AI129" s="334" t="str">
        <f t="shared" si="30"/>
        <v/>
      </c>
      <c r="AJ129" s="334" t="str">
        <f t="shared" si="30"/>
        <v/>
      </c>
      <c r="AK129" s="334" t="str">
        <f t="shared" si="30"/>
        <v/>
      </c>
      <c r="AL129" s="365" t="str">
        <f t="shared" si="30"/>
        <v/>
      </c>
      <c r="AM129" s="27"/>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row>
    <row r="130" spans="2:73" ht="15" customHeight="1">
      <c r="B130" s="27" t="s">
        <v>73</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row>
    <row r="131" spans="2:73" ht="15" customHeight="1">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row>
    <row r="132" spans="2:73" ht="15" customHeight="1">
      <c r="B132" s="27"/>
      <c r="C132" s="134" t="s">
        <v>4</v>
      </c>
      <c r="D132" s="142"/>
      <c r="E132" s="142" t="s">
        <v>58</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row>
    <row r="133" spans="2:73" ht="15" customHeight="1">
      <c r="B133" s="27"/>
      <c r="C133" s="40" t="s">
        <v>19</v>
      </c>
      <c r="D133" s="142"/>
      <c r="E133" s="40" t="s">
        <v>59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row>
    <row r="134" spans="2:73" ht="15" customHeight="1">
      <c r="B134" s="27"/>
      <c r="C134" s="40" t="s">
        <v>24</v>
      </c>
      <c r="D134" s="142"/>
      <c r="E134" s="40" t="s">
        <v>56</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row>
    <row r="135" spans="2:73" ht="15" customHeight="1">
      <c r="B135" s="27"/>
      <c r="C135" s="40" t="s">
        <v>25</v>
      </c>
      <c r="D135" s="142"/>
      <c r="E135" s="40" t="s">
        <v>41</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row>
    <row r="136" spans="2:73" ht="15" customHeight="1">
      <c r="B136" s="27"/>
      <c r="C136" s="40" t="s">
        <v>28</v>
      </c>
      <c r="D136" s="142"/>
      <c r="E136" s="40" t="s">
        <v>60</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row>
    <row r="137" spans="2:73" ht="15" customHeight="1">
      <c r="B137" s="27"/>
      <c r="C137" s="275" t="s">
        <v>16</v>
      </c>
      <c r="D137" s="142"/>
      <c r="E137" s="40" t="s">
        <v>21</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row>
    <row r="138" spans="2:73" ht="15" customHeight="1">
      <c r="B138" s="27"/>
      <c r="C138" s="275" t="s">
        <v>177</v>
      </c>
      <c r="D138" s="142"/>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row>
    <row r="139" spans="2:73" ht="15" customHeight="1">
      <c r="B139" s="27"/>
      <c r="C139" s="275" t="s">
        <v>23</v>
      </c>
      <c r="D139" s="142"/>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row>
    <row r="140" spans="2:73" ht="15" customHeight="1">
      <c r="B140" s="27"/>
      <c r="C140" s="275" t="s">
        <v>6</v>
      </c>
      <c r="D140" s="142"/>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row>
    <row r="141" spans="2:73" ht="15" customHeight="1">
      <c r="C141" s="40" t="s">
        <v>14</v>
      </c>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row>
    <row r="142" spans="2:73" ht="15" customHeight="1">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row>
    <row r="143" spans="2:73" ht="15" customHeight="1">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row>
    <row r="144" spans="2:73" ht="15" customHeight="1">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row>
  </sheetData>
  <mergeCells count="46">
    <mergeCell ref="P1:R1"/>
    <mergeCell ref="S1:T1"/>
    <mergeCell ref="V1:W1"/>
    <mergeCell ref="X1:Y1"/>
    <mergeCell ref="Z1:AA1"/>
    <mergeCell ref="AB1:AC1"/>
    <mergeCell ref="AD1:AE1"/>
    <mergeCell ref="AI1:AJ1"/>
    <mergeCell ref="AK1:AN1"/>
    <mergeCell ref="G87:AM87"/>
    <mergeCell ref="B94:D94"/>
    <mergeCell ref="E94:G94"/>
    <mergeCell ref="H94:J94"/>
    <mergeCell ref="K94:M94"/>
    <mergeCell ref="O94:Q94"/>
    <mergeCell ref="R94:T94"/>
    <mergeCell ref="B100:F100"/>
    <mergeCell ref="G100:H100"/>
    <mergeCell ref="I100:J100"/>
    <mergeCell ref="K100:N100"/>
    <mergeCell ref="B101:F101"/>
    <mergeCell ref="G101:H101"/>
    <mergeCell ref="I101:J101"/>
    <mergeCell ref="K101:N101"/>
    <mergeCell ref="B102:F102"/>
    <mergeCell ref="G102:H102"/>
    <mergeCell ref="I102:J102"/>
    <mergeCell ref="K102:N102"/>
    <mergeCell ref="B103:F103"/>
    <mergeCell ref="G103:H103"/>
    <mergeCell ref="I103:J103"/>
    <mergeCell ref="K103:N103"/>
    <mergeCell ref="B104:F104"/>
    <mergeCell ref="G104:H104"/>
    <mergeCell ref="I104:J104"/>
    <mergeCell ref="K104:N104"/>
    <mergeCell ref="B105:F105"/>
    <mergeCell ref="G105:H105"/>
    <mergeCell ref="I105:J105"/>
    <mergeCell ref="K105:N105"/>
    <mergeCell ref="B92:D93"/>
    <mergeCell ref="E92:G93"/>
    <mergeCell ref="H92:J93"/>
    <mergeCell ref="K92:M93"/>
    <mergeCell ref="O92:Q93"/>
    <mergeCell ref="R92:T93"/>
  </mergeCells>
  <phoneticPr fontId="2"/>
  <conditionalFormatting sqref="G4:AL63">
    <cfRule type="expression" dxfId="26" priority="3">
      <formula>AP4=1</formula>
    </cfRule>
    <cfRule type="expression" dxfId="25" priority="4">
      <formula>COUNTIF(G4,"休(療)")=1</formula>
    </cfRule>
    <cfRule type="expression" dxfId="24" priority="5">
      <formula>COUNTIF(G4,"休")=1</formula>
    </cfRule>
    <cfRule type="expression" dxfId="23" priority="6">
      <formula>COUNTIF(G4,"空")=1</formula>
    </cfRule>
    <cfRule type="expression" dxfId="22" priority="7">
      <formula>COUNTIF(G4,"対象外")=1</formula>
    </cfRule>
    <cfRule type="expression" dxfId="21" priority="8">
      <formula>COUNTIF(G4,"*"&amp;"コ"&amp;"*")=1</formula>
    </cfRule>
    <cfRule type="expression" dxfId="20" priority="9">
      <formula>COUNTIF(G4,"*"&amp;"一"&amp;"*")=1</formula>
    </cfRule>
  </conditionalFormatting>
  <conditionalFormatting sqref="D4:AN63">
    <cfRule type="expression" dxfId="19" priority="2">
      <formula>$E5&lt;&gt;""</formula>
    </cfRule>
  </conditionalFormatting>
  <conditionalFormatting sqref="G4:AN63">
    <cfRule type="expression" dxfId="18" priority="1">
      <formula>COUNTIF(G4,"空(療)")=1</formula>
    </cfRule>
  </conditionalFormatting>
  <dataValidations count="3">
    <dataValidation type="list" allowBlank="1" showDropDown="0" showInputMessage="1" showErrorMessage="1" sqref="AM4:AM63">
      <formula1>$C$133:$C$137</formula1>
    </dataValidation>
    <dataValidation type="list" allowBlank="1" showDropDown="0" showInputMessage="1" showErrorMessage="1" sqref="G4:AL63">
      <formula1>$C$133:$C$141</formula1>
    </dataValidation>
    <dataValidation type="list" allowBlank="1" showDropDown="0" showInputMessage="1" showErrorMessage="1" sqref="D4:D63">
      <formula1>$E$133:$E$137</formula1>
    </dataValidation>
  </dataValidations>
  <pageMargins left="0.11811023622047244" right="0.11811023622047244" top="0.74803149606299213" bottom="0.19685039370078741" header="0.31496062992125984" footer="0.31496062992125984"/>
  <pageSetup paperSize="8" scale="65" fitToWidth="1" fitToHeight="0" orientation="portrait" usePrinterDefaults="1"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dimension ref="A1:BW144"/>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5" style="23" customWidth="1"/>
    <col min="5" max="6" width="5.8984375" style="23" customWidth="1"/>
    <col min="7" max="39" width="5.19921875" style="23" customWidth="1"/>
    <col min="40" max="40" width="6.19921875" style="107" customWidth="1"/>
    <col min="41" max="41" width="4" style="23" bestFit="1" customWidth="1"/>
    <col min="42" max="73" width="5.19921875" style="23" customWidth="1"/>
    <col min="74" max="74" width="9" style="23"/>
    <col min="75" max="75" width="11.69921875" style="23" customWidth="1"/>
    <col min="76" max="16384" width="9" style="23"/>
  </cols>
  <sheetData>
    <row r="1" spans="2:75" ht="20.25">
      <c r="B1" s="26" t="s">
        <v>193</v>
      </c>
      <c r="C1" s="27"/>
      <c r="D1" s="27"/>
      <c r="E1" s="27"/>
      <c r="F1" s="27"/>
      <c r="G1" s="27"/>
      <c r="H1" s="27"/>
      <c r="I1" s="27"/>
      <c r="J1" s="27"/>
      <c r="K1" s="27"/>
      <c r="L1" s="27"/>
      <c r="M1" s="192"/>
      <c r="N1" s="192"/>
      <c r="O1" s="405"/>
      <c r="P1" s="344" t="s">
        <v>187</v>
      </c>
      <c r="Q1" s="189"/>
      <c r="R1" s="187"/>
      <c r="S1" s="175"/>
      <c r="T1" s="177"/>
      <c r="U1" s="179" t="s">
        <v>132</v>
      </c>
      <c r="V1" s="175"/>
      <c r="W1" s="345"/>
      <c r="X1" s="184" t="s">
        <v>133</v>
      </c>
      <c r="Y1" s="187"/>
      <c r="Z1" s="190">
        <f>_xlfn.DAYS(V1,S1)+1</f>
        <v>1</v>
      </c>
      <c r="AA1" s="191"/>
      <c r="AB1" s="347"/>
      <c r="AC1" s="347"/>
      <c r="AD1" s="348"/>
      <c r="AE1" s="349"/>
      <c r="AF1" s="205" t="s">
        <v>101</v>
      </c>
      <c r="AG1" s="205"/>
      <c r="AH1" s="350"/>
      <c r="AI1" s="94" t="s">
        <v>10</v>
      </c>
      <c r="AJ1" s="94"/>
      <c r="AK1" s="98" t="s">
        <v>115</v>
      </c>
      <c r="AL1" s="98"/>
      <c r="AM1" s="98"/>
      <c r="AN1" s="98"/>
      <c r="AP1" s="23" t="s">
        <v>90</v>
      </c>
      <c r="BL1" s="25"/>
      <c r="BM1" s="25"/>
      <c r="BN1" s="25"/>
      <c r="BO1" s="25"/>
      <c r="BP1" s="25"/>
      <c r="BQ1" s="25"/>
      <c r="BR1" s="25"/>
      <c r="BS1" s="25"/>
      <c r="BT1" s="25"/>
    </row>
    <row r="2" spans="2:75" ht="18"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75" s="115" customFormat="1" ht="17.25" customHeight="1">
      <c r="B3" s="94" t="s">
        <v>13</v>
      </c>
      <c r="C3" s="125" t="s">
        <v>46</v>
      </c>
      <c r="D3" s="136" t="s">
        <v>32</v>
      </c>
      <c r="E3" s="143" t="s">
        <v>42</v>
      </c>
      <c r="F3" s="147" t="s">
        <v>1</v>
      </c>
      <c r="G3" s="300">
        <v>45054</v>
      </c>
      <c r="H3" s="161">
        <f t="shared" ref="H3:AL3" ca="1" si="0">OFFSET(H3,0,-1)+1</f>
        <v>45055</v>
      </c>
      <c r="I3" s="161">
        <f t="shared" ca="1" si="0"/>
        <v>45056</v>
      </c>
      <c r="J3" s="161">
        <f t="shared" ca="1" si="0"/>
        <v>45057</v>
      </c>
      <c r="K3" s="161">
        <f t="shared" ca="1" si="0"/>
        <v>45058</v>
      </c>
      <c r="L3" s="161">
        <f t="shared" ca="1" si="0"/>
        <v>45059</v>
      </c>
      <c r="M3" s="161">
        <f t="shared" ca="1" si="0"/>
        <v>45060</v>
      </c>
      <c r="N3" s="161">
        <f t="shared" ca="1" si="0"/>
        <v>45061</v>
      </c>
      <c r="O3" s="161">
        <f t="shared" ca="1" si="0"/>
        <v>45062</v>
      </c>
      <c r="P3" s="161">
        <f t="shared" ca="1" si="0"/>
        <v>45063</v>
      </c>
      <c r="Q3" s="161">
        <f t="shared" ca="1" si="0"/>
        <v>45064</v>
      </c>
      <c r="R3" s="161">
        <f t="shared" ca="1" si="0"/>
        <v>45065</v>
      </c>
      <c r="S3" s="161">
        <f t="shared" ca="1" si="0"/>
        <v>45066</v>
      </c>
      <c r="T3" s="161">
        <f t="shared" ca="1" si="0"/>
        <v>45067</v>
      </c>
      <c r="U3" s="161">
        <f t="shared" ca="1" si="0"/>
        <v>45068</v>
      </c>
      <c r="V3" s="161">
        <f t="shared" ca="1" si="0"/>
        <v>45069</v>
      </c>
      <c r="W3" s="161">
        <f t="shared" ca="1" si="0"/>
        <v>45070</v>
      </c>
      <c r="X3" s="161">
        <f t="shared" ca="1" si="0"/>
        <v>45071</v>
      </c>
      <c r="Y3" s="161">
        <f t="shared" ca="1" si="0"/>
        <v>45072</v>
      </c>
      <c r="Z3" s="161">
        <f t="shared" ca="1" si="0"/>
        <v>45073</v>
      </c>
      <c r="AA3" s="161">
        <f t="shared" ca="1" si="0"/>
        <v>45074</v>
      </c>
      <c r="AB3" s="161">
        <f t="shared" ca="1" si="0"/>
        <v>45075</v>
      </c>
      <c r="AC3" s="161">
        <f t="shared" ca="1" si="0"/>
        <v>45076</v>
      </c>
      <c r="AD3" s="161">
        <f t="shared" ca="1" si="0"/>
        <v>45077</v>
      </c>
      <c r="AE3" s="161">
        <f t="shared" ca="1" si="0"/>
        <v>45078</v>
      </c>
      <c r="AF3" s="161">
        <f t="shared" ca="1" si="0"/>
        <v>45079</v>
      </c>
      <c r="AG3" s="161">
        <f t="shared" ca="1" si="0"/>
        <v>45080</v>
      </c>
      <c r="AH3" s="161">
        <f t="shared" ca="1" si="0"/>
        <v>45081</v>
      </c>
      <c r="AI3" s="161">
        <f t="shared" ca="1" si="0"/>
        <v>45082</v>
      </c>
      <c r="AJ3" s="161">
        <f t="shared" ca="1" si="0"/>
        <v>45083</v>
      </c>
      <c r="AK3" s="161">
        <f t="shared" ca="1" si="0"/>
        <v>45084</v>
      </c>
      <c r="AL3" s="193">
        <f t="shared" ca="1" si="0"/>
        <v>45085</v>
      </c>
      <c r="AM3" s="366" t="s">
        <v>8</v>
      </c>
      <c r="AN3" s="381" t="s">
        <v>61</v>
      </c>
      <c r="AO3" s="388"/>
      <c r="AP3" s="390">
        <f>+G3</f>
        <v>45054</v>
      </c>
      <c r="AQ3" s="395">
        <f t="shared" ref="AQ3:BU3" si="1">+AP3+1</f>
        <v>45055</v>
      </c>
      <c r="AR3" s="395">
        <f t="shared" si="1"/>
        <v>45056</v>
      </c>
      <c r="AS3" s="395">
        <f t="shared" si="1"/>
        <v>45057</v>
      </c>
      <c r="AT3" s="395">
        <f t="shared" si="1"/>
        <v>45058</v>
      </c>
      <c r="AU3" s="395">
        <f t="shared" si="1"/>
        <v>45059</v>
      </c>
      <c r="AV3" s="395">
        <f t="shared" si="1"/>
        <v>45060</v>
      </c>
      <c r="AW3" s="395">
        <f t="shared" si="1"/>
        <v>45061</v>
      </c>
      <c r="AX3" s="395">
        <f t="shared" si="1"/>
        <v>45062</v>
      </c>
      <c r="AY3" s="395">
        <f t="shared" si="1"/>
        <v>45063</v>
      </c>
      <c r="AZ3" s="395">
        <f t="shared" si="1"/>
        <v>45064</v>
      </c>
      <c r="BA3" s="395">
        <f t="shared" si="1"/>
        <v>45065</v>
      </c>
      <c r="BB3" s="395">
        <f t="shared" si="1"/>
        <v>45066</v>
      </c>
      <c r="BC3" s="395">
        <f t="shared" si="1"/>
        <v>45067</v>
      </c>
      <c r="BD3" s="395">
        <f t="shared" si="1"/>
        <v>45068</v>
      </c>
      <c r="BE3" s="395">
        <f t="shared" si="1"/>
        <v>45069</v>
      </c>
      <c r="BF3" s="395">
        <f t="shared" si="1"/>
        <v>45070</v>
      </c>
      <c r="BG3" s="395">
        <f t="shared" si="1"/>
        <v>45071</v>
      </c>
      <c r="BH3" s="395">
        <f t="shared" si="1"/>
        <v>45072</v>
      </c>
      <c r="BI3" s="395">
        <f t="shared" si="1"/>
        <v>45073</v>
      </c>
      <c r="BJ3" s="395">
        <f t="shared" si="1"/>
        <v>45074</v>
      </c>
      <c r="BK3" s="395">
        <f t="shared" si="1"/>
        <v>45075</v>
      </c>
      <c r="BL3" s="395">
        <f t="shared" si="1"/>
        <v>45076</v>
      </c>
      <c r="BM3" s="395">
        <f t="shared" si="1"/>
        <v>45077</v>
      </c>
      <c r="BN3" s="395">
        <f t="shared" si="1"/>
        <v>45078</v>
      </c>
      <c r="BO3" s="395">
        <f t="shared" si="1"/>
        <v>45079</v>
      </c>
      <c r="BP3" s="395">
        <f t="shared" si="1"/>
        <v>45080</v>
      </c>
      <c r="BQ3" s="395">
        <f t="shared" si="1"/>
        <v>45081</v>
      </c>
      <c r="BR3" s="395">
        <f t="shared" si="1"/>
        <v>45082</v>
      </c>
      <c r="BS3" s="395">
        <f t="shared" si="1"/>
        <v>45083</v>
      </c>
      <c r="BT3" s="395">
        <f t="shared" si="1"/>
        <v>45084</v>
      </c>
      <c r="BU3" s="402">
        <f t="shared" si="1"/>
        <v>45085</v>
      </c>
    </row>
    <row r="4" spans="2:75" ht="12" customHeight="1">
      <c r="B4" s="117">
        <f t="shared" ref="B4:B63" si="2">ROW()-3</f>
        <v>1</v>
      </c>
      <c r="C4" s="126"/>
      <c r="D4" s="137"/>
      <c r="E4" s="144"/>
      <c r="F4" s="282" t="e">
        <f t="shared" ref="F4:F63" ca="1" si="3">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220"/>
      <c r="AM4" s="367"/>
      <c r="AN4" s="382">
        <f ca="1">IFERROR(COUNTIF(OFFSET(G4,0,MATCH("コ",G4:AL4,0)):$AL4,"一"),0)</f>
        <v>0</v>
      </c>
      <c r="AP4" s="391">
        <f t="shared" ref="AP4:AP63" si="4">COUNTIF(G4,"*"&amp;"コ"&amp;"*")</f>
        <v>0</v>
      </c>
      <c r="AQ4" s="396">
        <f t="shared" ref="AQ4:BU63" si="5">IF(AP4=1,1,COUNTIF(H4,"*"&amp;"コ"&amp;"*"))</f>
        <v>0</v>
      </c>
      <c r="AR4" s="396">
        <f t="shared" si="5"/>
        <v>0</v>
      </c>
      <c r="AS4" s="396">
        <f t="shared" si="5"/>
        <v>0</v>
      </c>
      <c r="AT4" s="396">
        <f t="shared" si="5"/>
        <v>0</v>
      </c>
      <c r="AU4" s="396">
        <f t="shared" si="5"/>
        <v>0</v>
      </c>
      <c r="AV4" s="396">
        <f t="shared" si="5"/>
        <v>0</v>
      </c>
      <c r="AW4" s="396">
        <f t="shared" si="5"/>
        <v>0</v>
      </c>
      <c r="AX4" s="396">
        <f t="shared" si="5"/>
        <v>0</v>
      </c>
      <c r="AY4" s="396">
        <f t="shared" si="5"/>
        <v>0</v>
      </c>
      <c r="AZ4" s="396">
        <f t="shared" si="5"/>
        <v>0</v>
      </c>
      <c r="BA4" s="396">
        <f t="shared" si="5"/>
        <v>0</v>
      </c>
      <c r="BB4" s="396">
        <f t="shared" si="5"/>
        <v>0</v>
      </c>
      <c r="BC4" s="396">
        <f t="shared" si="5"/>
        <v>0</v>
      </c>
      <c r="BD4" s="396">
        <f t="shared" si="5"/>
        <v>0</v>
      </c>
      <c r="BE4" s="396">
        <f t="shared" si="5"/>
        <v>0</v>
      </c>
      <c r="BF4" s="396">
        <f t="shared" si="5"/>
        <v>0</v>
      </c>
      <c r="BG4" s="396">
        <f t="shared" si="5"/>
        <v>0</v>
      </c>
      <c r="BH4" s="396">
        <f t="shared" si="5"/>
        <v>0</v>
      </c>
      <c r="BI4" s="396">
        <f t="shared" si="5"/>
        <v>0</v>
      </c>
      <c r="BJ4" s="396">
        <f t="shared" si="5"/>
        <v>0</v>
      </c>
      <c r="BK4" s="396">
        <f t="shared" si="5"/>
        <v>0</v>
      </c>
      <c r="BL4" s="396">
        <f t="shared" si="5"/>
        <v>0</v>
      </c>
      <c r="BM4" s="396">
        <f t="shared" si="5"/>
        <v>0</v>
      </c>
      <c r="BN4" s="396">
        <f t="shared" si="5"/>
        <v>0</v>
      </c>
      <c r="BO4" s="396">
        <f t="shared" si="5"/>
        <v>0</v>
      </c>
      <c r="BP4" s="396">
        <f t="shared" si="5"/>
        <v>0</v>
      </c>
      <c r="BQ4" s="396">
        <f t="shared" si="5"/>
        <v>0</v>
      </c>
      <c r="BR4" s="396">
        <f t="shared" si="5"/>
        <v>0</v>
      </c>
      <c r="BS4" s="396">
        <f t="shared" si="5"/>
        <v>0</v>
      </c>
      <c r="BT4" s="396">
        <f t="shared" si="5"/>
        <v>0</v>
      </c>
      <c r="BU4" s="403">
        <f t="shared" si="5"/>
        <v>0</v>
      </c>
    </row>
    <row r="5" spans="2:75" ht="12" customHeight="1">
      <c r="B5" s="117">
        <f t="shared" si="2"/>
        <v>2</v>
      </c>
      <c r="C5" s="126"/>
      <c r="D5" s="137"/>
      <c r="E5" s="144"/>
      <c r="F5" s="282" t="e">
        <f t="shared" ca="1" si="3"/>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220"/>
      <c r="AM5" s="367"/>
      <c r="AN5" s="383">
        <f ca="1">IFERROR(COUNTIF(OFFSET(G5,0,MATCH("コ",G5:AL5,0)):$AL5,"一"),0)</f>
        <v>0</v>
      </c>
      <c r="AP5" s="392">
        <f t="shared" si="4"/>
        <v>0</v>
      </c>
      <c r="AQ5" s="397">
        <f t="shared" si="5"/>
        <v>0</v>
      </c>
      <c r="AR5" s="397">
        <f t="shared" si="5"/>
        <v>0</v>
      </c>
      <c r="AS5" s="397">
        <f t="shared" si="5"/>
        <v>0</v>
      </c>
      <c r="AT5" s="397">
        <f t="shared" si="5"/>
        <v>0</v>
      </c>
      <c r="AU5" s="397">
        <f t="shared" si="5"/>
        <v>0</v>
      </c>
      <c r="AV5" s="397">
        <f t="shared" si="5"/>
        <v>0</v>
      </c>
      <c r="AW5" s="397">
        <f t="shared" si="5"/>
        <v>0</v>
      </c>
      <c r="AX5" s="397">
        <f t="shared" si="5"/>
        <v>0</v>
      </c>
      <c r="AY5" s="397">
        <f t="shared" si="5"/>
        <v>0</v>
      </c>
      <c r="AZ5" s="397">
        <f t="shared" si="5"/>
        <v>0</v>
      </c>
      <c r="BA5" s="397">
        <f t="shared" si="5"/>
        <v>0</v>
      </c>
      <c r="BB5" s="397">
        <f t="shared" si="5"/>
        <v>0</v>
      </c>
      <c r="BC5" s="397">
        <f t="shared" si="5"/>
        <v>0</v>
      </c>
      <c r="BD5" s="397">
        <f t="shared" si="5"/>
        <v>0</v>
      </c>
      <c r="BE5" s="397">
        <f t="shared" si="5"/>
        <v>0</v>
      </c>
      <c r="BF5" s="397">
        <f t="shared" si="5"/>
        <v>0</v>
      </c>
      <c r="BG5" s="397">
        <f t="shared" si="5"/>
        <v>0</v>
      </c>
      <c r="BH5" s="397">
        <f t="shared" si="5"/>
        <v>0</v>
      </c>
      <c r="BI5" s="397">
        <f t="shared" si="5"/>
        <v>0</v>
      </c>
      <c r="BJ5" s="397">
        <f t="shared" si="5"/>
        <v>0</v>
      </c>
      <c r="BK5" s="397">
        <f t="shared" si="5"/>
        <v>0</v>
      </c>
      <c r="BL5" s="397">
        <f t="shared" si="5"/>
        <v>0</v>
      </c>
      <c r="BM5" s="397">
        <f t="shared" si="5"/>
        <v>0</v>
      </c>
      <c r="BN5" s="397">
        <f t="shared" si="5"/>
        <v>0</v>
      </c>
      <c r="BO5" s="397">
        <f t="shared" si="5"/>
        <v>0</v>
      </c>
      <c r="BP5" s="397">
        <f t="shared" si="5"/>
        <v>0</v>
      </c>
      <c r="BQ5" s="397">
        <f t="shared" si="5"/>
        <v>0</v>
      </c>
      <c r="BR5" s="397">
        <f t="shared" si="5"/>
        <v>0</v>
      </c>
      <c r="BS5" s="397">
        <f t="shared" si="5"/>
        <v>0</v>
      </c>
      <c r="BT5" s="397">
        <f t="shared" si="5"/>
        <v>0</v>
      </c>
      <c r="BU5" s="282">
        <f t="shared" si="5"/>
        <v>0</v>
      </c>
      <c r="BW5" s="25"/>
    </row>
    <row r="6" spans="2:75" ht="12" customHeight="1">
      <c r="B6" s="117">
        <f t="shared" si="2"/>
        <v>3</v>
      </c>
      <c r="C6" s="126"/>
      <c r="D6" s="137"/>
      <c r="E6" s="144"/>
      <c r="F6" s="282" t="e">
        <f t="shared" ca="1" si="3"/>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220"/>
      <c r="AM6" s="367"/>
      <c r="AN6" s="383">
        <f ca="1">IFERROR(COUNTIF(OFFSET(G6,0,MATCH("コ",G6:AL6,0)):$AL6,"一"),0)</f>
        <v>0</v>
      </c>
      <c r="AP6" s="392">
        <f t="shared" si="4"/>
        <v>0</v>
      </c>
      <c r="AQ6" s="397">
        <f t="shared" si="5"/>
        <v>0</v>
      </c>
      <c r="AR6" s="397">
        <f t="shared" si="5"/>
        <v>0</v>
      </c>
      <c r="AS6" s="397">
        <f t="shared" si="5"/>
        <v>0</v>
      </c>
      <c r="AT6" s="397">
        <f t="shared" si="5"/>
        <v>0</v>
      </c>
      <c r="AU6" s="397">
        <f t="shared" si="5"/>
        <v>0</v>
      </c>
      <c r="AV6" s="397">
        <f t="shared" si="5"/>
        <v>0</v>
      </c>
      <c r="AW6" s="397">
        <f t="shared" si="5"/>
        <v>0</v>
      </c>
      <c r="AX6" s="397">
        <f t="shared" si="5"/>
        <v>0</v>
      </c>
      <c r="AY6" s="397">
        <f t="shared" si="5"/>
        <v>0</v>
      </c>
      <c r="AZ6" s="397">
        <f t="shared" si="5"/>
        <v>0</v>
      </c>
      <c r="BA6" s="397">
        <f t="shared" si="5"/>
        <v>0</v>
      </c>
      <c r="BB6" s="397">
        <f t="shared" si="5"/>
        <v>0</v>
      </c>
      <c r="BC6" s="397">
        <f t="shared" si="5"/>
        <v>0</v>
      </c>
      <c r="BD6" s="397">
        <f t="shared" si="5"/>
        <v>0</v>
      </c>
      <c r="BE6" s="397">
        <f t="shared" si="5"/>
        <v>0</v>
      </c>
      <c r="BF6" s="397">
        <f t="shared" si="5"/>
        <v>0</v>
      </c>
      <c r="BG6" s="397">
        <f t="shared" si="5"/>
        <v>0</v>
      </c>
      <c r="BH6" s="397">
        <f t="shared" si="5"/>
        <v>0</v>
      </c>
      <c r="BI6" s="397">
        <f t="shared" si="5"/>
        <v>0</v>
      </c>
      <c r="BJ6" s="397">
        <f t="shared" si="5"/>
        <v>0</v>
      </c>
      <c r="BK6" s="397">
        <f t="shared" si="5"/>
        <v>0</v>
      </c>
      <c r="BL6" s="397">
        <f t="shared" si="5"/>
        <v>0</v>
      </c>
      <c r="BM6" s="397">
        <f t="shared" si="5"/>
        <v>0</v>
      </c>
      <c r="BN6" s="397">
        <f t="shared" si="5"/>
        <v>0</v>
      </c>
      <c r="BO6" s="397">
        <f t="shared" si="5"/>
        <v>0</v>
      </c>
      <c r="BP6" s="397">
        <f t="shared" si="5"/>
        <v>0</v>
      </c>
      <c r="BQ6" s="397">
        <f t="shared" si="5"/>
        <v>0</v>
      </c>
      <c r="BR6" s="397">
        <f t="shared" si="5"/>
        <v>0</v>
      </c>
      <c r="BS6" s="397">
        <f t="shared" si="5"/>
        <v>0</v>
      </c>
      <c r="BT6" s="397">
        <f t="shared" si="5"/>
        <v>0</v>
      </c>
      <c r="BU6" s="282">
        <f t="shared" si="5"/>
        <v>0</v>
      </c>
    </row>
    <row r="7" spans="2:75" ht="12" customHeight="1">
      <c r="B7" s="117">
        <f t="shared" si="2"/>
        <v>4</v>
      </c>
      <c r="C7" s="126"/>
      <c r="D7" s="137"/>
      <c r="E7" s="144"/>
      <c r="F7" s="282" t="e">
        <f t="shared" ca="1" si="3"/>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220"/>
      <c r="AM7" s="367"/>
      <c r="AN7" s="383">
        <f ca="1">IFERROR(COUNTIF(OFFSET(G7,0,MATCH("コ",G7:AL7,0)):$AL7,"一"),0)</f>
        <v>0</v>
      </c>
      <c r="AP7" s="392">
        <f t="shared" si="4"/>
        <v>0</v>
      </c>
      <c r="AQ7" s="397">
        <f t="shared" si="5"/>
        <v>0</v>
      </c>
      <c r="AR7" s="397">
        <f t="shared" si="5"/>
        <v>0</v>
      </c>
      <c r="AS7" s="397">
        <f t="shared" si="5"/>
        <v>0</v>
      </c>
      <c r="AT7" s="397">
        <f t="shared" si="5"/>
        <v>0</v>
      </c>
      <c r="AU7" s="397">
        <f t="shared" si="5"/>
        <v>0</v>
      </c>
      <c r="AV7" s="397">
        <f t="shared" si="5"/>
        <v>0</v>
      </c>
      <c r="AW7" s="397">
        <f t="shared" si="5"/>
        <v>0</v>
      </c>
      <c r="AX7" s="397">
        <f t="shared" si="5"/>
        <v>0</v>
      </c>
      <c r="AY7" s="397">
        <f t="shared" si="5"/>
        <v>0</v>
      </c>
      <c r="AZ7" s="397">
        <f t="shared" si="5"/>
        <v>0</v>
      </c>
      <c r="BA7" s="397">
        <f t="shared" si="5"/>
        <v>0</v>
      </c>
      <c r="BB7" s="397">
        <f t="shared" si="5"/>
        <v>0</v>
      </c>
      <c r="BC7" s="397">
        <f t="shared" si="5"/>
        <v>0</v>
      </c>
      <c r="BD7" s="397">
        <f t="shared" si="5"/>
        <v>0</v>
      </c>
      <c r="BE7" s="397">
        <f t="shared" si="5"/>
        <v>0</v>
      </c>
      <c r="BF7" s="397">
        <f t="shared" si="5"/>
        <v>0</v>
      </c>
      <c r="BG7" s="397">
        <f t="shared" si="5"/>
        <v>0</v>
      </c>
      <c r="BH7" s="397">
        <f t="shared" si="5"/>
        <v>0</v>
      </c>
      <c r="BI7" s="397">
        <f t="shared" si="5"/>
        <v>0</v>
      </c>
      <c r="BJ7" s="397">
        <f t="shared" si="5"/>
        <v>0</v>
      </c>
      <c r="BK7" s="397">
        <f t="shared" si="5"/>
        <v>0</v>
      </c>
      <c r="BL7" s="397">
        <f t="shared" si="5"/>
        <v>0</v>
      </c>
      <c r="BM7" s="397">
        <f t="shared" si="5"/>
        <v>0</v>
      </c>
      <c r="BN7" s="397">
        <f t="shared" si="5"/>
        <v>0</v>
      </c>
      <c r="BO7" s="397">
        <f t="shared" si="5"/>
        <v>0</v>
      </c>
      <c r="BP7" s="397">
        <f t="shared" si="5"/>
        <v>0</v>
      </c>
      <c r="BQ7" s="397">
        <f t="shared" si="5"/>
        <v>0</v>
      </c>
      <c r="BR7" s="397">
        <f t="shared" si="5"/>
        <v>0</v>
      </c>
      <c r="BS7" s="397">
        <f t="shared" si="5"/>
        <v>0</v>
      </c>
      <c r="BT7" s="397">
        <f t="shared" si="5"/>
        <v>0</v>
      </c>
      <c r="BU7" s="282">
        <f t="shared" si="5"/>
        <v>0</v>
      </c>
      <c r="BW7" s="25"/>
    </row>
    <row r="8" spans="2:75" ht="12" customHeight="1">
      <c r="B8" s="117">
        <f t="shared" si="2"/>
        <v>5</v>
      </c>
      <c r="C8" s="126"/>
      <c r="D8" s="137"/>
      <c r="E8" s="144"/>
      <c r="F8" s="282" t="e">
        <f t="shared" ca="1" si="3"/>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220"/>
      <c r="AM8" s="367"/>
      <c r="AN8" s="383">
        <f ca="1">IFERROR(COUNTIF(OFFSET(G8,0,MATCH("コ",G8:AL8,0)):$AL8,"一"),0)</f>
        <v>0</v>
      </c>
      <c r="AP8" s="392">
        <f t="shared" si="4"/>
        <v>0</v>
      </c>
      <c r="AQ8" s="397">
        <f t="shared" si="5"/>
        <v>0</v>
      </c>
      <c r="AR8" s="397">
        <f t="shared" si="5"/>
        <v>0</v>
      </c>
      <c r="AS8" s="397">
        <f t="shared" si="5"/>
        <v>0</v>
      </c>
      <c r="AT8" s="397">
        <f t="shared" si="5"/>
        <v>0</v>
      </c>
      <c r="AU8" s="397">
        <f t="shared" si="5"/>
        <v>0</v>
      </c>
      <c r="AV8" s="397">
        <f t="shared" si="5"/>
        <v>0</v>
      </c>
      <c r="AW8" s="397">
        <f t="shared" si="5"/>
        <v>0</v>
      </c>
      <c r="AX8" s="397">
        <f t="shared" si="5"/>
        <v>0</v>
      </c>
      <c r="AY8" s="397">
        <f t="shared" si="5"/>
        <v>0</v>
      </c>
      <c r="AZ8" s="397">
        <f t="shared" si="5"/>
        <v>0</v>
      </c>
      <c r="BA8" s="397">
        <f t="shared" si="5"/>
        <v>0</v>
      </c>
      <c r="BB8" s="397">
        <f t="shared" si="5"/>
        <v>0</v>
      </c>
      <c r="BC8" s="397">
        <f t="shared" si="5"/>
        <v>0</v>
      </c>
      <c r="BD8" s="397">
        <f t="shared" si="5"/>
        <v>0</v>
      </c>
      <c r="BE8" s="397">
        <f t="shared" si="5"/>
        <v>0</v>
      </c>
      <c r="BF8" s="397">
        <f t="shared" si="5"/>
        <v>0</v>
      </c>
      <c r="BG8" s="397">
        <f t="shared" si="5"/>
        <v>0</v>
      </c>
      <c r="BH8" s="397">
        <f t="shared" si="5"/>
        <v>0</v>
      </c>
      <c r="BI8" s="397">
        <f t="shared" si="5"/>
        <v>0</v>
      </c>
      <c r="BJ8" s="397">
        <f t="shared" si="5"/>
        <v>0</v>
      </c>
      <c r="BK8" s="397">
        <f t="shared" si="5"/>
        <v>0</v>
      </c>
      <c r="BL8" s="397">
        <f t="shared" si="5"/>
        <v>0</v>
      </c>
      <c r="BM8" s="397">
        <f t="shared" si="5"/>
        <v>0</v>
      </c>
      <c r="BN8" s="397">
        <f t="shared" si="5"/>
        <v>0</v>
      </c>
      <c r="BO8" s="397">
        <f t="shared" si="5"/>
        <v>0</v>
      </c>
      <c r="BP8" s="397">
        <f t="shared" si="5"/>
        <v>0</v>
      </c>
      <c r="BQ8" s="397">
        <f t="shared" si="5"/>
        <v>0</v>
      </c>
      <c r="BR8" s="397">
        <f t="shared" si="5"/>
        <v>0</v>
      </c>
      <c r="BS8" s="397">
        <f t="shared" si="5"/>
        <v>0</v>
      </c>
      <c r="BT8" s="397">
        <f t="shared" si="5"/>
        <v>0</v>
      </c>
      <c r="BU8" s="282">
        <f t="shared" si="5"/>
        <v>0</v>
      </c>
      <c r="BW8" s="25"/>
    </row>
    <row r="9" spans="2:75" ht="12" customHeight="1">
      <c r="B9" s="117">
        <f t="shared" si="2"/>
        <v>6</v>
      </c>
      <c r="C9" s="126"/>
      <c r="D9" s="137"/>
      <c r="E9" s="144"/>
      <c r="F9" s="282" t="e">
        <f t="shared" ca="1" si="3"/>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220"/>
      <c r="AM9" s="367"/>
      <c r="AN9" s="383">
        <f ca="1">IFERROR(COUNTIF(OFFSET(G9,0,MATCH("コ",G9:AL9,0)):$AL9,"一"),0)</f>
        <v>0</v>
      </c>
      <c r="AP9" s="392">
        <f t="shared" si="4"/>
        <v>0</v>
      </c>
      <c r="AQ9" s="397">
        <f t="shared" si="5"/>
        <v>0</v>
      </c>
      <c r="AR9" s="397">
        <f t="shared" si="5"/>
        <v>0</v>
      </c>
      <c r="AS9" s="397">
        <f t="shared" si="5"/>
        <v>0</v>
      </c>
      <c r="AT9" s="397">
        <f t="shared" si="5"/>
        <v>0</v>
      </c>
      <c r="AU9" s="397">
        <f t="shared" si="5"/>
        <v>0</v>
      </c>
      <c r="AV9" s="397">
        <f t="shared" si="5"/>
        <v>0</v>
      </c>
      <c r="AW9" s="397">
        <f t="shared" si="5"/>
        <v>0</v>
      </c>
      <c r="AX9" s="397">
        <f t="shared" si="5"/>
        <v>0</v>
      </c>
      <c r="AY9" s="397">
        <f t="shared" si="5"/>
        <v>0</v>
      </c>
      <c r="AZ9" s="397">
        <f t="shared" si="5"/>
        <v>0</v>
      </c>
      <c r="BA9" s="397">
        <f t="shared" si="5"/>
        <v>0</v>
      </c>
      <c r="BB9" s="397">
        <f t="shared" si="5"/>
        <v>0</v>
      </c>
      <c r="BC9" s="397">
        <f t="shared" si="5"/>
        <v>0</v>
      </c>
      <c r="BD9" s="397">
        <f t="shared" si="5"/>
        <v>0</v>
      </c>
      <c r="BE9" s="397">
        <f t="shared" si="5"/>
        <v>0</v>
      </c>
      <c r="BF9" s="397">
        <f t="shared" si="5"/>
        <v>0</v>
      </c>
      <c r="BG9" s="397">
        <f t="shared" si="5"/>
        <v>0</v>
      </c>
      <c r="BH9" s="397">
        <f t="shared" si="5"/>
        <v>0</v>
      </c>
      <c r="BI9" s="397">
        <f t="shared" si="5"/>
        <v>0</v>
      </c>
      <c r="BJ9" s="397">
        <f t="shared" si="5"/>
        <v>0</v>
      </c>
      <c r="BK9" s="397">
        <f t="shared" si="5"/>
        <v>0</v>
      </c>
      <c r="BL9" s="397">
        <f t="shared" si="5"/>
        <v>0</v>
      </c>
      <c r="BM9" s="397">
        <f t="shared" si="5"/>
        <v>0</v>
      </c>
      <c r="BN9" s="397">
        <f t="shared" si="5"/>
        <v>0</v>
      </c>
      <c r="BO9" s="397">
        <f t="shared" si="5"/>
        <v>0</v>
      </c>
      <c r="BP9" s="397">
        <f t="shared" si="5"/>
        <v>0</v>
      </c>
      <c r="BQ9" s="397">
        <f t="shared" si="5"/>
        <v>0</v>
      </c>
      <c r="BR9" s="397">
        <f t="shared" si="5"/>
        <v>0</v>
      </c>
      <c r="BS9" s="397">
        <f t="shared" si="5"/>
        <v>0</v>
      </c>
      <c r="BT9" s="397">
        <f t="shared" si="5"/>
        <v>0</v>
      </c>
      <c r="BU9" s="282">
        <f t="shared" si="5"/>
        <v>0</v>
      </c>
    </row>
    <row r="10" spans="2:75" ht="12" customHeight="1">
      <c r="B10" s="117">
        <f t="shared" si="2"/>
        <v>7</v>
      </c>
      <c r="C10" s="126"/>
      <c r="D10" s="137"/>
      <c r="E10" s="144"/>
      <c r="F10" s="282" t="e">
        <f t="shared" ca="1" si="3"/>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0"/>
      <c r="AM10" s="367"/>
      <c r="AN10" s="383">
        <f ca="1">IFERROR(COUNTIF(OFFSET(G10,0,MATCH("コ",G10:AL10,0)):$AL10,"一"),0)</f>
        <v>0</v>
      </c>
      <c r="AP10" s="392">
        <f t="shared" si="4"/>
        <v>0</v>
      </c>
      <c r="AQ10" s="397">
        <f t="shared" si="5"/>
        <v>0</v>
      </c>
      <c r="AR10" s="397">
        <f t="shared" si="5"/>
        <v>0</v>
      </c>
      <c r="AS10" s="397">
        <f t="shared" si="5"/>
        <v>0</v>
      </c>
      <c r="AT10" s="397">
        <f t="shared" si="5"/>
        <v>0</v>
      </c>
      <c r="AU10" s="397">
        <f t="shared" si="5"/>
        <v>0</v>
      </c>
      <c r="AV10" s="397">
        <f t="shared" si="5"/>
        <v>0</v>
      </c>
      <c r="AW10" s="397">
        <f t="shared" si="5"/>
        <v>0</v>
      </c>
      <c r="AX10" s="397">
        <f t="shared" si="5"/>
        <v>0</v>
      </c>
      <c r="AY10" s="397">
        <f t="shared" si="5"/>
        <v>0</v>
      </c>
      <c r="AZ10" s="397">
        <f t="shared" si="5"/>
        <v>0</v>
      </c>
      <c r="BA10" s="397">
        <f t="shared" si="5"/>
        <v>0</v>
      </c>
      <c r="BB10" s="397">
        <f t="shared" si="5"/>
        <v>0</v>
      </c>
      <c r="BC10" s="397">
        <f t="shared" si="5"/>
        <v>0</v>
      </c>
      <c r="BD10" s="397">
        <f t="shared" si="5"/>
        <v>0</v>
      </c>
      <c r="BE10" s="397">
        <f t="shared" si="5"/>
        <v>0</v>
      </c>
      <c r="BF10" s="397">
        <f t="shared" si="5"/>
        <v>0</v>
      </c>
      <c r="BG10" s="397">
        <f t="shared" si="5"/>
        <v>0</v>
      </c>
      <c r="BH10" s="397">
        <f t="shared" si="5"/>
        <v>0</v>
      </c>
      <c r="BI10" s="397">
        <f t="shared" si="5"/>
        <v>0</v>
      </c>
      <c r="BJ10" s="397">
        <f t="shared" si="5"/>
        <v>0</v>
      </c>
      <c r="BK10" s="397">
        <f t="shared" si="5"/>
        <v>0</v>
      </c>
      <c r="BL10" s="397">
        <f t="shared" si="5"/>
        <v>0</v>
      </c>
      <c r="BM10" s="397">
        <f t="shared" si="5"/>
        <v>0</v>
      </c>
      <c r="BN10" s="397">
        <f t="shared" si="5"/>
        <v>0</v>
      </c>
      <c r="BO10" s="397">
        <f t="shared" si="5"/>
        <v>0</v>
      </c>
      <c r="BP10" s="397">
        <f t="shared" si="5"/>
        <v>0</v>
      </c>
      <c r="BQ10" s="397">
        <f t="shared" si="5"/>
        <v>0</v>
      </c>
      <c r="BR10" s="397">
        <f t="shared" si="5"/>
        <v>0</v>
      </c>
      <c r="BS10" s="397">
        <f t="shared" si="5"/>
        <v>0</v>
      </c>
      <c r="BT10" s="397">
        <f t="shared" si="5"/>
        <v>0</v>
      </c>
      <c r="BU10" s="282">
        <f t="shared" si="5"/>
        <v>0</v>
      </c>
    </row>
    <row r="11" spans="2:75" ht="12" customHeight="1">
      <c r="B11" s="117">
        <f t="shared" si="2"/>
        <v>8</v>
      </c>
      <c r="C11" s="126"/>
      <c r="D11" s="137"/>
      <c r="E11" s="144"/>
      <c r="F11" s="282" t="e">
        <f t="shared" ca="1" si="3"/>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0"/>
      <c r="AM11" s="367"/>
      <c r="AN11" s="383">
        <f ca="1">IFERROR(COUNTIF(OFFSET(G11,0,MATCH("コ",G11:AL11,0)):$AL11,"一"),0)</f>
        <v>0</v>
      </c>
      <c r="AP11" s="392">
        <f t="shared" si="4"/>
        <v>0</v>
      </c>
      <c r="AQ11" s="397">
        <f t="shared" si="5"/>
        <v>0</v>
      </c>
      <c r="AR11" s="397">
        <f t="shared" si="5"/>
        <v>0</v>
      </c>
      <c r="AS11" s="397">
        <f t="shared" si="5"/>
        <v>0</v>
      </c>
      <c r="AT11" s="397">
        <f t="shared" si="5"/>
        <v>0</v>
      </c>
      <c r="AU11" s="397">
        <f t="shared" si="5"/>
        <v>0</v>
      </c>
      <c r="AV11" s="397">
        <f t="shared" si="5"/>
        <v>0</v>
      </c>
      <c r="AW11" s="397">
        <f t="shared" si="5"/>
        <v>0</v>
      </c>
      <c r="AX11" s="397">
        <f t="shared" si="5"/>
        <v>0</v>
      </c>
      <c r="AY11" s="397">
        <f t="shared" si="5"/>
        <v>0</v>
      </c>
      <c r="AZ11" s="397">
        <f t="shared" si="5"/>
        <v>0</v>
      </c>
      <c r="BA11" s="397">
        <f t="shared" si="5"/>
        <v>0</v>
      </c>
      <c r="BB11" s="397">
        <f t="shared" si="5"/>
        <v>0</v>
      </c>
      <c r="BC11" s="397">
        <f t="shared" si="5"/>
        <v>0</v>
      </c>
      <c r="BD11" s="397">
        <f t="shared" si="5"/>
        <v>0</v>
      </c>
      <c r="BE11" s="397">
        <f t="shared" si="5"/>
        <v>0</v>
      </c>
      <c r="BF11" s="397">
        <f t="shared" si="5"/>
        <v>0</v>
      </c>
      <c r="BG11" s="397">
        <f t="shared" si="5"/>
        <v>0</v>
      </c>
      <c r="BH11" s="397">
        <f t="shared" si="5"/>
        <v>0</v>
      </c>
      <c r="BI11" s="397">
        <f t="shared" si="5"/>
        <v>0</v>
      </c>
      <c r="BJ11" s="397">
        <f t="shared" si="5"/>
        <v>0</v>
      </c>
      <c r="BK11" s="397">
        <f t="shared" si="5"/>
        <v>0</v>
      </c>
      <c r="BL11" s="397">
        <f t="shared" si="5"/>
        <v>0</v>
      </c>
      <c r="BM11" s="397">
        <f t="shared" si="5"/>
        <v>0</v>
      </c>
      <c r="BN11" s="397">
        <f t="shared" si="5"/>
        <v>0</v>
      </c>
      <c r="BO11" s="397">
        <f t="shared" si="5"/>
        <v>0</v>
      </c>
      <c r="BP11" s="397">
        <f t="shared" si="5"/>
        <v>0</v>
      </c>
      <c r="BQ11" s="397">
        <f t="shared" si="5"/>
        <v>0</v>
      </c>
      <c r="BR11" s="397">
        <f t="shared" si="5"/>
        <v>0</v>
      </c>
      <c r="BS11" s="397">
        <f t="shared" si="5"/>
        <v>0</v>
      </c>
      <c r="BT11" s="397">
        <f t="shared" si="5"/>
        <v>0</v>
      </c>
      <c r="BU11" s="282">
        <f t="shared" si="5"/>
        <v>0</v>
      </c>
    </row>
    <row r="12" spans="2:75" ht="12" customHeight="1">
      <c r="B12" s="117">
        <f t="shared" si="2"/>
        <v>9</v>
      </c>
      <c r="C12" s="126"/>
      <c r="D12" s="137"/>
      <c r="E12" s="144"/>
      <c r="F12" s="282" t="e">
        <f t="shared" ca="1" si="3"/>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220"/>
      <c r="AM12" s="367"/>
      <c r="AN12" s="383">
        <f ca="1">IFERROR(COUNTIF(OFFSET(G12,0,MATCH("コ",G12:AL12,0)):$AL12,"一"),0)</f>
        <v>0</v>
      </c>
      <c r="AP12" s="392">
        <f t="shared" si="4"/>
        <v>0</v>
      </c>
      <c r="AQ12" s="397">
        <f t="shared" si="5"/>
        <v>0</v>
      </c>
      <c r="AR12" s="397">
        <f t="shared" si="5"/>
        <v>0</v>
      </c>
      <c r="AS12" s="397">
        <f t="shared" si="5"/>
        <v>0</v>
      </c>
      <c r="AT12" s="397">
        <f t="shared" si="5"/>
        <v>0</v>
      </c>
      <c r="AU12" s="397">
        <f t="shared" si="5"/>
        <v>0</v>
      </c>
      <c r="AV12" s="397">
        <f t="shared" si="5"/>
        <v>0</v>
      </c>
      <c r="AW12" s="397">
        <f t="shared" si="5"/>
        <v>0</v>
      </c>
      <c r="AX12" s="397">
        <f t="shared" si="5"/>
        <v>0</v>
      </c>
      <c r="AY12" s="397">
        <f t="shared" si="5"/>
        <v>0</v>
      </c>
      <c r="AZ12" s="397">
        <f t="shared" si="5"/>
        <v>0</v>
      </c>
      <c r="BA12" s="397">
        <f t="shared" si="5"/>
        <v>0</v>
      </c>
      <c r="BB12" s="397">
        <f t="shared" si="5"/>
        <v>0</v>
      </c>
      <c r="BC12" s="397">
        <f t="shared" si="5"/>
        <v>0</v>
      </c>
      <c r="BD12" s="397">
        <f t="shared" si="5"/>
        <v>0</v>
      </c>
      <c r="BE12" s="397">
        <f t="shared" si="5"/>
        <v>0</v>
      </c>
      <c r="BF12" s="397">
        <f t="shared" si="5"/>
        <v>0</v>
      </c>
      <c r="BG12" s="397">
        <f t="shared" si="5"/>
        <v>0</v>
      </c>
      <c r="BH12" s="397">
        <f t="shared" si="5"/>
        <v>0</v>
      </c>
      <c r="BI12" s="397">
        <f t="shared" si="5"/>
        <v>0</v>
      </c>
      <c r="BJ12" s="397">
        <f t="shared" si="5"/>
        <v>0</v>
      </c>
      <c r="BK12" s="397">
        <f t="shared" si="5"/>
        <v>0</v>
      </c>
      <c r="BL12" s="397">
        <f t="shared" si="5"/>
        <v>0</v>
      </c>
      <c r="BM12" s="397">
        <f t="shared" si="5"/>
        <v>0</v>
      </c>
      <c r="BN12" s="397">
        <f t="shared" si="5"/>
        <v>0</v>
      </c>
      <c r="BO12" s="397">
        <f t="shared" si="5"/>
        <v>0</v>
      </c>
      <c r="BP12" s="397">
        <f t="shared" si="5"/>
        <v>0</v>
      </c>
      <c r="BQ12" s="397">
        <f t="shared" si="5"/>
        <v>0</v>
      </c>
      <c r="BR12" s="397">
        <f t="shared" si="5"/>
        <v>0</v>
      </c>
      <c r="BS12" s="397">
        <f t="shared" si="5"/>
        <v>0</v>
      </c>
      <c r="BT12" s="397">
        <f t="shared" si="5"/>
        <v>0</v>
      </c>
      <c r="BU12" s="282">
        <f t="shared" si="5"/>
        <v>0</v>
      </c>
    </row>
    <row r="13" spans="2:75" ht="12" customHeight="1">
      <c r="B13" s="117">
        <f t="shared" si="2"/>
        <v>10</v>
      </c>
      <c r="C13" s="126"/>
      <c r="D13" s="137"/>
      <c r="E13" s="144"/>
      <c r="F13" s="282" t="e">
        <f t="shared" ca="1" si="3"/>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220"/>
      <c r="AM13" s="367"/>
      <c r="AN13" s="383">
        <f ca="1">IFERROR(COUNTIF(OFFSET(G13,0,MATCH("コ",G13:AL13,0)):$AL13,"一"),0)</f>
        <v>0</v>
      </c>
      <c r="AP13" s="392">
        <f t="shared" si="4"/>
        <v>0</v>
      </c>
      <c r="AQ13" s="397">
        <f t="shared" si="5"/>
        <v>0</v>
      </c>
      <c r="AR13" s="397">
        <f t="shared" si="5"/>
        <v>0</v>
      </c>
      <c r="AS13" s="397">
        <f t="shared" si="5"/>
        <v>0</v>
      </c>
      <c r="AT13" s="397">
        <f t="shared" si="5"/>
        <v>0</v>
      </c>
      <c r="AU13" s="397">
        <f t="shared" si="5"/>
        <v>0</v>
      </c>
      <c r="AV13" s="397">
        <f t="shared" si="5"/>
        <v>0</v>
      </c>
      <c r="AW13" s="397">
        <f t="shared" si="5"/>
        <v>0</v>
      </c>
      <c r="AX13" s="397">
        <f t="shared" si="5"/>
        <v>0</v>
      </c>
      <c r="AY13" s="397">
        <f t="shared" si="5"/>
        <v>0</v>
      </c>
      <c r="AZ13" s="397">
        <f t="shared" si="5"/>
        <v>0</v>
      </c>
      <c r="BA13" s="397">
        <f t="shared" si="5"/>
        <v>0</v>
      </c>
      <c r="BB13" s="397">
        <f t="shared" si="5"/>
        <v>0</v>
      </c>
      <c r="BC13" s="397">
        <f t="shared" si="5"/>
        <v>0</v>
      </c>
      <c r="BD13" s="397">
        <f t="shared" si="5"/>
        <v>0</v>
      </c>
      <c r="BE13" s="397">
        <f t="shared" si="5"/>
        <v>0</v>
      </c>
      <c r="BF13" s="397">
        <f t="shared" si="5"/>
        <v>0</v>
      </c>
      <c r="BG13" s="397">
        <f t="shared" si="5"/>
        <v>0</v>
      </c>
      <c r="BH13" s="397">
        <f t="shared" si="5"/>
        <v>0</v>
      </c>
      <c r="BI13" s="397">
        <f t="shared" si="5"/>
        <v>0</v>
      </c>
      <c r="BJ13" s="397">
        <f t="shared" si="5"/>
        <v>0</v>
      </c>
      <c r="BK13" s="397">
        <f t="shared" si="5"/>
        <v>0</v>
      </c>
      <c r="BL13" s="397">
        <f t="shared" si="5"/>
        <v>0</v>
      </c>
      <c r="BM13" s="397">
        <f t="shared" si="5"/>
        <v>0</v>
      </c>
      <c r="BN13" s="397">
        <f t="shared" si="5"/>
        <v>0</v>
      </c>
      <c r="BO13" s="397">
        <f t="shared" si="5"/>
        <v>0</v>
      </c>
      <c r="BP13" s="397">
        <f t="shared" si="5"/>
        <v>0</v>
      </c>
      <c r="BQ13" s="397">
        <f t="shared" si="5"/>
        <v>0</v>
      </c>
      <c r="BR13" s="397">
        <f t="shared" si="5"/>
        <v>0</v>
      </c>
      <c r="BS13" s="397">
        <f t="shared" si="5"/>
        <v>0</v>
      </c>
      <c r="BT13" s="397">
        <f t="shared" si="5"/>
        <v>0</v>
      </c>
      <c r="BU13" s="282">
        <f t="shared" si="5"/>
        <v>0</v>
      </c>
    </row>
    <row r="14" spans="2:75" ht="12" customHeight="1">
      <c r="B14" s="117">
        <f t="shared" si="2"/>
        <v>11</v>
      </c>
      <c r="C14" s="126"/>
      <c r="D14" s="137"/>
      <c r="E14" s="144"/>
      <c r="F14" s="282" t="e">
        <f t="shared" ca="1" si="3"/>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20"/>
      <c r="AM14" s="367"/>
      <c r="AN14" s="383">
        <f ca="1">IFERROR(COUNTIF(OFFSET(G14,0,MATCH("コ",G14:AL14,0)):$AL14,"一"),0)</f>
        <v>0</v>
      </c>
      <c r="AP14" s="392">
        <f t="shared" si="4"/>
        <v>0</v>
      </c>
      <c r="AQ14" s="397">
        <f t="shared" si="5"/>
        <v>0</v>
      </c>
      <c r="AR14" s="397">
        <f t="shared" si="5"/>
        <v>0</v>
      </c>
      <c r="AS14" s="397">
        <f t="shared" si="5"/>
        <v>0</v>
      </c>
      <c r="AT14" s="397">
        <f t="shared" si="5"/>
        <v>0</v>
      </c>
      <c r="AU14" s="397">
        <f t="shared" si="5"/>
        <v>0</v>
      </c>
      <c r="AV14" s="397">
        <f t="shared" si="5"/>
        <v>0</v>
      </c>
      <c r="AW14" s="397">
        <f t="shared" si="5"/>
        <v>0</v>
      </c>
      <c r="AX14" s="397">
        <f t="shared" si="5"/>
        <v>0</v>
      </c>
      <c r="AY14" s="397">
        <f t="shared" si="5"/>
        <v>0</v>
      </c>
      <c r="AZ14" s="397">
        <f t="shared" si="5"/>
        <v>0</v>
      </c>
      <c r="BA14" s="397">
        <f t="shared" si="5"/>
        <v>0</v>
      </c>
      <c r="BB14" s="397">
        <f t="shared" si="5"/>
        <v>0</v>
      </c>
      <c r="BC14" s="397">
        <f t="shared" si="5"/>
        <v>0</v>
      </c>
      <c r="BD14" s="397">
        <f t="shared" si="5"/>
        <v>0</v>
      </c>
      <c r="BE14" s="397">
        <f t="shared" si="5"/>
        <v>0</v>
      </c>
      <c r="BF14" s="397">
        <f t="shared" si="5"/>
        <v>0</v>
      </c>
      <c r="BG14" s="397">
        <f t="shared" si="5"/>
        <v>0</v>
      </c>
      <c r="BH14" s="397">
        <f t="shared" si="5"/>
        <v>0</v>
      </c>
      <c r="BI14" s="397">
        <f t="shared" si="5"/>
        <v>0</v>
      </c>
      <c r="BJ14" s="397">
        <f t="shared" si="5"/>
        <v>0</v>
      </c>
      <c r="BK14" s="397">
        <f t="shared" si="5"/>
        <v>0</v>
      </c>
      <c r="BL14" s="397">
        <f t="shared" si="5"/>
        <v>0</v>
      </c>
      <c r="BM14" s="397">
        <f t="shared" si="5"/>
        <v>0</v>
      </c>
      <c r="BN14" s="397">
        <f t="shared" si="5"/>
        <v>0</v>
      </c>
      <c r="BO14" s="397">
        <f t="shared" si="5"/>
        <v>0</v>
      </c>
      <c r="BP14" s="397">
        <f t="shared" si="5"/>
        <v>0</v>
      </c>
      <c r="BQ14" s="397">
        <f t="shared" si="5"/>
        <v>0</v>
      </c>
      <c r="BR14" s="397">
        <f t="shared" si="5"/>
        <v>0</v>
      </c>
      <c r="BS14" s="397">
        <f t="shared" si="5"/>
        <v>0</v>
      </c>
      <c r="BT14" s="397">
        <f t="shared" si="5"/>
        <v>0</v>
      </c>
      <c r="BU14" s="282">
        <f t="shared" si="5"/>
        <v>0</v>
      </c>
    </row>
    <row r="15" spans="2:75" ht="12" customHeight="1">
      <c r="B15" s="117">
        <f t="shared" si="2"/>
        <v>12</v>
      </c>
      <c r="C15" s="126"/>
      <c r="D15" s="137"/>
      <c r="E15" s="144"/>
      <c r="F15" s="282" t="e">
        <f t="shared" ca="1" si="3"/>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220"/>
      <c r="AM15" s="367"/>
      <c r="AN15" s="383">
        <f ca="1">IFERROR(COUNTIF(OFFSET(G15,0,MATCH("コ",G15:AL15,0)):$AL15,"一"),0)</f>
        <v>0</v>
      </c>
      <c r="AP15" s="392">
        <f t="shared" si="4"/>
        <v>0</v>
      </c>
      <c r="AQ15" s="397">
        <f t="shared" si="5"/>
        <v>0</v>
      </c>
      <c r="AR15" s="397">
        <f t="shared" si="5"/>
        <v>0</v>
      </c>
      <c r="AS15" s="397">
        <f t="shared" si="5"/>
        <v>0</v>
      </c>
      <c r="AT15" s="397">
        <f t="shared" si="5"/>
        <v>0</v>
      </c>
      <c r="AU15" s="397">
        <f t="shared" si="5"/>
        <v>0</v>
      </c>
      <c r="AV15" s="397">
        <f t="shared" si="5"/>
        <v>0</v>
      </c>
      <c r="AW15" s="397">
        <f t="shared" si="5"/>
        <v>0</v>
      </c>
      <c r="AX15" s="397">
        <f t="shared" si="5"/>
        <v>0</v>
      </c>
      <c r="AY15" s="397">
        <f t="shared" si="5"/>
        <v>0</v>
      </c>
      <c r="AZ15" s="397">
        <f t="shared" si="5"/>
        <v>0</v>
      </c>
      <c r="BA15" s="397">
        <f t="shared" si="5"/>
        <v>0</v>
      </c>
      <c r="BB15" s="397">
        <f t="shared" si="5"/>
        <v>0</v>
      </c>
      <c r="BC15" s="397">
        <f t="shared" si="5"/>
        <v>0</v>
      </c>
      <c r="BD15" s="397">
        <f t="shared" si="5"/>
        <v>0</v>
      </c>
      <c r="BE15" s="397">
        <f t="shared" si="5"/>
        <v>0</v>
      </c>
      <c r="BF15" s="397">
        <f t="shared" si="5"/>
        <v>0</v>
      </c>
      <c r="BG15" s="397">
        <f t="shared" si="5"/>
        <v>0</v>
      </c>
      <c r="BH15" s="397">
        <f t="shared" si="5"/>
        <v>0</v>
      </c>
      <c r="BI15" s="397">
        <f t="shared" si="5"/>
        <v>0</v>
      </c>
      <c r="BJ15" s="397">
        <f t="shared" si="5"/>
        <v>0</v>
      </c>
      <c r="BK15" s="397">
        <f t="shared" si="5"/>
        <v>0</v>
      </c>
      <c r="BL15" s="397">
        <f t="shared" si="5"/>
        <v>0</v>
      </c>
      <c r="BM15" s="397">
        <f t="shared" si="5"/>
        <v>0</v>
      </c>
      <c r="BN15" s="397">
        <f t="shared" si="5"/>
        <v>0</v>
      </c>
      <c r="BO15" s="397">
        <f t="shared" si="5"/>
        <v>0</v>
      </c>
      <c r="BP15" s="397">
        <f t="shared" si="5"/>
        <v>0</v>
      </c>
      <c r="BQ15" s="397">
        <f t="shared" si="5"/>
        <v>0</v>
      </c>
      <c r="BR15" s="397">
        <f t="shared" si="5"/>
        <v>0</v>
      </c>
      <c r="BS15" s="397">
        <f t="shared" si="5"/>
        <v>0</v>
      </c>
      <c r="BT15" s="397">
        <f t="shared" si="5"/>
        <v>0</v>
      </c>
      <c r="BU15" s="282">
        <f t="shared" si="5"/>
        <v>0</v>
      </c>
    </row>
    <row r="16" spans="2:75" ht="12" customHeight="1">
      <c r="B16" s="117">
        <f t="shared" si="2"/>
        <v>13</v>
      </c>
      <c r="C16" s="126"/>
      <c r="D16" s="137"/>
      <c r="E16" s="144"/>
      <c r="F16" s="282" t="e">
        <f t="shared" ca="1" si="3"/>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220"/>
      <c r="AM16" s="367"/>
      <c r="AN16" s="383">
        <f ca="1">IFERROR(COUNTIF(OFFSET(G16,0,MATCH("コ",G16:AL16,0)):$AL16,"一"),0)</f>
        <v>0</v>
      </c>
      <c r="AP16" s="392">
        <f t="shared" si="4"/>
        <v>0</v>
      </c>
      <c r="AQ16" s="397">
        <f t="shared" si="5"/>
        <v>0</v>
      </c>
      <c r="AR16" s="397">
        <f t="shared" si="5"/>
        <v>0</v>
      </c>
      <c r="AS16" s="397">
        <f t="shared" si="5"/>
        <v>0</v>
      </c>
      <c r="AT16" s="397">
        <f t="shared" si="5"/>
        <v>0</v>
      </c>
      <c r="AU16" s="397">
        <f t="shared" si="5"/>
        <v>0</v>
      </c>
      <c r="AV16" s="397">
        <f t="shared" si="5"/>
        <v>0</v>
      </c>
      <c r="AW16" s="397">
        <f t="shared" si="5"/>
        <v>0</v>
      </c>
      <c r="AX16" s="397">
        <f t="shared" si="5"/>
        <v>0</v>
      </c>
      <c r="AY16" s="397">
        <f t="shared" si="5"/>
        <v>0</v>
      </c>
      <c r="AZ16" s="397">
        <f t="shared" si="5"/>
        <v>0</v>
      </c>
      <c r="BA16" s="397">
        <f t="shared" si="5"/>
        <v>0</v>
      </c>
      <c r="BB16" s="397">
        <f t="shared" si="5"/>
        <v>0</v>
      </c>
      <c r="BC16" s="397">
        <f t="shared" si="5"/>
        <v>0</v>
      </c>
      <c r="BD16" s="397">
        <f t="shared" si="5"/>
        <v>0</v>
      </c>
      <c r="BE16" s="397">
        <f t="shared" si="5"/>
        <v>0</v>
      </c>
      <c r="BF16" s="397">
        <f t="shared" si="5"/>
        <v>0</v>
      </c>
      <c r="BG16" s="397">
        <f t="shared" si="5"/>
        <v>0</v>
      </c>
      <c r="BH16" s="397">
        <f t="shared" si="5"/>
        <v>0</v>
      </c>
      <c r="BI16" s="397">
        <f t="shared" si="5"/>
        <v>0</v>
      </c>
      <c r="BJ16" s="397">
        <f t="shared" si="5"/>
        <v>0</v>
      </c>
      <c r="BK16" s="397">
        <f t="shared" si="5"/>
        <v>0</v>
      </c>
      <c r="BL16" s="397">
        <f t="shared" si="5"/>
        <v>0</v>
      </c>
      <c r="BM16" s="397">
        <f t="shared" si="5"/>
        <v>0</v>
      </c>
      <c r="BN16" s="397">
        <f t="shared" si="5"/>
        <v>0</v>
      </c>
      <c r="BO16" s="397">
        <f t="shared" si="5"/>
        <v>0</v>
      </c>
      <c r="BP16" s="397">
        <f t="shared" si="5"/>
        <v>0</v>
      </c>
      <c r="BQ16" s="397">
        <f t="shared" si="5"/>
        <v>0</v>
      </c>
      <c r="BR16" s="397">
        <f t="shared" si="5"/>
        <v>0</v>
      </c>
      <c r="BS16" s="397">
        <f t="shared" si="5"/>
        <v>0</v>
      </c>
      <c r="BT16" s="397">
        <f t="shared" si="5"/>
        <v>0</v>
      </c>
      <c r="BU16" s="282">
        <f t="shared" si="5"/>
        <v>0</v>
      </c>
    </row>
    <row r="17" spans="2:73" ht="12" customHeight="1">
      <c r="B17" s="117">
        <f t="shared" si="2"/>
        <v>14</v>
      </c>
      <c r="C17" s="126"/>
      <c r="D17" s="137"/>
      <c r="E17" s="144"/>
      <c r="F17" s="282" t="e">
        <f t="shared" ca="1" si="3"/>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220"/>
      <c r="AM17" s="367"/>
      <c r="AN17" s="383">
        <f ca="1">IFERROR(COUNTIF(OFFSET(G17,0,MATCH("コ",G17:AL17,0)):$AL17,"一"),0)</f>
        <v>0</v>
      </c>
      <c r="AP17" s="392">
        <f t="shared" si="4"/>
        <v>0</v>
      </c>
      <c r="AQ17" s="397">
        <f t="shared" si="5"/>
        <v>0</v>
      </c>
      <c r="AR17" s="397">
        <f t="shared" si="5"/>
        <v>0</v>
      </c>
      <c r="AS17" s="397">
        <f t="shared" si="5"/>
        <v>0</v>
      </c>
      <c r="AT17" s="397">
        <f t="shared" si="5"/>
        <v>0</v>
      </c>
      <c r="AU17" s="397">
        <f t="shared" si="5"/>
        <v>0</v>
      </c>
      <c r="AV17" s="397">
        <f t="shared" si="5"/>
        <v>0</v>
      </c>
      <c r="AW17" s="397">
        <f t="shared" si="5"/>
        <v>0</v>
      </c>
      <c r="AX17" s="397">
        <f t="shared" si="5"/>
        <v>0</v>
      </c>
      <c r="AY17" s="397">
        <f t="shared" si="5"/>
        <v>0</v>
      </c>
      <c r="AZ17" s="397">
        <f t="shared" si="5"/>
        <v>0</v>
      </c>
      <c r="BA17" s="397">
        <f t="shared" si="5"/>
        <v>0</v>
      </c>
      <c r="BB17" s="397">
        <f t="shared" si="5"/>
        <v>0</v>
      </c>
      <c r="BC17" s="397">
        <f t="shared" si="5"/>
        <v>0</v>
      </c>
      <c r="BD17" s="397">
        <f t="shared" si="5"/>
        <v>0</v>
      </c>
      <c r="BE17" s="397">
        <f t="shared" si="5"/>
        <v>0</v>
      </c>
      <c r="BF17" s="397">
        <f t="shared" si="5"/>
        <v>0</v>
      </c>
      <c r="BG17" s="397">
        <f t="shared" si="5"/>
        <v>0</v>
      </c>
      <c r="BH17" s="397">
        <f t="shared" si="5"/>
        <v>0</v>
      </c>
      <c r="BI17" s="397">
        <f t="shared" si="5"/>
        <v>0</v>
      </c>
      <c r="BJ17" s="397">
        <f t="shared" si="5"/>
        <v>0</v>
      </c>
      <c r="BK17" s="397">
        <f t="shared" si="5"/>
        <v>0</v>
      </c>
      <c r="BL17" s="397">
        <f t="shared" si="5"/>
        <v>0</v>
      </c>
      <c r="BM17" s="397">
        <f t="shared" si="5"/>
        <v>0</v>
      </c>
      <c r="BN17" s="397">
        <f t="shared" si="5"/>
        <v>0</v>
      </c>
      <c r="BO17" s="397">
        <f t="shared" si="5"/>
        <v>0</v>
      </c>
      <c r="BP17" s="397">
        <f t="shared" si="5"/>
        <v>0</v>
      </c>
      <c r="BQ17" s="397">
        <f t="shared" si="5"/>
        <v>0</v>
      </c>
      <c r="BR17" s="397">
        <f t="shared" si="5"/>
        <v>0</v>
      </c>
      <c r="BS17" s="397">
        <f t="shared" si="5"/>
        <v>0</v>
      </c>
      <c r="BT17" s="397">
        <f t="shared" si="5"/>
        <v>0</v>
      </c>
      <c r="BU17" s="282">
        <f t="shared" si="5"/>
        <v>0</v>
      </c>
    </row>
    <row r="18" spans="2:73" ht="12" customHeight="1">
      <c r="B18" s="117">
        <f t="shared" si="2"/>
        <v>15</v>
      </c>
      <c r="C18" s="126"/>
      <c r="D18" s="137"/>
      <c r="E18" s="144"/>
      <c r="F18" s="282" t="e">
        <f t="shared" ca="1" si="3"/>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220"/>
      <c r="AM18" s="367"/>
      <c r="AN18" s="383">
        <f ca="1">IFERROR(COUNTIF(OFFSET(G18,0,MATCH("コ",G18:AL18,0)):$AL18,"一"),0)</f>
        <v>0</v>
      </c>
      <c r="AP18" s="392">
        <f t="shared" si="4"/>
        <v>0</v>
      </c>
      <c r="AQ18" s="397">
        <f t="shared" si="5"/>
        <v>0</v>
      </c>
      <c r="AR18" s="397">
        <f t="shared" si="5"/>
        <v>0</v>
      </c>
      <c r="AS18" s="397">
        <f t="shared" si="5"/>
        <v>0</v>
      </c>
      <c r="AT18" s="397">
        <f t="shared" si="5"/>
        <v>0</v>
      </c>
      <c r="AU18" s="397">
        <f t="shared" si="5"/>
        <v>0</v>
      </c>
      <c r="AV18" s="397">
        <f t="shared" si="5"/>
        <v>0</v>
      </c>
      <c r="AW18" s="397">
        <f t="shared" si="5"/>
        <v>0</v>
      </c>
      <c r="AX18" s="397">
        <f t="shared" si="5"/>
        <v>0</v>
      </c>
      <c r="AY18" s="397">
        <f t="shared" si="5"/>
        <v>0</v>
      </c>
      <c r="AZ18" s="397">
        <f t="shared" si="5"/>
        <v>0</v>
      </c>
      <c r="BA18" s="397">
        <f t="shared" si="5"/>
        <v>0</v>
      </c>
      <c r="BB18" s="397">
        <f t="shared" si="5"/>
        <v>0</v>
      </c>
      <c r="BC18" s="397">
        <f t="shared" si="5"/>
        <v>0</v>
      </c>
      <c r="BD18" s="397">
        <f t="shared" si="5"/>
        <v>0</v>
      </c>
      <c r="BE18" s="397">
        <f t="shared" si="5"/>
        <v>0</v>
      </c>
      <c r="BF18" s="397">
        <f t="shared" si="5"/>
        <v>0</v>
      </c>
      <c r="BG18" s="397">
        <f t="shared" si="5"/>
        <v>0</v>
      </c>
      <c r="BH18" s="397">
        <f t="shared" si="5"/>
        <v>0</v>
      </c>
      <c r="BI18" s="397">
        <f t="shared" si="5"/>
        <v>0</v>
      </c>
      <c r="BJ18" s="397">
        <f t="shared" si="5"/>
        <v>0</v>
      </c>
      <c r="BK18" s="397">
        <f t="shared" si="5"/>
        <v>0</v>
      </c>
      <c r="BL18" s="397">
        <f t="shared" si="5"/>
        <v>0</v>
      </c>
      <c r="BM18" s="397">
        <f t="shared" si="5"/>
        <v>0</v>
      </c>
      <c r="BN18" s="397">
        <f t="shared" si="5"/>
        <v>0</v>
      </c>
      <c r="BO18" s="397">
        <f t="shared" si="5"/>
        <v>0</v>
      </c>
      <c r="BP18" s="397">
        <f t="shared" si="5"/>
        <v>0</v>
      </c>
      <c r="BQ18" s="397">
        <f t="shared" si="5"/>
        <v>0</v>
      </c>
      <c r="BR18" s="397">
        <f t="shared" si="5"/>
        <v>0</v>
      </c>
      <c r="BS18" s="397">
        <f t="shared" si="5"/>
        <v>0</v>
      </c>
      <c r="BT18" s="397">
        <f t="shared" si="5"/>
        <v>0</v>
      </c>
      <c r="BU18" s="282">
        <f t="shared" si="5"/>
        <v>0</v>
      </c>
    </row>
    <row r="19" spans="2:73" ht="12" customHeight="1">
      <c r="B19" s="117">
        <f t="shared" si="2"/>
        <v>16</v>
      </c>
      <c r="C19" s="126"/>
      <c r="D19" s="137"/>
      <c r="E19" s="144"/>
      <c r="F19" s="282" t="e">
        <f t="shared" ca="1" si="3"/>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220"/>
      <c r="AM19" s="367"/>
      <c r="AN19" s="383">
        <f ca="1">IFERROR(COUNTIF(OFFSET(G19,0,MATCH("コ",G19:AL19,0)):$AL19,"一"),0)</f>
        <v>0</v>
      </c>
      <c r="AP19" s="392">
        <f t="shared" si="4"/>
        <v>0</v>
      </c>
      <c r="AQ19" s="397">
        <f t="shared" si="5"/>
        <v>0</v>
      </c>
      <c r="AR19" s="397">
        <f t="shared" si="5"/>
        <v>0</v>
      </c>
      <c r="AS19" s="397">
        <f t="shared" si="5"/>
        <v>0</v>
      </c>
      <c r="AT19" s="397">
        <f t="shared" si="5"/>
        <v>0</v>
      </c>
      <c r="AU19" s="397">
        <f t="shared" si="5"/>
        <v>0</v>
      </c>
      <c r="AV19" s="397">
        <f t="shared" si="5"/>
        <v>0</v>
      </c>
      <c r="AW19" s="397">
        <f t="shared" si="5"/>
        <v>0</v>
      </c>
      <c r="AX19" s="397">
        <f t="shared" si="5"/>
        <v>0</v>
      </c>
      <c r="AY19" s="397">
        <f t="shared" si="5"/>
        <v>0</v>
      </c>
      <c r="AZ19" s="397">
        <f t="shared" si="5"/>
        <v>0</v>
      </c>
      <c r="BA19" s="397">
        <f t="shared" si="5"/>
        <v>0</v>
      </c>
      <c r="BB19" s="397">
        <f t="shared" si="5"/>
        <v>0</v>
      </c>
      <c r="BC19" s="397">
        <f t="shared" si="5"/>
        <v>0</v>
      </c>
      <c r="BD19" s="397">
        <f t="shared" si="5"/>
        <v>0</v>
      </c>
      <c r="BE19" s="397">
        <f t="shared" si="5"/>
        <v>0</v>
      </c>
      <c r="BF19" s="397">
        <f t="shared" si="5"/>
        <v>0</v>
      </c>
      <c r="BG19" s="397">
        <f t="shared" si="5"/>
        <v>0</v>
      </c>
      <c r="BH19" s="397">
        <f t="shared" si="5"/>
        <v>0</v>
      </c>
      <c r="BI19" s="397">
        <f t="shared" si="5"/>
        <v>0</v>
      </c>
      <c r="BJ19" s="397">
        <f t="shared" si="5"/>
        <v>0</v>
      </c>
      <c r="BK19" s="397">
        <f t="shared" si="5"/>
        <v>0</v>
      </c>
      <c r="BL19" s="397">
        <f t="shared" si="5"/>
        <v>0</v>
      </c>
      <c r="BM19" s="397">
        <f t="shared" si="5"/>
        <v>0</v>
      </c>
      <c r="BN19" s="397">
        <f t="shared" si="5"/>
        <v>0</v>
      </c>
      <c r="BO19" s="397">
        <f t="shared" si="5"/>
        <v>0</v>
      </c>
      <c r="BP19" s="397">
        <f t="shared" si="5"/>
        <v>0</v>
      </c>
      <c r="BQ19" s="397">
        <f t="shared" si="5"/>
        <v>0</v>
      </c>
      <c r="BR19" s="397">
        <f t="shared" si="5"/>
        <v>0</v>
      </c>
      <c r="BS19" s="397">
        <f t="shared" si="5"/>
        <v>0</v>
      </c>
      <c r="BT19" s="397">
        <f t="shared" si="5"/>
        <v>0</v>
      </c>
      <c r="BU19" s="282">
        <f t="shared" si="5"/>
        <v>0</v>
      </c>
    </row>
    <row r="20" spans="2:73" ht="12" customHeight="1">
      <c r="B20" s="117">
        <f t="shared" si="2"/>
        <v>17</v>
      </c>
      <c r="C20" s="126"/>
      <c r="D20" s="137"/>
      <c r="E20" s="144"/>
      <c r="F20" s="282" t="e">
        <f t="shared" ca="1" si="3"/>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20"/>
      <c r="AM20" s="367"/>
      <c r="AN20" s="383">
        <f ca="1">IFERROR(COUNTIF(OFFSET(G20,0,MATCH("コ",G20:AL20,0)):$AL20,"一"),0)</f>
        <v>0</v>
      </c>
      <c r="AP20" s="392">
        <f t="shared" si="4"/>
        <v>0</v>
      </c>
      <c r="AQ20" s="397">
        <f t="shared" si="5"/>
        <v>0</v>
      </c>
      <c r="AR20" s="397">
        <f t="shared" si="5"/>
        <v>0</v>
      </c>
      <c r="AS20" s="397">
        <f t="shared" si="5"/>
        <v>0</v>
      </c>
      <c r="AT20" s="397">
        <f t="shared" si="5"/>
        <v>0</v>
      </c>
      <c r="AU20" s="397">
        <f t="shared" si="5"/>
        <v>0</v>
      </c>
      <c r="AV20" s="397">
        <f t="shared" si="5"/>
        <v>0</v>
      </c>
      <c r="AW20" s="397">
        <f t="shared" si="5"/>
        <v>0</v>
      </c>
      <c r="AX20" s="397">
        <f t="shared" si="5"/>
        <v>0</v>
      </c>
      <c r="AY20" s="397">
        <f t="shared" si="5"/>
        <v>0</v>
      </c>
      <c r="AZ20" s="397">
        <f t="shared" si="5"/>
        <v>0</v>
      </c>
      <c r="BA20" s="397">
        <f t="shared" si="5"/>
        <v>0</v>
      </c>
      <c r="BB20" s="397">
        <f t="shared" si="5"/>
        <v>0</v>
      </c>
      <c r="BC20" s="397">
        <f t="shared" si="5"/>
        <v>0</v>
      </c>
      <c r="BD20" s="397">
        <f t="shared" si="5"/>
        <v>0</v>
      </c>
      <c r="BE20" s="397">
        <f t="shared" si="5"/>
        <v>0</v>
      </c>
      <c r="BF20" s="397">
        <f t="shared" si="5"/>
        <v>0</v>
      </c>
      <c r="BG20" s="397">
        <f t="shared" si="5"/>
        <v>0</v>
      </c>
      <c r="BH20" s="397">
        <f t="shared" si="5"/>
        <v>0</v>
      </c>
      <c r="BI20" s="397">
        <f t="shared" si="5"/>
        <v>0</v>
      </c>
      <c r="BJ20" s="397">
        <f t="shared" si="5"/>
        <v>0</v>
      </c>
      <c r="BK20" s="397">
        <f t="shared" si="5"/>
        <v>0</v>
      </c>
      <c r="BL20" s="397">
        <f t="shared" si="5"/>
        <v>0</v>
      </c>
      <c r="BM20" s="397">
        <f t="shared" si="5"/>
        <v>0</v>
      </c>
      <c r="BN20" s="397">
        <f t="shared" si="5"/>
        <v>0</v>
      </c>
      <c r="BO20" s="397">
        <f t="shared" si="5"/>
        <v>0</v>
      </c>
      <c r="BP20" s="397">
        <f t="shared" si="5"/>
        <v>0</v>
      </c>
      <c r="BQ20" s="397">
        <f t="shared" si="5"/>
        <v>0</v>
      </c>
      <c r="BR20" s="397">
        <f t="shared" si="5"/>
        <v>0</v>
      </c>
      <c r="BS20" s="397">
        <f t="shared" si="5"/>
        <v>0</v>
      </c>
      <c r="BT20" s="397">
        <f t="shared" si="5"/>
        <v>0</v>
      </c>
      <c r="BU20" s="282">
        <f t="shared" si="5"/>
        <v>0</v>
      </c>
    </row>
    <row r="21" spans="2:73" ht="12" customHeight="1">
      <c r="B21" s="117">
        <f t="shared" si="2"/>
        <v>18</v>
      </c>
      <c r="C21" s="126"/>
      <c r="D21" s="137"/>
      <c r="E21" s="144"/>
      <c r="F21" s="282" t="e">
        <f t="shared" ca="1" si="3"/>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220"/>
      <c r="AM21" s="367"/>
      <c r="AN21" s="383">
        <f ca="1">IFERROR(COUNTIF(OFFSET(G21,0,MATCH("コ",G21:AL21,0)):$AL21,"一"),0)</f>
        <v>0</v>
      </c>
      <c r="AP21" s="392">
        <f t="shared" si="4"/>
        <v>0</v>
      </c>
      <c r="AQ21" s="397">
        <f t="shared" si="5"/>
        <v>0</v>
      </c>
      <c r="AR21" s="397">
        <f t="shared" si="5"/>
        <v>0</v>
      </c>
      <c r="AS21" s="397">
        <f t="shared" si="5"/>
        <v>0</v>
      </c>
      <c r="AT21" s="397">
        <f t="shared" si="5"/>
        <v>0</v>
      </c>
      <c r="AU21" s="397">
        <f t="shared" si="5"/>
        <v>0</v>
      </c>
      <c r="AV21" s="397">
        <f t="shared" si="5"/>
        <v>0</v>
      </c>
      <c r="AW21" s="397">
        <f t="shared" si="5"/>
        <v>0</v>
      </c>
      <c r="AX21" s="397">
        <f t="shared" si="5"/>
        <v>0</v>
      </c>
      <c r="AY21" s="397">
        <f t="shared" si="5"/>
        <v>0</v>
      </c>
      <c r="AZ21" s="397">
        <f t="shared" si="5"/>
        <v>0</v>
      </c>
      <c r="BA21" s="397">
        <f t="shared" si="5"/>
        <v>0</v>
      </c>
      <c r="BB21" s="397">
        <f t="shared" si="5"/>
        <v>0</v>
      </c>
      <c r="BC21" s="397">
        <f t="shared" si="5"/>
        <v>0</v>
      </c>
      <c r="BD21" s="397">
        <f t="shared" si="5"/>
        <v>0</v>
      </c>
      <c r="BE21" s="397">
        <f t="shared" si="5"/>
        <v>0</v>
      </c>
      <c r="BF21" s="397">
        <f t="shared" si="5"/>
        <v>0</v>
      </c>
      <c r="BG21" s="397">
        <f t="shared" si="5"/>
        <v>0</v>
      </c>
      <c r="BH21" s="397">
        <f t="shared" si="5"/>
        <v>0</v>
      </c>
      <c r="BI21" s="397">
        <f t="shared" si="5"/>
        <v>0</v>
      </c>
      <c r="BJ21" s="397">
        <f t="shared" si="5"/>
        <v>0</v>
      </c>
      <c r="BK21" s="397">
        <f t="shared" si="5"/>
        <v>0</v>
      </c>
      <c r="BL21" s="397">
        <f t="shared" si="5"/>
        <v>0</v>
      </c>
      <c r="BM21" s="397">
        <f t="shared" si="5"/>
        <v>0</v>
      </c>
      <c r="BN21" s="397">
        <f t="shared" si="5"/>
        <v>0</v>
      </c>
      <c r="BO21" s="397">
        <f t="shared" si="5"/>
        <v>0</v>
      </c>
      <c r="BP21" s="397">
        <f t="shared" si="5"/>
        <v>0</v>
      </c>
      <c r="BQ21" s="397">
        <f t="shared" si="5"/>
        <v>0</v>
      </c>
      <c r="BR21" s="397">
        <f t="shared" si="5"/>
        <v>0</v>
      </c>
      <c r="BS21" s="397">
        <f t="shared" si="5"/>
        <v>0</v>
      </c>
      <c r="BT21" s="397">
        <f t="shared" si="5"/>
        <v>0</v>
      </c>
      <c r="BU21" s="282">
        <f t="shared" si="5"/>
        <v>0</v>
      </c>
    </row>
    <row r="22" spans="2:73" ht="12" customHeight="1">
      <c r="B22" s="117">
        <f t="shared" si="2"/>
        <v>19</v>
      </c>
      <c r="C22" s="126"/>
      <c r="D22" s="137"/>
      <c r="E22" s="144"/>
      <c r="F22" s="282" t="e">
        <f t="shared" ca="1" si="3"/>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220"/>
      <c r="AM22" s="367"/>
      <c r="AN22" s="383">
        <f ca="1">IFERROR(COUNTIF(OFFSET(G22,0,MATCH("コ",G22:AL22,0)):$AL22,"一"),0)</f>
        <v>0</v>
      </c>
      <c r="AP22" s="392">
        <f t="shared" si="4"/>
        <v>0</v>
      </c>
      <c r="AQ22" s="397">
        <f t="shared" si="5"/>
        <v>0</v>
      </c>
      <c r="AR22" s="397">
        <f t="shared" si="5"/>
        <v>0</v>
      </c>
      <c r="AS22" s="397">
        <f t="shared" si="5"/>
        <v>0</v>
      </c>
      <c r="AT22" s="397">
        <f t="shared" si="5"/>
        <v>0</v>
      </c>
      <c r="AU22" s="397">
        <f t="shared" si="5"/>
        <v>0</v>
      </c>
      <c r="AV22" s="397">
        <f t="shared" si="5"/>
        <v>0</v>
      </c>
      <c r="AW22" s="397">
        <f t="shared" si="5"/>
        <v>0</v>
      </c>
      <c r="AX22" s="397">
        <f t="shared" si="5"/>
        <v>0</v>
      </c>
      <c r="AY22" s="397">
        <f t="shared" si="5"/>
        <v>0</v>
      </c>
      <c r="AZ22" s="397">
        <f t="shared" si="5"/>
        <v>0</v>
      </c>
      <c r="BA22" s="397">
        <f t="shared" si="5"/>
        <v>0</v>
      </c>
      <c r="BB22" s="397">
        <f t="shared" si="5"/>
        <v>0</v>
      </c>
      <c r="BC22" s="397">
        <f t="shared" si="5"/>
        <v>0</v>
      </c>
      <c r="BD22" s="397">
        <f t="shared" si="5"/>
        <v>0</v>
      </c>
      <c r="BE22" s="397">
        <f t="shared" si="5"/>
        <v>0</v>
      </c>
      <c r="BF22" s="397">
        <f t="shared" si="5"/>
        <v>0</v>
      </c>
      <c r="BG22" s="397">
        <f t="shared" si="5"/>
        <v>0</v>
      </c>
      <c r="BH22" s="397">
        <f t="shared" si="5"/>
        <v>0</v>
      </c>
      <c r="BI22" s="397">
        <f t="shared" si="5"/>
        <v>0</v>
      </c>
      <c r="BJ22" s="397">
        <f t="shared" si="5"/>
        <v>0</v>
      </c>
      <c r="BK22" s="397">
        <f t="shared" si="5"/>
        <v>0</v>
      </c>
      <c r="BL22" s="397">
        <f t="shared" si="5"/>
        <v>0</v>
      </c>
      <c r="BM22" s="397">
        <f t="shared" si="5"/>
        <v>0</v>
      </c>
      <c r="BN22" s="397">
        <f t="shared" si="5"/>
        <v>0</v>
      </c>
      <c r="BO22" s="397">
        <f t="shared" si="5"/>
        <v>0</v>
      </c>
      <c r="BP22" s="397">
        <f t="shared" si="5"/>
        <v>0</v>
      </c>
      <c r="BQ22" s="397">
        <f t="shared" si="5"/>
        <v>0</v>
      </c>
      <c r="BR22" s="397">
        <f t="shared" si="5"/>
        <v>0</v>
      </c>
      <c r="BS22" s="397">
        <f t="shared" si="5"/>
        <v>0</v>
      </c>
      <c r="BT22" s="397">
        <f t="shared" si="5"/>
        <v>0</v>
      </c>
      <c r="BU22" s="282">
        <f t="shared" si="5"/>
        <v>0</v>
      </c>
    </row>
    <row r="23" spans="2:73" ht="12" customHeight="1">
      <c r="B23" s="117">
        <f t="shared" si="2"/>
        <v>20</v>
      </c>
      <c r="C23" s="126"/>
      <c r="D23" s="137"/>
      <c r="E23" s="144"/>
      <c r="F23" s="282" t="e">
        <f t="shared" ca="1" si="3"/>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20"/>
      <c r="AM23" s="367"/>
      <c r="AN23" s="383">
        <f ca="1">IFERROR(COUNTIF(OFFSET(G23,0,MATCH("コ",G23:AL23,0)):$AL23,"一"),0)</f>
        <v>0</v>
      </c>
      <c r="AP23" s="392">
        <f t="shared" si="4"/>
        <v>0</v>
      </c>
      <c r="AQ23" s="397">
        <f t="shared" si="5"/>
        <v>0</v>
      </c>
      <c r="AR23" s="397">
        <f t="shared" si="5"/>
        <v>0</v>
      </c>
      <c r="AS23" s="397">
        <f t="shared" si="5"/>
        <v>0</v>
      </c>
      <c r="AT23" s="397">
        <f t="shared" si="5"/>
        <v>0</v>
      </c>
      <c r="AU23" s="397">
        <f t="shared" si="5"/>
        <v>0</v>
      </c>
      <c r="AV23" s="397">
        <f t="shared" si="5"/>
        <v>0</v>
      </c>
      <c r="AW23" s="397">
        <f t="shared" si="5"/>
        <v>0</v>
      </c>
      <c r="AX23" s="397">
        <f t="shared" si="5"/>
        <v>0</v>
      </c>
      <c r="AY23" s="397">
        <f t="shared" si="5"/>
        <v>0</v>
      </c>
      <c r="AZ23" s="397">
        <f t="shared" si="5"/>
        <v>0</v>
      </c>
      <c r="BA23" s="397">
        <f t="shared" si="5"/>
        <v>0</v>
      </c>
      <c r="BB23" s="397">
        <f t="shared" si="5"/>
        <v>0</v>
      </c>
      <c r="BC23" s="397">
        <f t="shared" si="5"/>
        <v>0</v>
      </c>
      <c r="BD23" s="397">
        <f t="shared" si="5"/>
        <v>0</v>
      </c>
      <c r="BE23" s="397">
        <f t="shared" si="5"/>
        <v>0</v>
      </c>
      <c r="BF23" s="397">
        <f t="shared" si="5"/>
        <v>0</v>
      </c>
      <c r="BG23" s="397">
        <f t="shared" si="5"/>
        <v>0</v>
      </c>
      <c r="BH23" s="397">
        <f t="shared" si="5"/>
        <v>0</v>
      </c>
      <c r="BI23" s="397">
        <f t="shared" si="5"/>
        <v>0</v>
      </c>
      <c r="BJ23" s="397">
        <f t="shared" si="5"/>
        <v>0</v>
      </c>
      <c r="BK23" s="397">
        <f t="shared" si="5"/>
        <v>0</v>
      </c>
      <c r="BL23" s="397">
        <f t="shared" si="5"/>
        <v>0</v>
      </c>
      <c r="BM23" s="397">
        <f t="shared" si="5"/>
        <v>0</v>
      </c>
      <c r="BN23" s="397">
        <f t="shared" si="5"/>
        <v>0</v>
      </c>
      <c r="BO23" s="397">
        <f t="shared" si="5"/>
        <v>0</v>
      </c>
      <c r="BP23" s="397">
        <f t="shared" si="5"/>
        <v>0</v>
      </c>
      <c r="BQ23" s="397">
        <f t="shared" si="5"/>
        <v>0</v>
      </c>
      <c r="BR23" s="397">
        <f t="shared" si="5"/>
        <v>0</v>
      </c>
      <c r="BS23" s="397">
        <f t="shared" si="5"/>
        <v>0</v>
      </c>
      <c r="BT23" s="397">
        <f t="shared" si="5"/>
        <v>0</v>
      </c>
      <c r="BU23" s="282">
        <f t="shared" si="5"/>
        <v>0</v>
      </c>
    </row>
    <row r="24" spans="2:73" ht="12" customHeight="1">
      <c r="B24" s="117">
        <f t="shared" si="2"/>
        <v>21</v>
      </c>
      <c r="C24" s="126"/>
      <c r="D24" s="137"/>
      <c r="E24" s="144"/>
      <c r="F24" s="282" t="e">
        <f t="shared" ca="1" si="3"/>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220"/>
      <c r="AM24" s="367"/>
      <c r="AN24" s="383">
        <f ca="1">IFERROR(COUNTIF(OFFSET(G24,0,MATCH("コ",G24:AL24,0)):$AL24,"一"),0)</f>
        <v>0</v>
      </c>
      <c r="AP24" s="392">
        <f t="shared" si="4"/>
        <v>0</v>
      </c>
      <c r="AQ24" s="397">
        <f t="shared" si="5"/>
        <v>0</v>
      </c>
      <c r="AR24" s="397">
        <f t="shared" si="5"/>
        <v>0</v>
      </c>
      <c r="AS24" s="397">
        <f t="shared" si="5"/>
        <v>0</v>
      </c>
      <c r="AT24" s="397">
        <f t="shared" si="5"/>
        <v>0</v>
      </c>
      <c r="AU24" s="397">
        <f t="shared" si="5"/>
        <v>0</v>
      </c>
      <c r="AV24" s="397">
        <f t="shared" si="5"/>
        <v>0</v>
      </c>
      <c r="AW24" s="397">
        <f t="shared" si="5"/>
        <v>0</v>
      </c>
      <c r="AX24" s="397">
        <f t="shared" si="5"/>
        <v>0</v>
      </c>
      <c r="AY24" s="397">
        <f t="shared" si="5"/>
        <v>0</v>
      </c>
      <c r="AZ24" s="397">
        <f t="shared" si="5"/>
        <v>0</v>
      </c>
      <c r="BA24" s="397">
        <f t="shared" si="5"/>
        <v>0</v>
      </c>
      <c r="BB24" s="397">
        <f t="shared" si="5"/>
        <v>0</v>
      </c>
      <c r="BC24" s="397">
        <f t="shared" si="5"/>
        <v>0</v>
      </c>
      <c r="BD24" s="397">
        <f t="shared" si="5"/>
        <v>0</v>
      </c>
      <c r="BE24" s="397">
        <f t="shared" si="5"/>
        <v>0</v>
      </c>
      <c r="BF24" s="397">
        <f t="shared" si="5"/>
        <v>0</v>
      </c>
      <c r="BG24" s="397">
        <f t="shared" si="5"/>
        <v>0</v>
      </c>
      <c r="BH24" s="397">
        <f t="shared" si="5"/>
        <v>0</v>
      </c>
      <c r="BI24" s="397">
        <f t="shared" si="5"/>
        <v>0</v>
      </c>
      <c r="BJ24" s="397">
        <f t="shared" si="5"/>
        <v>0</v>
      </c>
      <c r="BK24" s="397">
        <f t="shared" si="5"/>
        <v>0</v>
      </c>
      <c r="BL24" s="397">
        <f t="shared" si="5"/>
        <v>0</v>
      </c>
      <c r="BM24" s="397">
        <f t="shared" si="5"/>
        <v>0</v>
      </c>
      <c r="BN24" s="397">
        <f t="shared" si="5"/>
        <v>0</v>
      </c>
      <c r="BO24" s="397">
        <f t="shared" si="5"/>
        <v>0</v>
      </c>
      <c r="BP24" s="397">
        <f t="shared" si="5"/>
        <v>0</v>
      </c>
      <c r="BQ24" s="397">
        <f t="shared" si="5"/>
        <v>0</v>
      </c>
      <c r="BR24" s="397">
        <f t="shared" si="5"/>
        <v>0</v>
      </c>
      <c r="BS24" s="397">
        <f t="shared" si="5"/>
        <v>0</v>
      </c>
      <c r="BT24" s="397">
        <f t="shared" si="5"/>
        <v>0</v>
      </c>
      <c r="BU24" s="282">
        <f t="shared" si="5"/>
        <v>0</v>
      </c>
    </row>
    <row r="25" spans="2:73" ht="12" customHeight="1">
      <c r="B25" s="117">
        <f t="shared" si="2"/>
        <v>22</v>
      </c>
      <c r="C25" s="126"/>
      <c r="D25" s="137"/>
      <c r="E25" s="144"/>
      <c r="F25" s="282" t="e">
        <f t="shared" ca="1" si="3"/>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220"/>
      <c r="AM25" s="367"/>
      <c r="AN25" s="383">
        <f ca="1">IFERROR(COUNTIF(OFFSET(G25,0,MATCH("コ",G25:AL25,0)):$AL25,"一"),0)</f>
        <v>0</v>
      </c>
      <c r="AP25" s="392">
        <f t="shared" si="4"/>
        <v>0</v>
      </c>
      <c r="AQ25" s="397">
        <f t="shared" si="5"/>
        <v>0</v>
      </c>
      <c r="AR25" s="397">
        <f t="shared" si="5"/>
        <v>0</v>
      </c>
      <c r="AS25" s="397">
        <f t="shared" si="5"/>
        <v>0</v>
      </c>
      <c r="AT25" s="397">
        <f t="shared" si="5"/>
        <v>0</v>
      </c>
      <c r="AU25" s="397">
        <f t="shared" si="5"/>
        <v>0</v>
      </c>
      <c r="AV25" s="397">
        <f t="shared" si="5"/>
        <v>0</v>
      </c>
      <c r="AW25" s="397">
        <f t="shared" si="5"/>
        <v>0</v>
      </c>
      <c r="AX25" s="397">
        <f t="shared" si="5"/>
        <v>0</v>
      </c>
      <c r="AY25" s="397">
        <f t="shared" si="5"/>
        <v>0</v>
      </c>
      <c r="AZ25" s="397">
        <f t="shared" si="5"/>
        <v>0</v>
      </c>
      <c r="BA25" s="397">
        <f t="shared" si="5"/>
        <v>0</v>
      </c>
      <c r="BB25" s="397">
        <f t="shared" si="5"/>
        <v>0</v>
      </c>
      <c r="BC25" s="397">
        <f t="shared" si="5"/>
        <v>0</v>
      </c>
      <c r="BD25" s="397">
        <f t="shared" si="5"/>
        <v>0</v>
      </c>
      <c r="BE25" s="397">
        <f t="shared" si="5"/>
        <v>0</v>
      </c>
      <c r="BF25" s="397">
        <f t="shared" si="5"/>
        <v>0</v>
      </c>
      <c r="BG25" s="397">
        <f t="shared" si="5"/>
        <v>0</v>
      </c>
      <c r="BH25" s="397">
        <f t="shared" si="5"/>
        <v>0</v>
      </c>
      <c r="BI25" s="397">
        <f t="shared" si="5"/>
        <v>0</v>
      </c>
      <c r="BJ25" s="397">
        <f t="shared" si="5"/>
        <v>0</v>
      </c>
      <c r="BK25" s="397">
        <f t="shared" si="5"/>
        <v>0</v>
      </c>
      <c r="BL25" s="397">
        <f t="shared" si="5"/>
        <v>0</v>
      </c>
      <c r="BM25" s="397">
        <f t="shared" si="5"/>
        <v>0</v>
      </c>
      <c r="BN25" s="397">
        <f t="shared" si="5"/>
        <v>0</v>
      </c>
      <c r="BO25" s="397">
        <f t="shared" si="5"/>
        <v>0</v>
      </c>
      <c r="BP25" s="397">
        <f t="shared" si="5"/>
        <v>0</v>
      </c>
      <c r="BQ25" s="397">
        <f t="shared" si="5"/>
        <v>0</v>
      </c>
      <c r="BR25" s="397">
        <f t="shared" si="5"/>
        <v>0</v>
      </c>
      <c r="BS25" s="397">
        <f t="shared" si="5"/>
        <v>0</v>
      </c>
      <c r="BT25" s="397">
        <f t="shared" si="5"/>
        <v>0</v>
      </c>
      <c r="BU25" s="282">
        <f t="shared" si="5"/>
        <v>0</v>
      </c>
    </row>
    <row r="26" spans="2:73" ht="12" customHeight="1">
      <c r="B26" s="117">
        <f t="shared" si="2"/>
        <v>23</v>
      </c>
      <c r="C26" s="126"/>
      <c r="D26" s="137"/>
      <c r="E26" s="144"/>
      <c r="F26" s="282" t="e">
        <f t="shared" ca="1" si="3"/>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220"/>
      <c r="AM26" s="367"/>
      <c r="AN26" s="383">
        <f ca="1">IFERROR(COUNTIF(OFFSET(G26,0,MATCH("コ",G26:AL26,0)):$AL26,"一"),0)</f>
        <v>0</v>
      </c>
      <c r="AP26" s="392">
        <f t="shared" si="4"/>
        <v>0</v>
      </c>
      <c r="AQ26" s="397">
        <f t="shared" si="5"/>
        <v>0</v>
      </c>
      <c r="AR26" s="397">
        <f t="shared" si="5"/>
        <v>0</v>
      </c>
      <c r="AS26" s="397">
        <f t="shared" si="5"/>
        <v>0</v>
      </c>
      <c r="AT26" s="397">
        <f t="shared" si="5"/>
        <v>0</v>
      </c>
      <c r="AU26" s="397">
        <f t="shared" si="5"/>
        <v>0</v>
      </c>
      <c r="AV26" s="397">
        <f t="shared" si="5"/>
        <v>0</v>
      </c>
      <c r="AW26" s="397">
        <f t="shared" si="5"/>
        <v>0</v>
      </c>
      <c r="AX26" s="397">
        <f t="shared" si="5"/>
        <v>0</v>
      </c>
      <c r="AY26" s="397">
        <f t="shared" si="5"/>
        <v>0</v>
      </c>
      <c r="AZ26" s="397">
        <f t="shared" si="5"/>
        <v>0</v>
      </c>
      <c r="BA26" s="397">
        <f t="shared" si="5"/>
        <v>0</v>
      </c>
      <c r="BB26" s="397">
        <f t="shared" si="5"/>
        <v>0</v>
      </c>
      <c r="BC26" s="397">
        <f t="shared" si="5"/>
        <v>0</v>
      </c>
      <c r="BD26" s="397">
        <f t="shared" si="5"/>
        <v>0</v>
      </c>
      <c r="BE26" s="397">
        <f t="shared" si="5"/>
        <v>0</v>
      </c>
      <c r="BF26" s="397">
        <f t="shared" si="5"/>
        <v>0</v>
      </c>
      <c r="BG26" s="397">
        <f t="shared" si="5"/>
        <v>0</v>
      </c>
      <c r="BH26" s="397">
        <f t="shared" si="5"/>
        <v>0</v>
      </c>
      <c r="BI26" s="397">
        <f t="shared" si="5"/>
        <v>0</v>
      </c>
      <c r="BJ26" s="397">
        <f t="shared" si="5"/>
        <v>0</v>
      </c>
      <c r="BK26" s="397">
        <f t="shared" si="5"/>
        <v>0</v>
      </c>
      <c r="BL26" s="397">
        <f t="shared" si="5"/>
        <v>0</v>
      </c>
      <c r="BM26" s="397">
        <f t="shared" si="5"/>
        <v>0</v>
      </c>
      <c r="BN26" s="397">
        <f t="shared" si="5"/>
        <v>0</v>
      </c>
      <c r="BO26" s="397">
        <f t="shared" si="5"/>
        <v>0</v>
      </c>
      <c r="BP26" s="397">
        <f t="shared" si="5"/>
        <v>0</v>
      </c>
      <c r="BQ26" s="397">
        <f t="shared" si="5"/>
        <v>0</v>
      </c>
      <c r="BR26" s="397">
        <f t="shared" si="5"/>
        <v>0</v>
      </c>
      <c r="BS26" s="397">
        <f t="shared" si="5"/>
        <v>0</v>
      </c>
      <c r="BT26" s="397">
        <f t="shared" si="5"/>
        <v>0</v>
      </c>
      <c r="BU26" s="282">
        <f t="shared" si="5"/>
        <v>0</v>
      </c>
    </row>
    <row r="27" spans="2:73" ht="12" customHeight="1">
      <c r="B27" s="117">
        <f t="shared" si="2"/>
        <v>24</v>
      </c>
      <c r="C27" s="126"/>
      <c r="D27" s="137"/>
      <c r="E27" s="144"/>
      <c r="F27" s="282" t="e">
        <f t="shared" ca="1" si="3"/>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20"/>
      <c r="AM27" s="367"/>
      <c r="AN27" s="383">
        <f ca="1">IFERROR(COUNTIF(OFFSET(G27,0,MATCH("コ",G27:AL27,0)):$AL27,"一"),0)</f>
        <v>0</v>
      </c>
      <c r="AP27" s="392">
        <f t="shared" si="4"/>
        <v>0</v>
      </c>
      <c r="AQ27" s="397">
        <f t="shared" si="5"/>
        <v>0</v>
      </c>
      <c r="AR27" s="397">
        <f t="shared" si="5"/>
        <v>0</v>
      </c>
      <c r="AS27" s="397">
        <f t="shared" si="5"/>
        <v>0</v>
      </c>
      <c r="AT27" s="397">
        <f t="shared" si="5"/>
        <v>0</v>
      </c>
      <c r="AU27" s="397">
        <f t="shared" si="5"/>
        <v>0</v>
      </c>
      <c r="AV27" s="397">
        <f t="shared" si="5"/>
        <v>0</v>
      </c>
      <c r="AW27" s="397">
        <f t="shared" si="5"/>
        <v>0</v>
      </c>
      <c r="AX27" s="397">
        <f t="shared" si="5"/>
        <v>0</v>
      </c>
      <c r="AY27" s="397">
        <f t="shared" si="5"/>
        <v>0</v>
      </c>
      <c r="AZ27" s="397">
        <f t="shared" si="5"/>
        <v>0</v>
      </c>
      <c r="BA27" s="397">
        <f t="shared" si="5"/>
        <v>0</v>
      </c>
      <c r="BB27" s="397">
        <f t="shared" si="5"/>
        <v>0</v>
      </c>
      <c r="BC27" s="397">
        <f t="shared" si="5"/>
        <v>0</v>
      </c>
      <c r="BD27" s="397">
        <f t="shared" si="5"/>
        <v>0</v>
      </c>
      <c r="BE27" s="397">
        <f t="shared" si="5"/>
        <v>0</v>
      </c>
      <c r="BF27" s="397">
        <f t="shared" si="5"/>
        <v>0</v>
      </c>
      <c r="BG27" s="397">
        <f t="shared" si="5"/>
        <v>0</v>
      </c>
      <c r="BH27" s="397">
        <f t="shared" si="5"/>
        <v>0</v>
      </c>
      <c r="BI27" s="397">
        <f t="shared" si="5"/>
        <v>0</v>
      </c>
      <c r="BJ27" s="397">
        <f t="shared" si="5"/>
        <v>0</v>
      </c>
      <c r="BK27" s="397">
        <f t="shared" si="5"/>
        <v>0</v>
      </c>
      <c r="BL27" s="397">
        <f t="shared" si="5"/>
        <v>0</v>
      </c>
      <c r="BM27" s="397">
        <f t="shared" si="5"/>
        <v>0</v>
      </c>
      <c r="BN27" s="397">
        <f t="shared" si="5"/>
        <v>0</v>
      </c>
      <c r="BO27" s="397">
        <f t="shared" si="5"/>
        <v>0</v>
      </c>
      <c r="BP27" s="397">
        <f t="shared" si="5"/>
        <v>0</v>
      </c>
      <c r="BQ27" s="397">
        <f t="shared" si="5"/>
        <v>0</v>
      </c>
      <c r="BR27" s="397">
        <f t="shared" si="5"/>
        <v>0</v>
      </c>
      <c r="BS27" s="397">
        <f t="shared" si="5"/>
        <v>0</v>
      </c>
      <c r="BT27" s="397">
        <f t="shared" si="5"/>
        <v>0</v>
      </c>
      <c r="BU27" s="282">
        <f t="shared" si="5"/>
        <v>0</v>
      </c>
    </row>
    <row r="28" spans="2:73" ht="12" customHeight="1">
      <c r="B28" s="117">
        <f t="shared" si="2"/>
        <v>25</v>
      </c>
      <c r="C28" s="126"/>
      <c r="D28" s="137"/>
      <c r="E28" s="144"/>
      <c r="F28" s="282" t="e">
        <f t="shared" ca="1" si="3"/>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220"/>
      <c r="AM28" s="367"/>
      <c r="AN28" s="383">
        <f ca="1">IFERROR(COUNTIF(OFFSET(G28,0,MATCH("コ",G28:AL28,0)):$AL28,"一"),0)</f>
        <v>0</v>
      </c>
      <c r="AP28" s="392">
        <f t="shared" si="4"/>
        <v>0</v>
      </c>
      <c r="AQ28" s="397">
        <f t="shared" si="5"/>
        <v>0</v>
      </c>
      <c r="AR28" s="397">
        <f t="shared" si="5"/>
        <v>0</v>
      </c>
      <c r="AS28" s="397">
        <f t="shared" si="5"/>
        <v>0</v>
      </c>
      <c r="AT28" s="397">
        <f t="shared" si="5"/>
        <v>0</v>
      </c>
      <c r="AU28" s="397">
        <f t="shared" si="5"/>
        <v>0</v>
      </c>
      <c r="AV28" s="397">
        <f t="shared" si="5"/>
        <v>0</v>
      </c>
      <c r="AW28" s="397">
        <f t="shared" si="5"/>
        <v>0</v>
      </c>
      <c r="AX28" s="397">
        <f t="shared" si="5"/>
        <v>0</v>
      </c>
      <c r="AY28" s="397">
        <f t="shared" si="5"/>
        <v>0</v>
      </c>
      <c r="AZ28" s="397">
        <f t="shared" si="5"/>
        <v>0</v>
      </c>
      <c r="BA28" s="397">
        <f t="shared" si="5"/>
        <v>0</v>
      </c>
      <c r="BB28" s="397">
        <f t="shared" si="5"/>
        <v>0</v>
      </c>
      <c r="BC28" s="397">
        <f t="shared" si="5"/>
        <v>0</v>
      </c>
      <c r="BD28" s="397">
        <f t="shared" si="5"/>
        <v>0</v>
      </c>
      <c r="BE28" s="397">
        <f t="shared" si="5"/>
        <v>0</v>
      </c>
      <c r="BF28" s="397">
        <f t="shared" si="5"/>
        <v>0</v>
      </c>
      <c r="BG28" s="397">
        <f t="shared" si="5"/>
        <v>0</v>
      </c>
      <c r="BH28" s="397">
        <f t="shared" si="5"/>
        <v>0</v>
      </c>
      <c r="BI28" s="397">
        <f t="shared" si="5"/>
        <v>0</v>
      </c>
      <c r="BJ28" s="397">
        <f t="shared" si="5"/>
        <v>0</v>
      </c>
      <c r="BK28" s="397">
        <f t="shared" si="5"/>
        <v>0</v>
      </c>
      <c r="BL28" s="397">
        <f t="shared" si="5"/>
        <v>0</v>
      </c>
      <c r="BM28" s="397">
        <f t="shared" si="5"/>
        <v>0</v>
      </c>
      <c r="BN28" s="397">
        <f t="shared" si="5"/>
        <v>0</v>
      </c>
      <c r="BO28" s="397">
        <f t="shared" si="5"/>
        <v>0</v>
      </c>
      <c r="BP28" s="397">
        <f t="shared" si="5"/>
        <v>0</v>
      </c>
      <c r="BQ28" s="397">
        <f t="shared" si="5"/>
        <v>0</v>
      </c>
      <c r="BR28" s="397">
        <f t="shared" si="5"/>
        <v>0</v>
      </c>
      <c r="BS28" s="397">
        <f t="shared" si="5"/>
        <v>0</v>
      </c>
      <c r="BT28" s="397">
        <f t="shared" si="5"/>
        <v>0</v>
      </c>
      <c r="BU28" s="282">
        <f t="shared" si="5"/>
        <v>0</v>
      </c>
    </row>
    <row r="29" spans="2:73" ht="12" customHeight="1">
      <c r="B29" s="117">
        <f t="shared" si="2"/>
        <v>26</v>
      </c>
      <c r="C29" s="126"/>
      <c r="D29" s="137"/>
      <c r="E29" s="144"/>
      <c r="F29" s="282" t="e">
        <f t="shared" ca="1" si="3"/>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220"/>
      <c r="AM29" s="367"/>
      <c r="AN29" s="383">
        <f ca="1">IFERROR(COUNTIF(OFFSET(G29,0,MATCH("コ",G29:AL29,0)):$AL29,"一"),0)</f>
        <v>0</v>
      </c>
      <c r="AP29" s="392">
        <f t="shared" si="4"/>
        <v>0</v>
      </c>
      <c r="AQ29" s="397">
        <f t="shared" si="5"/>
        <v>0</v>
      </c>
      <c r="AR29" s="397">
        <f t="shared" si="5"/>
        <v>0</v>
      </c>
      <c r="AS29" s="397">
        <f t="shared" si="5"/>
        <v>0</v>
      </c>
      <c r="AT29" s="397">
        <f t="shared" si="5"/>
        <v>0</v>
      </c>
      <c r="AU29" s="397">
        <f t="shared" si="5"/>
        <v>0</v>
      </c>
      <c r="AV29" s="397">
        <f t="shared" si="5"/>
        <v>0</v>
      </c>
      <c r="AW29" s="397">
        <f t="shared" si="5"/>
        <v>0</v>
      </c>
      <c r="AX29" s="397">
        <f t="shared" si="5"/>
        <v>0</v>
      </c>
      <c r="AY29" s="397">
        <f t="shared" si="5"/>
        <v>0</v>
      </c>
      <c r="AZ29" s="397">
        <f t="shared" si="5"/>
        <v>0</v>
      </c>
      <c r="BA29" s="397">
        <f t="shared" si="5"/>
        <v>0</v>
      </c>
      <c r="BB29" s="397">
        <f t="shared" si="5"/>
        <v>0</v>
      </c>
      <c r="BC29" s="397">
        <f t="shared" si="5"/>
        <v>0</v>
      </c>
      <c r="BD29" s="397">
        <f t="shared" si="5"/>
        <v>0</v>
      </c>
      <c r="BE29" s="397">
        <f t="shared" si="5"/>
        <v>0</v>
      </c>
      <c r="BF29" s="397">
        <f t="shared" si="5"/>
        <v>0</v>
      </c>
      <c r="BG29" s="397">
        <f t="shared" si="5"/>
        <v>0</v>
      </c>
      <c r="BH29" s="397">
        <f t="shared" si="5"/>
        <v>0</v>
      </c>
      <c r="BI29" s="397">
        <f t="shared" si="5"/>
        <v>0</v>
      </c>
      <c r="BJ29" s="397">
        <f t="shared" si="5"/>
        <v>0</v>
      </c>
      <c r="BK29" s="397">
        <f t="shared" si="5"/>
        <v>0</v>
      </c>
      <c r="BL29" s="397">
        <f t="shared" si="5"/>
        <v>0</v>
      </c>
      <c r="BM29" s="397">
        <f t="shared" si="5"/>
        <v>0</v>
      </c>
      <c r="BN29" s="397">
        <f t="shared" si="5"/>
        <v>0</v>
      </c>
      <c r="BO29" s="397">
        <f t="shared" si="5"/>
        <v>0</v>
      </c>
      <c r="BP29" s="397">
        <f t="shared" si="5"/>
        <v>0</v>
      </c>
      <c r="BQ29" s="397">
        <f t="shared" si="5"/>
        <v>0</v>
      </c>
      <c r="BR29" s="397">
        <f t="shared" si="5"/>
        <v>0</v>
      </c>
      <c r="BS29" s="397">
        <f t="shared" si="5"/>
        <v>0</v>
      </c>
      <c r="BT29" s="397">
        <f t="shared" si="5"/>
        <v>0</v>
      </c>
      <c r="BU29" s="282">
        <f t="shared" si="5"/>
        <v>0</v>
      </c>
    </row>
    <row r="30" spans="2:73" ht="12" customHeight="1">
      <c r="B30" s="117">
        <f t="shared" si="2"/>
        <v>27</v>
      </c>
      <c r="C30" s="126"/>
      <c r="D30" s="137"/>
      <c r="E30" s="144"/>
      <c r="F30" s="282" t="e">
        <f t="shared" ca="1" si="3"/>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220"/>
      <c r="AM30" s="367"/>
      <c r="AN30" s="383">
        <f ca="1">IFERROR(COUNTIF(OFFSET(G30,0,MATCH("コ",G30:AL30,0)):$AL30,"一"),0)</f>
        <v>0</v>
      </c>
      <c r="AP30" s="392">
        <f t="shared" si="4"/>
        <v>0</v>
      </c>
      <c r="AQ30" s="397">
        <f t="shared" si="5"/>
        <v>0</v>
      </c>
      <c r="AR30" s="397">
        <f t="shared" si="5"/>
        <v>0</v>
      </c>
      <c r="AS30" s="397">
        <f t="shared" si="5"/>
        <v>0</v>
      </c>
      <c r="AT30" s="397">
        <f t="shared" si="5"/>
        <v>0</v>
      </c>
      <c r="AU30" s="397">
        <f t="shared" si="5"/>
        <v>0</v>
      </c>
      <c r="AV30" s="397">
        <f t="shared" si="5"/>
        <v>0</v>
      </c>
      <c r="AW30" s="397">
        <f t="shared" si="5"/>
        <v>0</v>
      </c>
      <c r="AX30" s="397">
        <f t="shared" si="5"/>
        <v>0</v>
      </c>
      <c r="AY30" s="397">
        <f t="shared" si="5"/>
        <v>0</v>
      </c>
      <c r="AZ30" s="397">
        <f t="shared" si="5"/>
        <v>0</v>
      </c>
      <c r="BA30" s="397">
        <f t="shared" si="5"/>
        <v>0</v>
      </c>
      <c r="BB30" s="397">
        <f t="shared" si="5"/>
        <v>0</v>
      </c>
      <c r="BC30" s="397">
        <f t="shared" si="5"/>
        <v>0</v>
      </c>
      <c r="BD30" s="397">
        <f t="shared" si="5"/>
        <v>0</v>
      </c>
      <c r="BE30" s="397">
        <f t="shared" si="5"/>
        <v>0</v>
      </c>
      <c r="BF30" s="397">
        <f t="shared" si="5"/>
        <v>0</v>
      </c>
      <c r="BG30" s="397">
        <f t="shared" si="5"/>
        <v>0</v>
      </c>
      <c r="BH30" s="397">
        <f t="shared" si="5"/>
        <v>0</v>
      </c>
      <c r="BI30" s="397">
        <f t="shared" si="5"/>
        <v>0</v>
      </c>
      <c r="BJ30" s="397">
        <f t="shared" si="5"/>
        <v>0</v>
      </c>
      <c r="BK30" s="397">
        <f t="shared" si="5"/>
        <v>0</v>
      </c>
      <c r="BL30" s="397">
        <f t="shared" si="5"/>
        <v>0</v>
      </c>
      <c r="BM30" s="397">
        <f t="shared" si="5"/>
        <v>0</v>
      </c>
      <c r="BN30" s="397">
        <f t="shared" si="5"/>
        <v>0</v>
      </c>
      <c r="BO30" s="397">
        <f t="shared" si="5"/>
        <v>0</v>
      </c>
      <c r="BP30" s="397">
        <f t="shared" si="5"/>
        <v>0</v>
      </c>
      <c r="BQ30" s="397">
        <f t="shared" si="5"/>
        <v>0</v>
      </c>
      <c r="BR30" s="397">
        <f t="shared" si="5"/>
        <v>0</v>
      </c>
      <c r="BS30" s="397">
        <f t="shared" si="5"/>
        <v>0</v>
      </c>
      <c r="BT30" s="397">
        <f t="shared" si="5"/>
        <v>0</v>
      </c>
      <c r="BU30" s="282">
        <f t="shared" si="5"/>
        <v>0</v>
      </c>
    </row>
    <row r="31" spans="2:73" ht="12" customHeight="1">
      <c r="B31" s="117">
        <f t="shared" si="2"/>
        <v>28</v>
      </c>
      <c r="C31" s="126"/>
      <c r="D31" s="137"/>
      <c r="E31" s="144"/>
      <c r="F31" s="282" t="e">
        <f t="shared" ca="1" si="3"/>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220"/>
      <c r="AM31" s="367"/>
      <c r="AN31" s="383">
        <f ca="1">IFERROR(COUNTIF(OFFSET(G31,0,MATCH("コ",G31:AL31,0)):$AL31,"一"),0)</f>
        <v>0</v>
      </c>
      <c r="AP31" s="392">
        <f t="shared" si="4"/>
        <v>0</v>
      </c>
      <c r="AQ31" s="397">
        <f t="shared" si="5"/>
        <v>0</v>
      </c>
      <c r="AR31" s="397">
        <f t="shared" si="5"/>
        <v>0</v>
      </c>
      <c r="AS31" s="397">
        <f t="shared" si="5"/>
        <v>0</v>
      </c>
      <c r="AT31" s="397">
        <f t="shared" si="5"/>
        <v>0</v>
      </c>
      <c r="AU31" s="397">
        <f t="shared" si="5"/>
        <v>0</v>
      </c>
      <c r="AV31" s="397">
        <f t="shared" si="5"/>
        <v>0</v>
      </c>
      <c r="AW31" s="397">
        <f t="shared" si="5"/>
        <v>0</v>
      </c>
      <c r="AX31" s="397">
        <f t="shared" si="5"/>
        <v>0</v>
      </c>
      <c r="AY31" s="397">
        <f t="shared" si="5"/>
        <v>0</v>
      </c>
      <c r="AZ31" s="397">
        <f t="shared" si="5"/>
        <v>0</v>
      </c>
      <c r="BA31" s="397">
        <f t="shared" si="5"/>
        <v>0</v>
      </c>
      <c r="BB31" s="397">
        <f t="shared" si="5"/>
        <v>0</v>
      </c>
      <c r="BC31" s="397">
        <f t="shared" si="5"/>
        <v>0</v>
      </c>
      <c r="BD31" s="397">
        <f t="shared" si="5"/>
        <v>0</v>
      </c>
      <c r="BE31" s="397">
        <f t="shared" si="5"/>
        <v>0</v>
      </c>
      <c r="BF31" s="397">
        <f t="shared" si="5"/>
        <v>0</v>
      </c>
      <c r="BG31" s="397">
        <f t="shared" si="5"/>
        <v>0</v>
      </c>
      <c r="BH31" s="397">
        <f t="shared" si="5"/>
        <v>0</v>
      </c>
      <c r="BI31" s="397">
        <f t="shared" si="5"/>
        <v>0</v>
      </c>
      <c r="BJ31" s="397">
        <f t="shared" si="5"/>
        <v>0</v>
      </c>
      <c r="BK31" s="397">
        <f t="shared" si="5"/>
        <v>0</v>
      </c>
      <c r="BL31" s="397">
        <f t="shared" si="5"/>
        <v>0</v>
      </c>
      <c r="BM31" s="397">
        <f t="shared" si="5"/>
        <v>0</v>
      </c>
      <c r="BN31" s="397">
        <f t="shared" si="5"/>
        <v>0</v>
      </c>
      <c r="BO31" s="397">
        <f t="shared" si="5"/>
        <v>0</v>
      </c>
      <c r="BP31" s="397">
        <f t="shared" si="5"/>
        <v>0</v>
      </c>
      <c r="BQ31" s="397">
        <f t="shared" si="5"/>
        <v>0</v>
      </c>
      <c r="BR31" s="397">
        <f t="shared" si="5"/>
        <v>0</v>
      </c>
      <c r="BS31" s="397">
        <f t="shared" si="5"/>
        <v>0</v>
      </c>
      <c r="BT31" s="397">
        <f t="shared" si="5"/>
        <v>0</v>
      </c>
      <c r="BU31" s="282">
        <f t="shared" si="5"/>
        <v>0</v>
      </c>
    </row>
    <row r="32" spans="2:73" ht="12" customHeight="1">
      <c r="B32" s="117">
        <f t="shared" si="2"/>
        <v>29</v>
      </c>
      <c r="C32" s="126"/>
      <c r="D32" s="137"/>
      <c r="E32" s="144"/>
      <c r="F32" s="282" t="e">
        <f t="shared" ca="1" si="3"/>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20"/>
      <c r="AM32" s="367"/>
      <c r="AN32" s="383">
        <f ca="1">IFERROR(COUNTIF(OFFSET(G32,0,MATCH("コ",G32:AL32,0)):$AL32,"一"),0)</f>
        <v>0</v>
      </c>
      <c r="AP32" s="392">
        <f t="shared" si="4"/>
        <v>0</v>
      </c>
      <c r="AQ32" s="397">
        <f t="shared" si="5"/>
        <v>0</v>
      </c>
      <c r="AR32" s="397">
        <f t="shared" si="5"/>
        <v>0</v>
      </c>
      <c r="AS32" s="397">
        <f t="shared" si="5"/>
        <v>0</v>
      </c>
      <c r="AT32" s="397">
        <f t="shared" si="5"/>
        <v>0</v>
      </c>
      <c r="AU32" s="397">
        <f t="shared" si="5"/>
        <v>0</v>
      </c>
      <c r="AV32" s="397">
        <f t="shared" si="5"/>
        <v>0</v>
      </c>
      <c r="AW32" s="397">
        <f t="shared" si="5"/>
        <v>0</v>
      </c>
      <c r="AX32" s="397">
        <f t="shared" si="5"/>
        <v>0</v>
      </c>
      <c r="AY32" s="397">
        <f t="shared" si="5"/>
        <v>0</v>
      </c>
      <c r="AZ32" s="397">
        <f t="shared" si="5"/>
        <v>0</v>
      </c>
      <c r="BA32" s="397">
        <f t="shared" si="5"/>
        <v>0</v>
      </c>
      <c r="BB32" s="397">
        <f t="shared" si="5"/>
        <v>0</v>
      </c>
      <c r="BC32" s="397">
        <f t="shared" si="5"/>
        <v>0</v>
      </c>
      <c r="BD32" s="397">
        <f t="shared" si="5"/>
        <v>0</v>
      </c>
      <c r="BE32" s="397">
        <f t="shared" si="5"/>
        <v>0</v>
      </c>
      <c r="BF32" s="397">
        <f t="shared" si="5"/>
        <v>0</v>
      </c>
      <c r="BG32" s="397">
        <f t="shared" si="5"/>
        <v>0</v>
      </c>
      <c r="BH32" s="397">
        <f t="shared" si="5"/>
        <v>0</v>
      </c>
      <c r="BI32" s="397">
        <f t="shared" si="5"/>
        <v>0</v>
      </c>
      <c r="BJ32" s="397">
        <f t="shared" si="5"/>
        <v>0</v>
      </c>
      <c r="BK32" s="397">
        <f t="shared" si="5"/>
        <v>0</v>
      </c>
      <c r="BL32" s="397">
        <f t="shared" si="5"/>
        <v>0</v>
      </c>
      <c r="BM32" s="397">
        <f t="shared" si="5"/>
        <v>0</v>
      </c>
      <c r="BN32" s="397">
        <f t="shared" si="5"/>
        <v>0</v>
      </c>
      <c r="BO32" s="397">
        <f t="shared" si="5"/>
        <v>0</v>
      </c>
      <c r="BP32" s="397">
        <f t="shared" si="5"/>
        <v>0</v>
      </c>
      <c r="BQ32" s="397">
        <f t="shared" si="5"/>
        <v>0</v>
      </c>
      <c r="BR32" s="397">
        <f t="shared" si="5"/>
        <v>0</v>
      </c>
      <c r="BS32" s="397">
        <f t="shared" si="5"/>
        <v>0</v>
      </c>
      <c r="BT32" s="397">
        <f t="shared" si="5"/>
        <v>0</v>
      </c>
      <c r="BU32" s="282">
        <f t="shared" si="5"/>
        <v>0</v>
      </c>
    </row>
    <row r="33" spans="2:75" ht="12" customHeight="1">
      <c r="B33" s="117">
        <f t="shared" si="2"/>
        <v>30</v>
      </c>
      <c r="C33" s="126"/>
      <c r="D33" s="137"/>
      <c r="E33" s="144"/>
      <c r="F33" s="282" t="e">
        <f t="shared" ca="1" si="3"/>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220"/>
      <c r="AM33" s="367"/>
      <c r="AN33" s="383">
        <f ca="1">IFERROR(COUNTIF(OFFSET(G33,0,MATCH("コ",G33:AL33,0)):$AL33,"一"),0)</f>
        <v>0</v>
      </c>
      <c r="AP33" s="392">
        <f t="shared" si="4"/>
        <v>0</v>
      </c>
      <c r="AQ33" s="397">
        <f t="shared" si="5"/>
        <v>0</v>
      </c>
      <c r="AR33" s="397">
        <f t="shared" si="5"/>
        <v>0</v>
      </c>
      <c r="AS33" s="397">
        <f t="shared" si="5"/>
        <v>0</v>
      </c>
      <c r="AT33" s="397">
        <f t="shared" si="5"/>
        <v>0</v>
      </c>
      <c r="AU33" s="397">
        <f t="shared" si="5"/>
        <v>0</v>
      </c>
      <c r="AV33" s="397">
        <f t="shared" si="5"/>
        <v>0</v>
      </c>
      <c r="AW33" s="397">
        <f t="shared" si="5"/>
        <v>0</v>
      </c>
      <c r="AX33" s="397">
        <f t="shared" si="5"/>
        <v>0</v>
      </c>
      <c r="AY33" s="397">
        <f t="shared" si="5"/>
        <v>0</v>
      </c>
      <c r="AZ33" s="397">
        <f t="shared" si="5"/>
        <v>0</v>
      </c>
      <c r="BA33" s="397">
        <f t="shared" si="5"/>
        <v>0</v>
      </c>
      <c r="BB33" s="397">
        <f t="shared" si="5"/>
        <v>0</v>
      </c>
      <c r="BC33" s="397">
        <f t="shared" si="5"/>
        <v>0</v>
      </c>
      <c r="BD33" s="397">
        <f t="shared" si="5"/>
        <v>0</v>
      </c>
      <c r="BE33" s="397">
        <f t="shared" si="5"/>
        <v>0</v>
      </c>
      <c r="BF33" s="397">
        <f t="shared" si="5"/>
        <v>0</v>
      </c>
      <c r="BG33" s="397">
        <f t="shared" si="5"/>
        <v>0</v>
      </c>
      <c r="BH33" s="397">
        <f t="shared" si="5"/>
        <v>0</v>
      </c>
      <c r="BI33" s="397">
        <f t="shared" si="5"/>
        <v>0</v>
      </c>
      <c r="BJ33" s="397">
        <f t="shared" si="5"/>
        <v>0</v>
      </c>
      <c r="BK33" s="397">
        <f t="shared" si="5"/>
        <v>0</v>
      </c>
      <c r="BL33" s="397">
        <f t="shared" si="5"/>
        <v>0</v>
      </c>
      <c r="BM33" s="397">
        <f t="shared" si="5"/>
        <v>0</v>
      </c>
      <c r="BN33" s="397">
        <f t="shared" si="5"/>
        <v>0</v>
      </c>
      <c r="BO33" s="397">
        <f t="shared" si="5"/>
        <v>0</v>
      </c>
      <c r="BP33" s="397">
        <f t="shared" si="5"/>
        <v>0</v>
      </c>
      <c r="BQ33" s="397">
        <f t="shared" si="5"/>
        <v>0</v>
      </c>
      <c r="BR33" s="397">
        <f t="shared" si="5"/>
        <v>0</v>
      </c>
      <c r="BS33" s="397">
        <f t="shared" si="5"/>
        <v>0</v>
      </c>
      <c r="BT33" s="397">
        <f t="shared" si="5"/>
        <v>0</v>
      </c>
      <c r="BU33" s="282">
        <f t="shared" si="5"/>
        <v>0</v>
      </c>
      <c r="BW33" s="25"/>
    </row>
    <row r="34" spans="2:75" ht="12" customHeight="1">
      <c r="B34" s="117">
        <f t="shared" si="2"/>
        <v>31</v>
      </c>
      <c r="C34" s="126"/>
      <c r="D34" s="137"/>
      <c r="E34" s="144"/>
      <c r="F34" s="282" t="e">
        <f t="shared" ca="1" si="3"/>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220"/>
      <c r="AM34" s="367"/>
      <c r="AN34" s="383">
        <f ca="1">IFERROR(COUNTIF(OFFSET(G34,0,MATCH("コ",G34:AL34,0)):$AL34,"一"),0)</f>
        <v>0</v>
      </c>
      <c r="AP34" s="392">
        <f t="shared" si="4"/>
        <v>0</v>
      </c>
      <c r="AQ34" s="397">
        <f t="shared" si="5"/>
        <v>0</v>
      </c>
      <c r="AR34" s="397">
        <f t="shared" si="5"/>
        <v>0</v>
      </c>
      <c r="AS34" s="397">
        <f t="shared" si="5"/>
        <v>0</v>
      </c>
      <c r="AT34" s="397">
        <f t="shared" si="5"/>
        <v>0</v>
      </c>
      <c r="AU34" s="397">
        <f t="shared" si="5"/>
        <v>0</v>
      </c>
      <c r="AV34" s="397">
        <f t="shared" si="5"/>
        <v>0</v>
      </c>
      <c r="AW34" s="397">
        <f t="shared" si="5"/>
        <v>0</v>
      </c>
      <c r="AX34" s="397">
        <f t="shared" si="5"/>
        <v>0</v>
      </c>
      <c r="AY34" s="397">
        <f t="shared" si="5"/>
        <v>0</v>
      </c>
      <c r="AZ34" s="397">
        <f t="shared" si="5"/>
        <v>0</v>
      </c>
      <c r="BA34" s="397">
        <f t="shared" si="5"/>
        <v>0</v>
      </c>
      <c r="BB34" s="397">
        <f t="shared" si="5"/>
        <v>0</v>
      </c>
      <c r="BC34" s="397">
        <f t="shared" si="5"/>
        <v>0</v>
      </c>
      <c r="BD34" s="397">
        <f t="shared" si="5"/>
        <v>0</v>
      </c>
      <c r="BE34" s="397">
        <f t="shared" si="5"/>
        <v>0</v>
      </c>
      <c r="BF34" s="397">
        <f t="shared" si="5"/>
        <v>0</v>
      </c>
      <c r="BG34" s="397">
        <f t="shared" si="5"/>
        <v>0</v>
      </c>
      <c r="BH34" s="397">
        <f t="shared" si="5"/>
        <v>0</v>
      </c>
      <c r="BI34" s="397">
        <f t="shared" si="5"/>
        <v>0</v>
      </c>
      <c r="BJ34" s="397">
        <f t="shared" si="5"/>
        <v>0</v>
      </c>
      <c r="BK34" s="397">
        <f t="shared" si="5"/>
        <v>0</v>
      </c>
      <c r="BL34" s="397">
        <f t="shared" si="5"/>
        <v>0</v>
      </c>
      <c r="BM34" s="397">
        <f t="shared" si="5"/>
        <v>0</v>
      </c>
      <c r="BN34" s="397">
        <f t="shared" si="5"/>
        <v>0</v>
      </c>
      <c r="BO34" s="397">
        <f t="shared" si="5"/>
        <v>0</v>
      </c>
      <c r="BP34" s="397">
        <f t="shared" si="5"/>
        <v>0</v>
      </c>
      <c r="BQ34" s="397">
        <f t="shared" si="5"/>
        <v>0</v>
      </c>
      <c r="BR34" s="397">
        <f t="shared" si="5"/>
        <v>0</v>
      </c>
      <c r="BS34" s="397">
        <f t="shared" si="5"/>
        <v>0</v>
      </c>
      <c r="BT34" s="397">
        <f t="shared" si="5"/>
        <v>0</v>
      </c>
      <c r="BU34" s="282">
        <f t="shared" si="5"/>
        <v>0</v>
      </c>
      <c r="BW34" s="25"/>
    </row>
    <row r="35" spans="2:75" ht="12" customHeight="1">
      <c r="B35" s="117">
        <f t="shared" si="2"/>
        <v>32</v>
      </c>
      <c r="C35" s="126"/>
      <c r="D35" s="137"/>
      <c r="E35" s="144"/>
      <c r="F35" s="282" t="e">
        <f t="shared" ca="1" si="3"/>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220"/>
      <c r="AM35" s="367"/>
      <c r="AN35" s="383">
        <f ca="1">IFERROR(COUNTIF(OFFSET(G35,0,MATCH("コ",G35:AL35,0)):$AL35,"一"),0)</f>
        <v>0</v>
      </c>
      <c r="AP35" s="392">
        <f t="shared" si="4"/>
        <v>0</v>
      </c>
      <c r="AQ35" s="397">
        <f t="shared" si="5"/>
        <v>0</v>
      </c>
      <c r="AR35" s="397">
        <f t="shared" si="5"/>
        <v>0</v>
      </c>
      <c r="AS35" s="397">
        <f t="shared" si="5"/>
        <v>0</v>
      </c>
      <c r="AT35" s="397">
        <f t="shared" si="5"/>
        <v>0</v>
      </c>
      <c r="AU35" s="397">
        <f t="shared" si="5"/>
        <v>0</v>
      </c>
      <c r="AV35" s="397">
        <f t="shared" si="5"/>
        <v>0</v>
      </c>
      <c r="AW35" s="397">
        <f t="shared" si="5"/>
        <v>0</v>
      </c>
      <c r="AX35" s="397">
        <f t="shared" si="5"/>
        <v>0</v>
      </c>
      <c r="AY35" s="397">
        <f t="shared" si="5"/>
        <v>0</v>
      </c>
      <c r="AZ35" s="397">
        <f t="shared" si="5"/>
        <v>0</v>
      </c>
      <c r="BA35" s="397">
        <f t="shared" si="5"/>
        <v>0</v>
      </c>
      <c r="BB35" s="397">
        <f t="shared" si="5"/>
        <v>0</v>
      </c>
      <c r="BC35" s="397">
        <f t="shared" si="5"/>
        <v>0</v>
      </c>
      <c r="BD35" s="397">
        <f t="shared" si="5"/>
        <v>0</v>
      </c>
      <c r="BE35" s="397">
        <f t="shared" si="5"/>
        <v>0</v>
      </c>
      <c r="BF35" s="397">
        <f t="shared" si="5"/>
        <v>0</v>
      </c>
      <c r="BG35" s="397">
        <f t="shared" si="5"/>
        <v>0</v>
      </c>
      <c r="BH35" s="397">
        <f t="shared" si="5"/>
        <v>0</v>
      </c>
      <c r="BI35" s="397">
        <f t="shared" si="5"/>
        <v>0</v>
      </c>
      <c r="BJ35" s="397">
        <f t="shared" si="5"/>
        <v>0</v>
      </c>
      <c r="BK35" s="397">
        <f t="shared" si="5"/>
        <v>0</v>
      </c>
      <c r="BL35" s="397">
        <f t="shared" si="5"/>
        <v>0</v>
      </c>
      <c r="BM35" s="397">
        <f t="shared" si="5"/>
        <v>0</v>
      </c>
      <c r="BN35" s="397">
        <f t="shared" si="5"/>
        <v>0</v>
      </c>
      <c r="BO35" s="397">
        <f t="shared" si="5"/>
        <v>0</v>
      </c>
      <c r="BP35" s="397">
        <f t="shared" si="5"/>
        <v>0</v>
      </c>
      <c r="BQ35" s="397">
        <f t="shared" si="5"/>
        <v>0</v>
      </c>
      <c r="BR35" s="397">
        <f t="shared" si="5"/>
        <v>0</v>
      </c>
      <c r="BS35" s="397">
        <f t="shared" si="5"/>
        <v>0</v>
      </c>
      <c r="BT35" s="397">
        <f t="shared" si="5"/>
        <v>0</v>
      </c>
      <c r="BU35" s="282">
        <f t="shared" si="5"/>
        <v>0</v>
      </c>
      <c r="BW35" s="25"/>
    </row>
    <row r="36" spans="2:75" ht="12" customHeight="1">
      <c r="B36" s="117">
        <f t="shared" si="2"/>
        <v>33</v>
      </c>
      <c r="C36" s="126"/>
      <c r="D36" s="137"/>
      <c r="E36" s="144"/>
      <c r="F36" s="282" t="e">
        <f t="shared" ca="1" si="3"/>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220"/>
      <c r="AM36" s="367"/>
      <c r="AN36" s="383">
        <f ca="1">IFERROR(COUNTIF(OFFSET(G36,0,MATCH("コ",G36:AL36,0)):$AL36,"一"),0)</f>
        <v>0</v>
      </c>
      <c r="AP36" s="392">
        <f t="shared" si="4"/>
        <v>0</v>
      </c>
      <c r="AQ36" s="397">
        <f t="shared" si="5"/>
        <v>0</v>
      </c>
      <c r="AR36" s="397">
        <f t="shared" si="5"/>
        <v>0</v>
      </c>
      <c r="AS36" s="397">
        <f t="shared" si="5"/>
        <v>0</v>
      </c>
      <c r="AT36" s="397">
        <f t="shared" si="5"/>
        <v>0</v>
      </c>
      <c r="AU36" s="397">
        <f t="shared" si="5"/>
        <v>0</v>
      </c>
      <c r="AV36" s="397">
        <f t="shared" si="5"/>
        <v>0</v>
      </c>
      <c r="AW36" s="397">
        <f t="shared" si="5"/>
        <v>0</v>
      </c>
      <c r="AX36" s="397">
        <f t="shared" si="5"/>
        <v>0</v>
      </c>
      <c r="AY36" s="397">
        <f t="shared" si="5"/>
        <v>0</v>
      </c>
      <c r="AZ36" s="397">
        <f t="shared" si="5"/>
        <v>0</v>
      </c>
      <c r="BA36" s="397">
        <f t="shared" si="5"/>
        <v>0</v>
      </c>
      <c r="BB36" s="397">
        <f t="shared" si="5"/>
        <v>0</v>
      </c>
      <c r="BC36" s="397">
        <f t="shared" si="5"/>
        <v>0</v>
      </c>
      <c r="BD36" s="397">
        <f t="shared" si="5"/>
        <v>0</v>
      </c>
      <c r="BE36" s="397">
        <f t="shared" si="5"/>
        <v>0</v>
      </c>
      <c r="BF36" s="397">
        <f t="shared" si="5"/>
        <v>0</v>
      </c>
      <c r="BG36" s="397">
        <f t="shared" si="5"/>
        <v>0</v>
      </c>
      <c r="BH36" s="397">
        <f t="shared" si="5"/>
        <v>0</v>
      </c>
      <c r="BI36" s="397">
        <f t="shared" si="5"/>
        <v>0</v>
      </c>
      <c r="BJ36" s="397">
        <f t="shared" si="5"/>
        <v>0</v>
      </c>
      <c r="BK36" s="397">
        <f t="shared" si="5"/>
        <v>0</v>
      </c>
      <c r="BL36" s="397">
        <f t="shared" si="5"/>
        <v>0</v>
      </c>
      <c r="BM36" s="397">
        <f t="shared" si="5"/>
        <v>0</v>
      </c>
      <c r="BN36" s="397">
        <f t="shared" si="5"/>
        <v>0</v>
      </c>
      <c r="BO36" s="397">
        <f t="shared" si="5"/>
        <v>0</v>
      </c>
      <c r="BP36" s="397">
        <f t="shared" si="5"/>
        <v>0</v>
      </c>
      <c r="BQ36" s="397">
        <f t="shared" si="5"/>
        <v>0</v>
      </c>
      <c r="BR36" s="397">
        <f t="shared" si="5"/>
        <v>0</v>
      </c>
      <c r="BS36" s="397">
        <f t="shared" si="5"/>
        <v>0</v>
      </c>
      <c r="BT36" s="397">
        <f t="shared" si="5"/>
        <v>0</v>
      </c>
      <c r="BU36" s="282">
        <f t="shared" si="5"/>
        <v>0</v>
      </c>
      <c r="BW36" s="25"/>
    </row>
    <row r="37" spans="2:75" ht="12" customHeight="1">
      <c r="B37" s="117">
        <f t="shared" si="2"/>
        <v>34</v>
      </c>
      <c r="C37" s="126"/>
      <c r="D37" s="137"/>
      <c r="E37" s="144"/>
      <c r="F37" s="282" t="e">
        <f t="shared" ca="1" si="3"/>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220"/>
      <c r="AM37" s="367"/>
      <c r="AN37" s="383">
        <f ca="1">IFERROR(COUNTIF(OFFSET(G37,0,MATCH("コ",G37:AL37,0)):$AL37,"一"),0)</f>
        <v>0</v>
      </c>
      <c r="AP37" s="392">
        <f t="shared" si="4"/>
        <v>0</v>
      </c>
      <c r="AQ37" s="397">
        <f t="shared" si="5"/>
        <v>0</v>
      </c>
      <c r="AR37" s="397">
        <f t="shared" si="5"/>
        <v>0</v>
      </c>
      <c r="AS37" s="397">
        <f t="shared" si="5"/>
        <v>0</v>
      </c>
      <c r="AT37" s="397">
        <f t="shared" si="5"/>
        <v>0</v>
      </c>
      <c r="AU37" s="397">
        <f t="shared" si="5"/>
        <v>0</v>
      </c>
      <c r="AV37" s="397">
        <f t="shared" si="5"/>
        <v>0</v>
      </c>
      <c r="AW37" s="397">
        <f t="shared" si="5"/>
        <v>0</v>
      </c>
      <c r="AX37" s="397">
        <f t="shared" si="5"/>
        <v>0</v>
      </c>
      <c r="AY37" s="397">
        <f t="shared" si="5"/>
        <v>0</v>
      </c>
      <c r="AZ37" s="397">
        <f t="shared" si="5"/>
        <v>0</v>
      </c>
      <c r="BA37" s="397">
        <f t="shared" si="5"/>
        <v>0</v>
      </c>
      <c r="BB37" s="397">
        <f t="shared" si="5"/>
        <v>0</v>
      </c>
      <c r="BC37" s="397">
        <f t="shared" si="5"/>
        <v>0</v>
      </c>
      <c r="BD37" s="397">
        <f t="shared" si="5"/>
        <v>0</v>
      </c>
      <c r="BE37" s="397">
        <f t="shared" si="5"/>
        <v>0</v>
      </c>
      <c r="BF37" s="397">
        <f t="shared" si="5"/>
        <v>0</v>
      </c>
      <c r="BG37" s="397">
        <f t="shared" si="5"/>
        <v>0</v>
      </c>
      <c r="BH37" s="397">
        <f t="shared" si="5"/>
        <v>0</v>
      </c>
      <c r="BI37" s="397">
        <f t="shared" si="5"/>
        <v>0</v>
      </c>
      <c r="BJ37" s="397">
        <f t="shared" si="5"/>
        <v>0</v>
      </c>
      <c r="BK37" s="397">
        <f t="shared" si="5"/>
        <v>0</v>
      </c>
      <c r="BL37" s="397">
        <f t="shared" si="5"/>
        <v>0</v>
      </c>
      <c r="BM37" s="397">
        <f t="shared" si="5"/>
        <v>0</v>
      </c>
      <c r="BN37" s="397">
        <f t="shared" si="5"/>
        <v>0</v>
      </c>
      <c r="BO37" s="397">
        <f t="shared" si="5"/>
        <v>0</v>
      </c>
      <c r="BP37" s="397">
        <f t="shared" si="5"/>
        <v>0</v>
      </c>
      <c r="BQ37" s="397">
        <f t="shared" si="5"/>
        <v>0</v>
      </c>
      <c r="BR37" s="397">
        <f t="shared" si="5"/>
        <v>0</v>
      </c>
      <c r="BS37" s="397">
        <f t="shared" si="5"/>
        <v>0</v>
      </c>
      <c r="BT37" s="397">
        <f t="shared" si="5"/>
        <v>0</v>
      </c>
      <c r="BU37" s="282">
        <f t="shared" si="5"/>
        <v>0</v>
      </c>
      <c r="BW37" s="25"/>
    </row>
    <row r="38" spans="2:75" ht="12" customHeight="1">
      <c r="B38" s="117">
        <f t="shared" si="2"/>
        <v>35</v>
      </c>
      <c r="C38" s="126"/>
      <c r="D38" s="137"/>
      <c r="E38" s="144"/>
      <c r="F38" s="282" t="e">
        <f t="shared" ca="1" si="3"/>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220"/>
      <c r="AM38" s="367"/>
      <c r="AN38" s="383">
        <f ca="1">IFERROR(COUNTIF(OFFSET(G38,0,MATCH("コ",G38:AL38,0)):$AL38,"一"),0)</f>
        <v>0</v>
      </c>
      <c r="AP38" s="392">
        <f t="shared" si="4"/>
        <v>0</v>
      </c>
      <c r="AQ38" s="397">
        <f t="shared" si="5"/>
        <v>0</v>
      </c>
      <c r="AR38" s="397">
        <f t="shared" si="5"/>
        <v>0</v>
      </c>
      <c r="AS38" s="397">
        <f t="shared" si="5"/>
        <v>0</v>
      </c>
      <c r="AT38" s="397">
        <f t="shared" si="5"/>
        <v>0</v>
      </c>
      <c r="AU38" s="397">
        <f t="shared" si="5"/>
        <v>0</v>
      </c>
      <c r="AV38" s="397">
        <f t="shared" si="5"/>
        <v>0</v>
      </c>
      <c r="AW38" s="397">
        <f t="shared" si="5"/>
        <v>0</v>
      </c>
      <c r="AX38" s="397">
        <f t="shared" si="5"/>
        <v>0</v>
      </c>
      <c r="AY38" s="397">
        <f t="shared" si="5"/>
        <v>0</v>
      </c>
      <c r="AZ38" s="397">
        <f t="shared" si="5"/>
        <v>0</v>
      </c>
      <c r="BA38" s="397">
        <f t="shared" si="5"/>
        <v>0</v>
      </c>
      <c r="BB38" s="397">
        <f t="shared" si="5"/>
        <v>0</v>
      </c>
      <c r="BC38" s="397">
        <f t="shared" si="5"/>
        <v>0</v>
      </c>
      <c r="BD38" s="397">
        <f t="shared" si="5"/>
        <v>0</v>
      </c>
      <c r="BE38" s="397">
        <f t="shared" si="5"/>
        <v>0</v>
      </c>
      <c r="BF38" s="397">
        <f t="shared" si="5"/>
        <v>0</v>
      </c>
      <c r="BG38" s="397">
        <f t="shared" si="5"/>
        <v>0</v>
      </c>
      <c r="BH38" s="397">
        <f t="shared" si="5"/>
        <v>0</v>
      </c>
      <c r="BI38" s="397">
        <f t="shared" si="5"/>
        <v>0</v>
      </c>
      <c r="BJ38" s="397">
        <f t="shared" si="5"/>
        <v>0</v>
      </c>
      <c r="BK38" s="397">
        <f t="shared" si="5"/>
        <v>0</v>
      </c>
      <c r="BL38" s="397">
        <f t="shared" si="5"/>
        <v>0</v>
      </c>
      <c r="BM38" s="397">
        <f t="shared" si="5"/>
        <v>0</v>
      </c>
      <c r="BN38" s="397">
        <f t="shared" si="5"/>
        <v>0</v>
      </c>
      <c r="BO38" s="397">
        <f t="shared" si="5"/>
        <v>0</v>
      </c>
      <c r="BP38" s="397">
        <f t="shared" si="5"/>
        <v>0</v>
      </c>
      <c r="BQ38" s="397">
        <f t="shared" si="5"/>
        <v>0</v>
      </c>
      <c r="BR38" s="397">
        <f t="shared" si="5"/>
        <v>0</v>
      </c>
      <c r="BS38" s="397">
        <f t="shared" si="5"/>
        <v>0</v>
      </c>
      <c r="BT38" s="397">
        <f t="shared" si="5"/>
        <v>0</v>
      </c>
      <c r="BU38" s="282">
        <f t="shared" si="5"/>
        <v>0</v>
      </c>
      <c r="BW38" s="25"/>
    </row>
    <row r="39" spans="2:75" ht="12" customHeight="1">
      <c r="B39" s="117">
        <f t="shared" si="2"/>
        <v>36</v>
      </c>
      <c r="C39" s="126"/>
      <c r="D39" s="137"/>
      <c r="E39" s="144"/>
      <c r="F39" s="282" t="e">
        <f t="shared" ca="1" si="3"/>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220"/>
      <c r="AM39" s="367"/>
      <c r="AN39" s="383">
        <f ca="1">IFERROR(COUNTIF(OFFSET(G39,0,MATCH("コ",G39:AL39,0)):$AL39,"一"),0)</f>
        <v>0</v>
      </c>
      <c r="AP39" s="392">
        <f t="shared" si="4"/>
        <v>0</v>
      </c>
      <c r="AQ39" s="397">
        <f t="shared" si="5"/>
        <v>0</v>
      </c>
      <c r="AR39" s="397">
        <f t="shared" si="5"/>
        <v>0</v>
      </c>
      <c r="AS39" s="397">
        <f t="shared" si="5"/>
        <v>0</v>
      </c>
      <c r="AT39" s="397">
        <f t="shared" si="5"/>
        <v>0</v>
      </c>
      <c r="AU39" s="397">
        <f t="shared" si="5"/>
        <v>0</v>
      </c>
      <c r="AV39" s="397">
        <f t="shared" si="5"/>
        <v>0</v>
      </c>
      <c r="AW39" s="397">
        <f t="shared" si="5"/>
        <v>0</v>
      </c>
      <c r="AX39" s="397">
        <f t="shared" si="5"/>
        <v>0</v>
      </c>
      <c r="AY39" s="397">
        <f t="shared" si="5"/>
        <v>0</v>
      </c>
      <c r="AZ39" s="397">
        <f t="shared" si="5"/>
        <v>0</v>
      </c>
      <c r="BA39" s="397">
        <f t="shared" si="5"/>
        <v>0</v>
      </c>
      <c r="BB39" s="397">
        <f t="shared" si="5"/>
        <v>0</v>
      </c>
      <c r="BC39" s="397">
        <f t="shared" si="5"/>
        <v>0</v>
      </c>
      <c r="BD39" s="397">
        <f t="shared" si="5"/>
        <v>0</v>
      </c>
      <c r="BE39" s="397">
        <f t="shared" si="5"/>
        <v>0</v>
      </c>
      <c r="BF39" s="397">
        <f t="shared" si="5"/>
        <v>0</v>
      </c>
      <c r="BG39" s="397">
        <f t="shared" si="5"/>
        <v>0</v>
      </c>
      <c r="BH39" s="397">
        <f t="shared" si="5"/>
        <v>0</v>
      </c>
      <c r="BI39" s="397">
        <f t="shared" si="5"/>
        <v>0</v>
      </c>
      <c r="BJ39" s="397">
        <f t="shared" si="5"/>
        <v>0</v>
      </c>
      <c r="BK39" s="397">
        <f t="shared" si="5"/>
        <v>0</v>
      </c>
      <c r="BL39" s="397">
        <f t="shared" si="5"/>
        <v>0</v>
      </c>
      <c r="BM39" s="397">
        <f t="shared" si="5"/>
        <v>0</v>
      </c>
      <c r="BN39" s="397">
        <f t="shared" si="5"/>
        <v>0</v>
      </c>
      <c r="BO39" s="397">
        <f t="shared" si="5"/>
        <v>0</v>
      </c>
      <c r="BP39" s="397">
        <f t="shared" si="5"/>
        <v>0</v>
      </c>
      <c r="BQ39" s="397">
        <f t="shared" si="5"/>
        <v>0</v>
      </c>
      <c r="BR39" s="397">
        <f t="shared" si="5"/>
        <v>0</v>
      </c>
      <c r="BS39" s="397">
        <f t="shared" si="5"/>
        <v>0</v>
      </c>
      <c r="BT39" s="397">
        <f t="shared" si="5"/>
        <v>0</v>
      </c>
      <c r="BU39" s="282">
        <f t="shared" si="5"/>
        <v>0</v>
      </c>
      <c r="BW39" s="25"/>
    </row>
    <row r="40" spans="2:75" ht="12" customHeight="1">
      <c r="B40" s="117">
        <f t="shared" si="2"/>
        <v>37</v>
      </c>
      <c r="C40" s="126"/>
      <c r="D40" s="137"/>
      <c r="E40" s="144"/>
      <c r="F40" s="282" t="e">
        <f t="shared" ca="1" si="3"/>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220"/>
      <c r="AM40" s="367"/>
      <c r="AN40" s="383">
        <f ca="1">IFERROR(COUNTIF(OFFSET(G40,0,MATCH("コ",G40:AL40,0)):$AL40,"一"),0)</f>
        <v>0</v>
      </c>
      <c r="AP40" s="392">
        <f t="shared" si="4"/>
        <v>0</v>
      </c>
      <c r="AQ40" s="397">
        <f t="shared" si="5"/>
        <v>0</v>
      </c>
      <c r="AR40" s="397">
        <f t="shared" si="5"/>
        <v>0</v>
      </c>
      <c r="AS40" s="397">
        <f t="shared" si="5"/>
        <v>0</v>
      </c>
      <c r="AT40" s="397">
        <f t="shared" si="5"/>
        <v>0</v>
      </c>
      <c r="AU40" s="397">
        <f t="shared" si="5"/>
        <v>0</v>
      </c>
      <c r="AV40" s="397">
        <f t="shared" si="5"/>
        <v>0</v>
      </c>
      <c r="AW40" s="397">
        <f t="shared" si="5"/>
        <v>0</v>
      </c>
      <c r="AX40" s="397">
        <f t="shared" si="5"/>
        <v>0</v>
      </c>
      <c r="AY40" s="397">
        <f t="shared" si="5"/>
        <v>0</v>
      </c>
      <c r="AZ40" s="397">
        <f t="shared" si="5"/>
        <v>0</v>
      </c>
      <c r="BA40" s="397">
        <f t="shared" si="5"/>
        <v>0</v>
      </c>
      <c r="BB40" s="397">
        <f t="shared" si="5"/>
        <v>0</v>
      </c>
      <c r="BC40" s="397">
        <f t="shared" si="5"/>
        <v>0</v>
      </c>
      <c r="BD40" s="397">
        <f t="shared" si="5"/>
        <v>0</v>
      </c>
      <c r="BE40" s="397">
        <f t="shared" si="5"/>
        <v>0</v>
      </c>
      <c r="BF40" s="397">
        <f t="shared" si="5"/>
        <v>0</v>
      </c>
      <c r="BG40" s="397">
        <f t="shared" si="5"/>
        <v>0</v>
      </c>
      <c r="BH40" s="397">
        <f t="shared" si="5"/>
        <v>0</v>
      </c>
      <c r="BI40" s="397">
        <f t="shared" si="5"/>
        <v>0</v>
      </c>
      <c r="BJ40" s="397">
        <f t="shared" si="5"/>
        <v>0</v>
      </c>
      <c r="BK40" s="397">
        <f t="shared" si="5"/>
        <v>0</v>
      </c>
      <c r="BL40" s="397">
        <f t="shared" si="5"/>
        <v>0</v>
      </c>
      <c r="BM40" s="397">
        <f t="shared" si="5"/>
        <v>0</v>
      </c>
      <c r="BN40" s="397">
        <f t="shared" si="5"/>
        <v>0</v>
      </c>
      <c r="BO40" s="397">
        <f t="shared" si="5"/>
        <v>0</v>
      </c>
      <c r="BP40" s="397">
        <f t="shared" si="5"/>
        <v>0</v>
      </c>
      <c r="BQ40" s="397">
        <f t="shared" si="5"/>
        <v>0</v>
      </c>
      <c r="BR40" s="397">
        <f t="shared" si="5"/>
        <v>0</v>
      </c>
      <c r="BS40" s="397">
        <f t="shared" si="5"/>
        <v>0</v>
      </c>
      <c r="BT40" s="397">
        <f t="shared" si="5"/>
        <v>0</v>
      </c>
      <c r="BU40" s="282">
        <f t="shared" si="5"/>
        <v>0</v>
      </c>
      <c r="BW40" s="25"/>
    </row>
    <row r="41" spans="2:75" ht="12" customHeight="1">
      <c r="B41" s="117">
        <f t="shared" si="2"/>
        <v>38</v>
      </c>
      <c r="C41" s="126"/>
      <c r="D41" s="137"/>
      <c r="E41" s="144"/>
      <c r="F41" s="282" t="e">
        <f t="shared" ca="1" si="3"/>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220"/>
      <c r="AM41" s="367"/>
      <c r="AN41" s="383">
        <f ca="1">IFERROR(COUNTIF(OFFSET(G41,0,MATCH("コ",G41:AL41,0)):$AL41,"一"),0)</f>
        <v>0</v>
      </c>
      <c r="AP41" s="392">
        <f t="shared" si="4"/>
        <v>0</v>
      </c>
      <c r="AQ41" s="397">
        <f t="shared" si="5"/>
        <v>0</v>
      </c>
      <c r="AR41" s="397">
        <f t="shared" si="5"/>
        <v>0</v>
      </c>
      <c r="AS41" s="397">
        <f t="shared" si="5"/>
        <v>0</v>
      </c>
      <c r="AT41" s="397">
        <f t="shared" si="5"/>
        <v>0</v>
      </c>
      <c r="AU41" s="397">
        <f t="shared" si="5"/>
        <v>0</v>
      </c>
      <c r="AV41" s="397">
        <f t="shared" si="5"/>
        <v>0</v>
      </c>
      <c r="AW41" s="397">
        <f t="shared" si="5"/>
        <v>0</v>
      </c>
      <c r="AX41" s="397">
        <f t="shared" si="5"/>
        <v>0</v>
      </c>
      <c r="AY41" s="397">
        <f t="shared" si="5"/>
        <v>0</v>
      </c>
      <c r="AZ41" s="397">
        <f t="shared" si="5"/>
        <v>0</v>
      </c>
      <c r="BA41" s="397">
        <f t="shared" si="5"/>
        <v>0</v>
      </c>
      <c r="BB41" s="397">
        <f t="shared" si="5"/>
        <v>0</v>
      </c>
      <c r="BC41" s="397">
        <f t="shared" si="5"/>
        <v>0</v>
      </c>
      <c r="BD41" s="397">
        <f t="shared" si="5"/>
        <v>0</v>
      </c>
      <c r="BE41" s="397">
        <f t="shared" si="5"/>
        <v>0</v>
      </c>
      <c r="BF41" s="397">
        <f t="shared" si="5"/>
        <v>0</v>
      </c>
      <c r="BG41" s="397">
        <f t="shared" si="5"/>
        <v>0</v>
      </c>
      <c r="BH41" s="397">
        <f t="shared" si="5"/>
        <v>0</v>
      </c>
      <c r="BI41" s="397">
        <f t="shared" si="5"/>
        <v>0</v>
      </c>
      <c r="BJ41" s="397">
        <f t="shared" si="5"/>
        <v>0</v>
      </c>
      <c r="BK41" s="397">
        <f t="shared" si="5"/>
        <v>0</v>
      </c>
      <c r="BL41" s="397">
        <f t="shared" si="5"/>
        <v>0</v>
      </c>
      <c r="BM41" s="397">
        <f t="shared" si="5"/>
        <v>0</v>
      </c>
      <c r="BN41" s="397">
        <f t="shared" si="5"/>
        <v>0</v>
      </c>
      <c r="BO41" s="397">
        <f t="shared" si="5"/>
        <v>0</v>
      </c>
      <c r="BP41" s="397">
        <f t="shared" si="5"/>
        <v>0</v>
      </c>
      <c r="BQ41" s="397">
        <f t="shared" si="5"/>
        <v>0</v>
      </c>
      <c r="BR41" s="397">
        <f t="shared" si="5"/>
        <v>0</v>
      </c>
      <c r="BS41" s="397">
        <f t="shared" si="5"/>
        <v>0</v>
      </c>
      <c r="BT41" s="397">
        <f t="shared" si="5"/>
        <v>0</v>
      </c>
      <c r="BU41" s="282">
        <f t="shared" si="5"/>
        <v>0</v>
      </c>
      <c r="BW41" s="25"/>
    </row>
    <row r="42" spans="2:75" ht="12" customHeight="1">
      <c r="B42" s="117">
        <f t="shared" si="2"/>
        <v>39</v>
      </c>
      <c r="C42" s="126"/>
      <c r="D42" s="137"/>
      <c r="E42" s="144"/>
      <c r="F42" s="282" t="e">
        <f t="shared" ca="1" si="3"/>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220"/>
      <c r="AM42" s="367"/>
      <c r="AN42" s="383">
        <f ca="1">IFERROR(COUNTIF(OFFSET(G42,0,MATCH("コ",G42:AL42,0)):$AL42,"一"),0)</f>
        <v>0</v>
      </c>
      <c r="AP42" s="392">
        <f t="shared" si="4"/>
        <v>0</v>
      </c>
      <c r="AQ42" s="397">
        <f t="shared" si="5"/>
        <v>0</v>
      </c>
      <c r="AR42" s="397">
        <f t="shared" si="5"/>
        <v>0</v>
      </c>
      <c r="AS42" s="397">
        <f t="shared" si="5"/>
        <v>0</v>
      </c>
      <c r="AT42" s="397">
        <f t="shared" si="5"/>
        <v>0</v>
      </c>
      <c r="AU42" s="397">
        <f t="shared" si="5"/>
        <v>0</v>
      </c>
      <c r="AV42" s="397">
        <f t="shared" si="5"/>
        <v>0</v>
      </c>
      <c r="AW42" s="397">
        <f t="shared" si="5"/>
        <v>0</v>
      </c>
      <c r="AX42" s="397">
        <f t="shared" si="5"/>
        <v>0</v>
      </c>
      <c r="AY42" s="397">
        <f t="shared" si="5"/>
        <v>0</v>
      </c>
      <c r="AZ42" s="397">
        <f t="shared" si="5"/>
        <v>0</v>
      </c>
      <c r="BA42" s="397">
        <f t="shared" si="5"/>
        <v>0</v>
      </c>
      <c r="BB42" s="397">
        <f t="shared" si="5"/>
        <v>0</v>
      </c>
      <c r="BC42" s="397">
        <f t="shared" si="5"/>
        <v>0</v>
      </c>
      <c r="BD42" s="397">
        <f t="shared" si="5"/>
        <v>0</v>
      </c>
      <c r="BE42" s="397">
        <f t="shared" si="5"/>
        <v>0</v>
      </c>
      <c r="BF42" s="397">
        <f t="shared" si="5"/>
        <v>0</v>
      </c>
      <c r="BG42" s="397">
        <f t="shared" si="5"/>
        <v>0</v>
      </c>
      <c r="BH42" s="397">
        <f t="shared" si="5"/>
        <v>0</v>
      </c>
      <c r="BI42" s="397">
        <f t="shared" si="5"/>
        <v>0</v>
      </c>
      <c r="BJ42" s="397">
        <f t="shared" si="5"/>
        <v>0</v>
      </c>
      <c r="BK42" s="397">
        <f t="shared" si="5"/>
        <v>0</v>
      </c>
      <c r="BL42" s="397">
        <f t="shared" si="5"/>
        <v>0</v>
      </c>
      <c r="BM42" s="397">
        <f t="shared" si="5"/>
        <v>0</v>
      </c>
      <c r="BN42" s="397">
        <f t="shared" si="5"/>
        <v>0</v>
      </c>
      <c r="BO42" s="397">
        <f t="shared" si="5"/>
        <v>0</v>
      </c>
      <c r="BP42" s="397">
        <f t="shared" si="5"/>
        <v>0</v>
      </c>
      <c r="BQ42" s="397">
        <f t="shared" si="5"/>
        <v>0</v>
      </c>
      <c r="BR42" s="397">
        <f t="shared" si="5"/>
        <v>0</v>
      </c>
      <c r="BS42" s="397">
        <f t="shared" si="5"/>
        <v>0</v>
      </c>
      <c r="BT42" s="397">
        <f t="shared" si="5"/>
        <v>0</v>
      </c>
      <c r="BU42" s="282">
        <f t="shared" si="5"/>
        <v>0</v>
      </c>
      <c r="BW42" s="25"/>
    </row>
    <row r="43" spans="2:75" ht="12" customHeight="1">
      <c r="B43" s="117">
        <f t="shared" si="2"/>
        <v>40</v>
      </c>
      <c r="C43" s="126"/>
      <c r="D43" s="137"/>
      <c r="E43" s="144"/>
      <c r="F43" s="282" t="e">
        <f t="shared" ca="1" si="3"/>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220"/>
      <c r="AM43" s="367"/>
      <c r="AN43" s="383">
        <f ca="1">IFERROR(COUNTIF(OFFSET(G43,0,MATCH("コ",G43:AL43,0)):$AL43,"一"),0)</f>
        <v>0</v>
      </c>
      <c r="AP43" s="392">
        <f t="shared" si="4"/>
        <v>0</v>
      </c>
      <c r="AQ43" s="397">
        <f t="shared" si="5"/>
        <v>0</v>
      </c>
      <c r="AR43" s="397">
        <f t="shared" si="5"/>
        <v>0</v>
      </c>
      <c r="AS43" s="397">
        <f t="shared" si="5"/>
        <v>0</v>
      </c>
      <c r="AT43" s="397">
        <f t="shared" si="5"/>
        <v>0</v>
      </c>
      <c r="AU43" s="397">
        <f t="shared" si="5"/>
        <v>0</v>
      </c>
      <c r="AV43" s="397">
        <f t="shared" si="5"/>
        <v>0</v>
      </c>
      <c r="AW43" s="397">
        <f t="shared" si="5"/>
        <v>0</v>
      </c>
      <c r="AX43" s="397">
        <f t="shared" si="5"/>
        <v>0</v>
      </c>
      <c r="AY43" s="397">
        <f t="shared" si="5"/>
        <v>0</v>
      </c>
      <c r="AZ43" s="397">
        <f t="shared" si="5"/>
        <v>0</v>
      </c>
      <c r="BA43" s="397">
        <f t="shared" si="5"/>
        <v>0</v>
      </c>
      <c r="BB43" s="397">
        <f t="shared" si="5"/>
        <v>0</v>
      </c>
      <c r="BC43" s="397">
        <f t="shared" si="5"/>
        <v>0</v>
      </c>
      <c r="BD43" s="397">
        <f t="shared" si="5"/>
        <v>0</v>
      </c>
      <c r="BE43" s="397">
        <f t="shared" si="5"/>
        <v>0</v>
      </c>
      <c r="BF43" s="397">
        <f t="shared" si="5"/>
        <v>0</v>
      </c>
      <c r="BG43" s="397">
        <f t="shared" si="5"/>
        <v>0</v>
      </c>
      <c r="BH43" s="397">
        <f t="shared" si="5"/>
        <v>0</v>
      </c>
      <c r="BI43" s="397">
        <f t="shared" si="5"/>
        <v>0</v>
      </c>
      <c r="BJ43" s="397">
        <f t="shared" si="5"/>
        <v>0</v>
      </c>
      <c r="BK43" s="397">
        <f t="shared" si="5"/>
        <v>0</v>
      </c>
      <c r="BL43" s="397">
        <f t="shared" si="5"/>
        <v>0</v>
      </c>
      <c r="BM43" s="397">
        <f t="shared" si="5"/>
        <v>0</v>
      </c>
      <c r="BN43" s="397">
        <f t="shared" si="5"/>
        <v>0</v>
      </c>
      <c r="BO43" s="397">
        <f t="shared" si="5"/>
        <v>0</v>
      </c>
      <c r="BP43" s="397">
        <f t="shared" si="5"/>
        <v>0</v>
      </c>
      <c r="BQ43" s="397">
        <f t="shared" si="5"/>
        <v>0</v>
      </c>
      <c r="BR43" s="397">
        <f t="shared" si="5"/>
        <v>0</v>
      </c>
      <c r="BS43" s="397">
        <f t="shared" si="5"/>
        <v>0</v>
      </c>
      <c r="BT43" s="397">
        <f t="shared" si="5"/>
        <v>0</v>
      </c>
      <c r="BU43" s="282">
        <f t="shared" si="5"/>
        <v>0</v>
      </c>
    </row>
    <row r="44" spans="2:75" ht="12" customHeight="1">
      <c r="B44" s="117">
        <f t="shared" si="2"/>
        <v>41</v>
      </c>
      <c r="C44" s="126"/>
      <c r="D44" s="137"/>
      <c r="E44" s="144"/>
      <c r="F44" s="282" t="e">
        <f t="shared" ca="1" si="3"/>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220"/>
      <c r="AM44" s="367"/>
      <c r="AN44" s="383">
        <f ca="1">IFERROR(COUNTIF(OFFSET(G44,0,MATCH("コ",G44:AL44,0)):$AL44,"一"),0)</f>
        <v>0</v>
      </c>
      <c r="AP44" s="392">
        <f t="shared" si="4"/>
        <v>0</v>
      </c>
      <c r="AQ44" s="397">
        <f t="shared" si="5"/>
        <v>0</v>
      </c>
      <c r="AR44" s="397">
        <f t="shared" si="5"/>
        <v>0</v>
      </c>
      <c r="AS44" s="397">
        <f t="shared" si="5"/>
        <v>0</v>
      </c>
      <c r="AT44" s="397">
        <f t="shared" si="5"/>
        <v>0</v>
      </c>
      <c r="AU44" s="397">
        <f t="shared" si="5"/>
        <v>0</v>
      </c>
      <c r="AV44" s="397">
        <f t="shared" si="5"/>
        <v>0</v>
      </c>
      <c r="AW44" s="397">
        <f t="shared" si="5"/>
        <v>0</v>
      </c>
      <c r="AX44" s="397">
        <f t="shared" si="5"/>
        <v>0</v>
      </c>
      <c r="AY44" s="397">
        <f t="shared" si="5"/>
        <v>0</v>
      </c>
      <c r="AZ44" s="397">
        <f t="shared" si="5"/>
        <v>0</v>
      </c>
      <c r="BA44" s="397">
        <f t="shared" si="5"/>
        <v>0</v>
      </c>
      <c r="BB44" s="397">
        <f t="shared" si="5"/>
        <v>0</v>
      </c>
      <c r="BC44" s="397">
        <f t="shared" si="5"/>
        <v>0</v>
      </c>
      <c r="BD44" s="397">
        <f t="shared" si="5"/>
        <v>0</v>
      </c>
      <c r="BE44" s="397">
        <f t="shared" si="5"/>
        <v>0</v>
      </c>
      <c r="BF44" s="397">
        <f t="shared" si="5"/>
        <v>0</v>
      </c>
      <c r="BG44" s="397">
        <f t="shared" si="5"/>
        <v>0</v>
      </c>
      <c r="BH44" s="397">
        <f t="shared" si="5"/>
        <v>0</v>
      </c>
      <c r="BI44" s="397">
        <f t="shared" si="5"/>
        <v>0</v>
      </c>
      <c r="BJ44" s="397">
        <f t="shared" si="5"/>
        <v>0</v>
      </c>
      <c r="BK44" s="397">
        <f t="shared" si="5"/>
        <v>0</v>
      </c>
      <c r="BL44" s="397">
        <f t="shared" si="5"/>
        <v>0</v>
      </c>
      <c r="BM44" s="397">
        <f t="shared" si="5"/>
        <v>0</v>
      </c>
      <c r="BN44" s="397">
        <f t="shared" si="5"/>
        <v>0</v>
      </c>
      <c r="BO44" s="397">
        <f t="shared" si="5"/>
        <v>0</v>
      </c>
      <c r="BP44" s="397">
        <f t="shared" si="5"/>
        <v>0</v>
      </c>
      <c r="BQ44" s="397">
        <f t="shared" si="5"/>
        <v>0</v>
      </c>
      <c r="BR44" s="397">
        <f t="shared" si="5"/>
        <v>0</v>
      </c>
      <c r="BS44" s="397">
        <f t="shared" si="5"/>
        <v>0</v>
      </c>
      <c r="BT44" s="397">
        <f t="shared" si="5"/>
        <v>0</v>
      </c>
      <c r="BU44" s="282">
        <f t="shared" si="5"/>
        <v>0</v>
      </c>
      <c r="BW44" s="25"/>
    </row>
    <row r="45" spans="2:75" ht="12" customHeight="1">
      <c r="B45" s="117">
        <f t="shared" si="2"/>
        <v>42</v>
      </c>
      <c r="C45" s="126"/>
      <c r="D45" s="137"/>
      <c r="E45" s="144"/>
      <c r="F45" s="282" t="e">
        <f t="shared" ca="1" si="3"/>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220"/>
      <c r="AM45" s="367"/>
      <c r="AN45" s="383">
        <f ca="1">IFERROR(COUNTIF(OFFSET(G45,0,MATCH("コ",G45:AL45,0)):$AL45,"一"),0)</f>
        <v>0</v>
      </c>
      <c r="AP45" s="392">
        <f t="shared" si="4"/>
        <v>0</v>
      </c>
      <c r="AQ45" s="397">
        <f t="shared" si="5"/>
        <v>0</v>
      </c>
      <c r="AR45" s="397">
        <f t="shared" si="5"/>
        <v>0</v>
      </c>
      <c r="AS45" s="397">
        <f t="shared" si="5"/>
        <v>0</v>
      </c>
      <c r="AT45" s="397">
        <f t="shared" si="5"/>
        <v>0</v>
      </c>
      <c r="AU45" s="397">
        <f t="shared" si="5"/>
        <v>0</v>
      </c>
      <c r="AV45" s="397">
        <f t="shared" si="5"/>
        <v>0</v>
      </c>
      <c r="AW45" s="397">
        <f t="shared" si="5"/>
        <v>0</v>
      </c>
      <c r="AX45" s="397">
        <f t="shared" si="5"/>
        <v>0</v>
      </c>
      <c r="AY45" s="397">
        <f t="shared" si="5"/>
        <v>0</v>
      </c>
      <c r="AZ45" s="397">
        <f t="shared" si="5"/>
        <v>0</v>
      </c>
      <c r="BA45" s="397">
        <f t="shared" si="5"/>
        <v>0</v>
      </c>
      <c r="BB45" s="397">
        <f t="shared" si="5"/>
        <v>0</v>
      </c>
      <c r="BC45" s="397">
        <f t="shared" si="5"/>
        <v>0</v>
      </c>
      <c r="BD45" s="397">
        <f t="shared" si="5"/>
        <v>0</v>
      </c>
      <c r="BE45" s="397">
        <f t="shared" si="5"/>
        <v>0</v>
      </c>
      <c r="BF45" s="397">
        <f t="shared" si="5"/>
        <v>0</v>
      </c>
      <c r="BG45" s="397">
        <f t="shared" si="5"/>
        <v>0</v>
      </c>
      <c r="BH45" s="397">
        <f t="shared" si="5"/>
        <v>0</v>
      </c>
      <c r="BI45" s="397">
        <f t="shared" si="5"/>
        <v>0</v>
      </c>
      <c r="BJ45" s="397">
        <f t="shared" si="5"/>
        <v>0</v>
      </c>
      <c r="BK45" s="397">
        <f t="shared" si="5"/>
        <v>0</v>
      </c>
      <c r="BL45" s="397">
        <f t="shared" si="5"/>
        <v>0</v>
      </c>
      <c r="BM45" s="397">
        <f t="shared" si="5"/>
        <v>0</v>
      </c>
      <c r="BN45" s="397">
        <f t="shared" si="5"/>
        <v>0</v>
      </c>
      <c r="BO45" s="397">
        <f t="shared" si="5"/>
        <v>0</v>
      </c>
      <c r="BP45" s="397">
        <f t="shared" si="5"/>
        <v>0</v>
      </c>
      <c r="BQ45" s="397">
        <f t="shared" si="5"/>
        <v>0</v>
      </c>
      <c r="BR45" s="397">
        <f t="shared" si="5"/>
        <v>0</v>
      </c>
      <c r="BS45" s="397">
        <f t="shared" si="5"/>
        <v>0</v>
      </c>
      <c r="BT45" s="397">
        <f t="shared" si="5"/>
        <v>0</v>
      </c>
      <c r="BU45" s="282">
        <f t="shared" si="5"/>
        <v>0</v>
      </c>
      <c r="BW45" s="25"/>
    </row>
    <row r="46" spans="2:75" ht="12" customHeight="1">
      <c r="B46" s="117">
        <f t="shared" si="2"/>
        <v>43</v>
      </c>
      <c r="C46" s="126"/>
      <c r="D46" s="137"/>
      <c r="E46" s="144"/>
      <c r="F46" s="282" t="e">
        <f t="shared" ca="1" si="3"/>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220"/>
      <c r="AM46" s="367"/>
      <c r="AN46" s="383">
        <f ca="1">IFERROR(COUNTIF(OFFSET(G46,0,MATCH("コ",G46:AL46,0)):$AL46,"一"),0)</f>
        <v>0</v>
      </c>
      <c r="AP46" s="392">
        <f t="shared" si="4"/>
        <v>0</v>
      </c>
      <c r="AQ46" s="397">
        <f t="shared" si="5"/>
        <v>0</v>
      </c>
      <c r="AR46" s="397">
        <f t="shared" si="5"/>
        <v>0</v>
      </c>
      <c r="AS46" s="397">
        <f t="shared" si="5"/>
        <v>0</v>
      </c>
      <c r="AT46" s="397">
        <f t="shared" si="5"/>
        <v>0</v>
      </c>
      <c r="AU46" s="397">
        <f t="shared" si="5"/>
        <v>0</v>
      </c>
      <c r="AV46" s="397">
        <f t="shared" si="5"/>
        <v>0</v>
      </c>
      <c r="AW46" s="397">
        <f t="shared" si="5"/>
        <v>0</v>
      </c>
      <c r="AX46" s="397">
        <f t="shared" si="5"/>
        <v>0</v>
      </c>
      <c r="AY46" s="397">
        <f t="shared" si="5"/>
        <v>0</v>
      </c>
      <c r="AZ46" s="397">
        <f t="shared" si="5"/>
        <v>0</v>
      </c>
      <c r="BA46" s="397">
        <f t="shared" si="5"/>
        <v>0</v>
      </c>
      <c r="BB46" s="397">
        <f t="shared" si="5"/>
        <v>0</v>
      </c>
      <c r="BC46" s="397">
        <f t="shared" si="5"/>
        <v>0</v>
      </c>
      <c r="BD46" s="397">
        <f t="shared" si="5"/>
        <v>0</v>
      </c>
      <c r="BE46" s="397">
        <f t="shared" si="5"/>
        <v>0</v>
      </c>
      <c r="BF46" s="397">
        <f t="shared" si="5"/>
        <v>0</v>
      </c>
      <c r="BG46" s="397">
        <f t="shared" si="5"/>
        <v>0</v>
      </c>
      <c r="BH46" s="397">
        <f t="shared" si="5"/>
        <v>0</v>
      </c>
      <c r="BI46" s="397">
        <f t="shared" si="5"/>
        <v>0</v>
      </c>
      <c r="BJ46" s="397">
        <f t="shared" si="5"/>
        <v>0</v>
      </c>
      <c r="BK46" s="397">
        <f t="shared" si="5"/>
        <v>0</v>
      </c>
      <c r="BL46" s="397">
        <f t="shared" si="5"/>
        <v>0</v>
      </c>
      <c r="BM46" s="397">
        <f t="shared" si="5"/>
        <v>0</v>
      </c>
      <c r="BN46" s="397">
        <f t="shared" si="5"/>
        <v>0</v>
      </c>
      <c r="BO46" s="397">
        <f t="shared" si="5"/>
        <v>0</v>
      </c>
      <c r="BP46" s="397">
        <f t="shared" si="5"/>
        <v>0</v>
      </c>
      <c r="BQ46" s="397">
        <f t="shared" si="5"/>
        <v>0</v>
      </c>
      <c r="BR46" s="397">
        <f t="shared" si="5"/>
        <v>0</v>
      </c>
      <c r="BS46" s="397">
        <f t="shared" si="5"/>
        <v>0</v>
      </c>
      <c r="BT46" s="397">
        <f t="shared" si="5"/>
        <v>0</v>
      </c>
      <c r="BU46" s="282">
        <f t="shared" si="5"/>
        <v>0</v>
      </c>
    </row>
    <row r="47" spans="2:75" ht="12" customHeight="1">
      <c r="B47" s="117">
        <f t="shared" si="2"/>
        <v>44</v>
      </c>
      <c r="C47" s="126"/>
      <c r="D47" s="137"/>
      <c r="E47" s="144"/>
      <c r="F47" s="282" t="e">
        <f t="shared" ca="1" si="3"/>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220"/>
      <c r="AM47" s="367"/>
      <c r="AN47" s="383">
        <f ca="1">IFERROR(COUNTIF(OFFSET(G47,0,MATCH("コ",G47:AL47,0)):$AL47,"一"),0)</f>
        <v>0</v>
      </c>
      <c r="AP47" s="392">
        <f t="shared" si="4"/>
        <v>0</v>
      </c>
      <c r="AQ47" s="397">
        <f t="shared" si="5"/>
        <v>0</v>
      </c>
      <c r="AR47" s="397">
        <f t="shared" si="5"/>
        <v>0</v>
      </c>
      <c r="AS47" s="397">
        <f t="shared" si="5"/>
        <v>0</v>
      </c>
      <c r="AT47" s="397">
        <f t="shared" si="5"/>
        <v>0</v>
      </c>
      <c r="AU47" s="397">
        <f t="shared" si="5"/>
        <v>0</v>
      </c>
      <c r="AV47" s="397">
        <f t="shared" si="5"/>
        <v>0</v>
      </c>
      <c r="AW47" s="397">
        <f t="shared" si="5"/>
        <v>0</v>
      </c>
      <c r="AX47" s="397">
        <f t="shared" si="5"/>
        <v>0</v>
      </c>
      <c r="AY47" s="397">
        <f t="shared" si="5"/>
        <v>0</v>
      </c>
      <c r="AZ47" s="397">
        <f t="shared" si="5"/>
        <v>0</v>
      </c>
      <c r="BA47" s="397">
        <f t="shared" si="5"/>
        <v>0</v>
      </c>
      <c r="BB47" s="397">
        <f t="shared" si="5"/>
        <v>0</v>
      </c>
      <c r="BC47" s="397">
        <f t="shared" si="5"/>
        <v>0</v>
      </c>
      <c r="BD47" s="397">
        <f t="shared" si="5"/>
        <v>0</v>
      </c>
      <c r="BE47" s="397">
        <f t="shared" si="5"/>
        <v>0</v>
      </c>
      <c r="BF47" s="397">
        <f t="shared" si="5"/>
        <v>0</v>
      </c>
      <c r="BG47" s="397">
        <f t="shared" si="5"/>
        <v>0</v>
      </c>
      <c r="BH47" s="397">
        <f t="shared" si="5"/>
        <v>0</v>
      </c>
      <c r="BI47" s="397">
        <f t="shared" si="5"/>
        <v>0</v>
      </c>
      <c r="BJ47" s="397">
        <f t="shared" si="5"/>
        <v>0</v>
      </c>
      <c r="BK47" s="397">
        <f t="shared" si="5"/>
        <v>0</v>
      </c>
      <c r="BL47" s="397">
        <f t="shared" si="5"/>
        <v>0</v>
      </c>
      <c r="BM47" s="397">
        <f t="shared" si="5"/>
        <v>0</v>
      </c>
      <c r="BN47" s="397">
        <f t="shared" si="5"/>
        <v>0</v>
      </c>
      <c r="BO47" s="397">
        <f t="shared" si="5"/>
        <v>0</v>
      </c>
      <c r="BP47" s="397">
        <f t="shared" si="5"/>
        <v>0</v>
      </c>
      <c r="BQ47" s="397">
        <f t="shared" si="5"/>
        <v>0</v>
      </c>
      <c r="BR47" s="397">
        <f t="shared" si="5"/>
        <v>0</v>
      </c>
      <c r="BS47" s="397">
        <f t="shared" si="5"/>
        <v>0</v>
      </c>
      <c r="BT47" s="397">
        <f t="shared" si="5"/>
        <v>0</v>
      </c>
      <c r="BU47" s="282">
        <f t="shared" si="5"/>
        <v>0</v>
      </c>
    </row>
    <row r="48" spans="2:75" ht="12" customHeight="1">
      <c r="B48" s="117">
        <f t="shared" si="2"/>
        <v>45</v>
      </c>
      <c r="C48" s="126"/>
      <c r="D48" s="137"/>
      <c r="E48" s="144"/>
      <c r="F48" s="282" t="e">
        <f t="shared" ca="1" si="3"/>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220"/>
      <c r="AM48" s="367"/>
      <c r="AN48" s="383">
        <f ca="1">IFERROR(COUNTIF(OFFSET(G48,0,MATCH("コ",G48:AL48,0)):$AL48,"一"),0)</f>
        <v>0</v>
      </c>
      <c r="AP48" s="392">
        <f t="shared" si="4"/>
        <v>0</v>
      </c>
      <c r="AQ48" s="397">
        <f t="shared" si="5"/>
        <v>0</v>
      </c>
      <c r="AR48" s="397">
        <f t="shared" si="5"/>
        <v>0</v>
      </c>
      <c r="AS48" s="397">
        <f t="shared" si="5"/>
        <v>0</v>
      </c>
      <c r="AT48" s="397">
        <f t="shared" si="5"/>
        <v>0</v>
      </c>
      <c r="AU48" s="397">
        <f t="shared" si="5"/>
        <v>0</v>
      </c>
      <c r="AV48" s="397">
        <f t="shared" si="5"/>
        <v>0</v>
      </c>
      <c r="AW48" s="397">
        <f t="shared" si="5"/>
        <v>0</v>
      </c>
      <c r="AX48" s="397">
        <f t="shared" si="5"/>
        <v>0</v>
      </c>
      <c r="AY48" s="397">
        <f t="shared" si="5"/>
        <v>0</v>
      </c>
      <c r="AZ48" s="397">
        <f t="shared" si="5"/>
        <v>0</v>
      </c>
      <c r="BA48" s="397">
        <f t="shared" si="5"/>
        <v>0</v>
      </c>
      <c r="BB48" s="397">
        <f t="shared" si="5"/>
        <v>0</v>
      </c>
      <c r="BC48" s="397">
        <f t="shared" si="5"/>
        <v>0</v>
      </c>
      <c r="BD48" s="397">
        <f t="shared" si="5"/>
        <v>0</v>
      </c>
      <c r="BE48" s="397">
        <f t="shared" si="5"/>
        <v>0</v>
      </c>
      <c r="BF48" s="397">
        <f t="shared" si="5"/>
        <v>0</v>
      </c>
      <c r="BG48" s="397">
        <f t="shared" si="5"/>
        <v>0</v>
      </c>
      <c r="BH48" s="397">
        <f t="shared" si="5"/>
        <v>0</v>
      </c>
      <c r="BI48" s="397">
        <f t="shared" si="5"/>
        <v>0</v>
      </c>
      <c r="BJ48" s="397">
        <f t="shared" si="5"/>
        <v>0</v>
      </c>
      <c r="BK48" s="397">
        <f t="shared" si="5"/>
        <v>0</v>
      </c>
      <c r="BL48" s="397">
        <f t="shared" si="5"/>
        <v>0</v>
      </c>
      <c r="BM48" s="397">
        <f t="shared" si="5"/>
        <v>0</v>
      </c>
      <c r="BN48" s="397">
        <f t="shared" si="5"/>
        <v>0</v>
      </c>
      <c r="BO48" s="397">
        <f t="shared" si="5"/>
        <v>0</v>
      </c>
      <c r="BP48" s="397">
        <f t="shared" si="5"/>
        <v>0</v>
      </c>
      <c r="BQ48" s="397">
        <f t="shared" si="5"/>
        <v>0</v>
      </c>
      <c r="BR48" s="397">
        <f t="shared" si="5"/>
        <v>0</v>
      </c>
      <c r="BS48" s="397">
        <f t="shared" si="5"/>
        <v>0</v>
      </c>
      <c r="BT48" s="397">
        <f t="shared" si="5"/>
        <v>0</v>
      </c>
      <c r="BU48" s="282">
        <f t="shared" si="5"/>
        <v>0</v>
      </c>
    </row>
    <row r="49" spans="2:73" ht="12" customHeight="1">
      <c r="B49" s="117">
        <f t="shared" si="2"/>
        <v>46</v>
      </c>
      <c r="C49" s="126"/>
      <c r="D49" s="137"/>
      <c r="E49" s="144"/>
      <c r="F49" s="282" t="e">
        <f t="shared" ca="1" si="3"/>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220"/>
      <c r="AM49" s="367"/>
      <c r="AN49" s="383">
        <f ca="1">IFERROR(COUNTIF(OFFSET(G49,0,MATCH("コ",G49:AL49,0)):$AL49,"一"),0)</f>
        <v>0</v>
      </c>
      <c r="AP49" s="392">
        <f t="shared" si="4"/>
        <v>0</v>
      </c>
      <c r="AQ49" s="397">
        <f t="shared" si="5"/>
        <v>0</v>
      </c>
      <c r="AR49" s="397">
        <f t="shared" si="5"/>
        <v>0</v>
      </c>
      <c r="AS49" s="397">
        <f t="shared" si="5"/>
        <v>0</v>
      </c>
      <c r="AT49" s="397">
        <f t="shared" si="5"/>
        <v>0</v>
      </c>
      <c r="AU49" s="397">
        <f t="shared" si="5"/>
        <v>0</v>
      </c>
      <c r="AV49" s="397">
        <f t="shared" si="5"/>
        <v>0</v>
      </c>
      <c r="AW49" s="397">
        <f t="shared" si="5"/>
        <v>0</v>
      </c>
      <c r="AX49" s="397">
        <f t="shared" si="5"/>
        <v>0</v>
      </c>
      <c r="AY49" s="397">
        <f t="shared" si="5"/>
        <v>0</v>
      </c>
      <c r="AZ49" s="397">
        <f t="shared" si="5"/>
        <v>0</v>
      </c>
      <c r="BA49" s="397">
        <f t="shared" si="5"/>
        <v>0</v>
      </c>
      <c r="BB49" s="397">
        <f t="shared" si="5"/>
        <v>0</v>
      </c>
      <c r="BC49" s="397">
        <f t="shared" si="5"/>
        <v>0</v>
      </c>
      <c r="BD49" s="397">
        <f t="shared" si="5"/>
        <v>0</v>
      </c>
      <c r="BE49" s="397">
        <f t="shared" si="5"/>
        <v>0</v>
      </c>
      <c r="BF49" s="397">
        <f t="shared" si="5"/>
        <v>0</v>
      </c>
      <c r="BG49" s="397">
        <f t="shared" si="5"/>
        <v>0</v>
      </c>
      <c r="BH49" s="397">
        <f t="shared" si="5"/>
        <v>0</v>
      </c>
      <c r="BI49" s="397">
        <f t="shared" si="5"/>
        <v>0</v>
      </c>
      <c r="BJ49" s="397">
        <f t="shared" si="5"/>
        <v>0</v>
      </c>
      <c r="BK49" s="397">
        <f t="shared" si="5"/>
        <v>0</v>
      </c>
      <c r="BL49" s="397">
        <f t="shared" si="5"/>
        <v>0</v>
      </c>
      <c r="BM49" s="397">
        <f t="shared" si="5"/>
        <v>0</v>
      </c>
      <c r="BN49" s="397">
        <f t="shared" si="5"/>
        <v>0</v>
      </c>
      <c r="BO49" s="397">
        <f t="shared" si="5"/>
        <v>0</v>
      </c>
      <c r="BP49" s="397">
        <f t="shared" si="5"/>
        <v>0</v>
      </c>
      <c r="BQ49" s="397">
        <f t="shared" si="5"/>
        <v>0</v>
      </c>
      <c r="BR49" s="397">
        <f t="shared" si="5"/>
        <v>0</v>
      </c>
      <c r="BS49" s="397">
        <f t="shared" si="5"/>
        <v>0</v>
      </c>
      <c r="BT49" s="397">
        <f t="shared" si="5"/>
        <v>0</v>
      </c>
      <c r="BU49" s="282">
        <f t="shared" si="5"/>
        <v>0</v>
      </c>
    </row>
    <row r="50" spans="2:73" ht="12" customHeight="1">
      <c r="B50" s="117">
        <f t="shared" si="2"/>
        <v>47</v>
      </c>
      <c r="C50" s="126"/>
      <c r="D50" s="137"/>
      <c r="E50" s="144"/>
      <c r="F50" s="282" t="e">
        <f t="shared" ca="1" si="3"/>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220"/>
      <c r="AM50" s="367"/>
      <c r="AN50" s="383">
        <f ca="1">IFERROR(COUNTIF(OFFSET(G50,0,MATCH("コ",G50:AL50,0)):$AL50,"一"),0)</f>
        <v>0</v>
      </c>
      <c r="AP50" s="392">
        <f t="shared" si="4"/>
        <v>0</v>
      </c>
      <c r="AQ50" s="397">
        <f t="shared" si="5"/>
        <v>0</v>
      </c>
      <c r="AR50" s="397">
        <f t="shared" si="5"/>
        <v>0</v>
      </c>
      <c r="AS50" s="397">
        <f t="shared" si="5"/>
        <v>0</v>
      </c>
      <c r="AT50" s="397">
        <f t="shared" si="5"/>
        <v>0</v>
      </c>
      <c r="AU50" s="397">
        <f t="shared" si="5"/>
        <v>0</v>
      </c>
      <c r="AV50" s="397">
        <f t="shared" si="5"/>
        <v>0</v>
      </c>
      <c r="AW50" s="397">
        <f t="shared" si="5"/>
        <v>0</v>
      </c>
      <c r="AX50" s="397">
        <f t="shared" si="5"/>
        <v>0</v>
      </c>
      <c r="AY50" s="397">
        <f t="shared" si="5"/>
        <v>0</v>
      </c>
      <c r="AZ50" s="397">
        <f t="shared" si="5"/>
        <v>0</v>
      </c>
      <c r="BA50" s="397">
        <f t="shared" si="5"/>
        <v>0</v>
      </c>
      <c r="BB50" s="397">
        <f t="shared" si="5"/>
        <v>0</v>
      </c>
      <c r="BC50" s="397">
        <f t="shared" si="5"/>
        <v>0</v>
      </c>
      <c r="BD50" s="397">
        <f t="shared" si="5"/>
        <v>0</v>
      </c>
      <c r="BE50" s="397">
        <f t="shared" si="5"/>
        <v>0</v>
      </c>
      <c r="BF50" s="397">
        <f t="shared" si="5"/>
        <v>0</v>
      </c>
      <c r="BG50" s="397">
        <f t="shared" si="5"/>
        <v>0</v>
      </c>
      <c r="BH50" s="397">
        <f t="shared" si="5"/>
        <v>0</v>
      </c>
      <c r="BI50" s="397">
        <f t="shared" si="5"/>
        <v>0</v>
      </c>
      <c r="BJ50" s="397">
        <f t="shared" si="5"/>
        <v>0</v>
      </c>
      <c r="BK50" s="397">
        <f t="shared" si="5"/>
        <v>0</v>
      </c>
      <c r="BL50" s="397">
        <f t="shared" si="5"/>
        <v>0</v>
      </c>
      <c r="BM50" s="397">
        <f t="shared" si="5"/>
        <v>0</v>
      </c>
      <c r="BN50" s="397">
        <f t="shared" si="5"/>
        <v>0</v>
      </c>
      <c r="BO50" s="397">
        <f t="shared" si="5"/>
        <v>0</v>
      </c>
      <c r="BP50" s="397">
        <f t="shared" si="5"/>
        <v>0</v>
      </c>
      <c r="BQ50" s="397">
        <f t="shared" si="5"/>
        <v>0</v>
      </c>
      <c r="BR50" s="397">
        <f t="shared" si="5"/>
        <v>0</v>
      </c>
      <c r="BS50" s="397">
        <f t="shared" si="5"/>
        <v>0</v>
      </c>
      <c r="BT50" s="397">
        <f t="shared" si="5"/>
        <v>0</v>
      </c>
      <c r="BU50" s="282">
        <f t="shared" si="5"/>
        <v>0</v>
      </c>
    </row>
    <row r="51" spans="2:73" ht="12" customHeight="1">
      <c r="B51" s="117">
        <f t="shared" si="2"/>
        <v>48</v>
      </c>
      <c r="C51" s="126"/>
      <c r="D51" s="137"/>
      <c r="E51" s="144"/>
      <c r="F51" s="282" t="e">
        <f t="shared" ca="1" si="3"/>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220"/>
      <c r="AM51" s="367"/>
      <c r="AN51" s="383">
        <f ca="1">IFERROR(COUNTIF(OFFSET(G51,0,MATCH("コ",G51:AL51,0)):$AL51,"一"),0)</f>
        <v>0</v>
      </c>
      <c r="AP51" s="392">
        <f t="shared" si="4"/>
        <v>0</v>
      </c>
      <c r="AQ51" s="397">
        <f t="shared" si="5"/>
        <v>0</v>
      </c>
      <c r="AR51" s="397">
        <f t="shared" si="5"/>
        <v>0</v>
      </c>
      <c r="AS51" s="397">
        <f t="shared" si="5"/>
        <v>0</v>
      </c>
      <c r="AT51" s="397">
        <f t="shared" si="5"/>
        <v>0</v>
      </c>
      <c r="AU51" s="397">
        <f t="shared" si="5"/>
        <v>0</v>
      </c>
      <c r="AV51" s="397">
        <f t="shared" si="5"/>
        <v>0</v>
      </c>
      <c r="AW51" s="397">
        <f t="shared" si="5"/>
        <v>0</v>
      </c>
      <c r="AX51" s="397">
        <f t="shared" si="5"/>
        <v>0</v>
      </c>
      <c r="AY51" s="397">
        <f t="shared" si="5"/>
        <v>0</v>
      </c>
      <c r="AZ51" s="397">
        <f t="shared" si="5"/>
        <v>0</v>
      </c>
      <c r="BA51" s="397">
        <f t="shared" si="5"/>
        <v>0</v>
      </c>
      <c r="BB51" s="397">
        <f t="shared" si="5"/>
        <v>0</v>
      </c>
      <c r="BC51" s="397">
        <f t="shared" si="5"/>
        <v>0</v>
      </c>
      <c r="BD51" s="397">
        <f t="shared" si="5"/>
        <v>0</v>
      </c>
      <c r="BE51" s="397">
        <f t="shared" si="5"/>
        <v>0</v>
      </c>
      <c r="BF51" s="397">
        <f t="shared" si="5"/>
        <v>0</v>
      </c>
      <c r="BG51" s="397">
        <f t="shared" si="5"/>
        <v>0</v>
      </c>
      <c r="BH51" s="397">
        <f t="shared" si="5"/>
        <v>0</v>
      </c>
      <c r="BI51" s="397">
        <f t="shared" si="5"/>
        <v>0</v>
      </c>
      <c r="BJ51" s="397">
        <f t="shared" si="5"/>
        <v>0</v>
      </c>
      <c r="BK51" s="397">
        <f t="shared" si="5"/>
        <v>0</v>
      </c>
      <c r="BL51" s="397">
        <f t="shared" si="5"/>
        <v>0</v>
      </c>
      <c r="BM51" s="397">
        <f t="shared" si="5"/>
        <v>0</v>
      </c>
      <c r="BN51" s="397">
        <f t="shared" si="5"/>
        <v>0</v>
      </c>
      <c r="BO51" s="397">
        <f t="shared" si="5"/>
        <v>0</v>
      </c>
      <c r="BP51" s="397">
        <f t="shared" si="5"/>
        <v>0</v>
      </c>
      <c r="BQ51" s="397">
        <f t="shared" si="5"/>
        <v>0</v>
      </c>
      <c r="BR51" s="397">
        <f t="shared" si="5"/>
        <v>0</v>
      </c>
      <c r="BS51" s="397">
        <f t="shared" si="5"/>
        <v>0</v>
      </c>
      <c r="BT51" s="397">
        <f t="shared" si="5"/>
        <v>0</v>
      </c>
      <c r="BU51" s="282">
        <f t="shared" si="5"/>
        <v>0</v>
      </c>
    </row>
    <row r="52" spans="2:73" ht="12" customHeight="1">
      <c r="B52" s="117">
        <f t="shared" si="2"/>
        <v>49</v>
      </c>
      <c r="C52" s="126"/>
      <c r="D52" s="137"/>
      <c r="E52" s="144"/>
      <c r="F52" s="282" t="e">
        <f t="shared" ca="1" si="3"/>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220"/>
      <c r="AM52" s="367"/>
      <c r="AN52" s="383">
        <f ca="1">IFERROR(COUNTIF(OFFSET(G52,0,MATCH("コ",G52:AL52,0)):$AL52,"一"),0)</f>
        <v>0</v>
      </c>
      <c r="AP52" s="392">
        <f t="shared" si="4"/>
        <v>0</v>
      </c>
      <c r="AQ52" s="397">
        <f t="shared" si="5"/>
        <v>0</v>
      </c>
      <c r="AR52" s="397">
        <f t="shared" si="5"/>
        <v>0</v>
      </c>
      <c r="AS52" s="397">
        <f t="shared" si="5"/>
        <v>0</v>
      </c>
      <c r="AT52" s="397">
        <f t="shared" si="5"/>
        <v>0</v>
      </c>
      <c r="AU52" s="397">
        <f t="shared" si="5"/>
        <v>0</v>
      </c>
      <c r="AV52" s="397">
        <f t="shared" si="5"/>
        <v>0</v>
      </c>
      <c r="AW52" s="397">
        <f t="shared" si="5"/>
        <v>0</v>
      </c>
      <c r="AX52" s="397">
        <f t="shared" si="5"/>
        <v>0</v>
      </c>
      <c r="AY52" s="397">
        <f t="shared" si="5"/>
        <v>0</v>
      </c>
      <c r="AZ52" s="397">
        <f t="shared" si="5"/>
        <v>0</v>
      </c>
      <c r="BA52" s="397">
        <f t="shared" si="5"/>
        <v>0</v>
      </c>
      <c r="BB52" s="397">
        <f t="shared" si="5"/>
        <v>0</v>
      </c>
      <c r="BC52" s="397">
        <f t="shared" si="5"/>
        <v>0</v>
      </c>
      <c r="BD52" s="397">
        <f t="shared" si="5"/>
        <v>0</v>
      </c>
      <c r="BE52" s="397">
        <f t="shared" si="5"/>
        <v>0</v>
      </c>
      <c r="BF52" s="397">
        <f t="shared" si="5"/>
        <v>0</v>
      </c>
      <c r="BG52" s="397">
        <f t="shared" si="5"/>
        <v>0</v>
      </c>
      <c r="BH52" s="397">
        <f t="shared" si="5"/>
        <v>0</v>
      </c>
      <c r="BI52" s="397">
        <f t="shared" si="5"/>
        <v>0</v>
      </c>
      <c r="BJ52" s="397">
        <f t="shared" si="5"/>
        <v>0</v>
      </c>
      <c r="BK52" s="397">
        <f t="shared" si="5"/>
        <v>0</v>
      </c>
      <c r="BL52" s="397">
        <f t="shared" si="5"/>
        <v>0</v>
      </c>
      <c r="BM52" s="397">
        <f t="shared" si="5"/>
        <v>0</v>
      </c>
      <c r="BN52" s="397">
        <f t="shared" si="5"/>
        <v>0</v>
      </c>
      <c r="BO52" s="397">
        <f t="shared" si="5"/>
        <v>0</v>
      </c>
      <c r="BP52" s="397">
        <f t="shared" si="5"/>
        <v>0</v>
      </c>
      <c r="BQ52" s="397">
        <f t="shared" si="5"/>
        <v>0</v>
      </c>
      <c r="BR52" s="397">
        <f t="shared" si="5"/>
        <v>0</v>
      </c>
      <c r="BS52" s="397">
        <f t="shared" si="5"/>
        <v>0</v>
      </c>
      <c r="BT52" s="397">
        <f t="shared" si="5"/>
        <v>0</v>
      </c>
      <c r="BU52" s="282">
        <f t="shared" si="5"/>
        <v>0</v>
      </c>
    </row>
    <row r="53" spans="2:73" ht="12" customHeight="1">
      <c r="B53" s="117">
        <f t="shared" si="2"/>
        <v>50</v>
      </c>
      <c r="C53" s="126"/>
      <c r="D53" s="137"/>
      <c r="E53" s="144"/>
      <c r="F53" s="282" t="e">
        <f t="shared" ca="1" si="3"/>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220"/>
      <c r="AM53" s="367"/>
      <c r="AN53" s="383">
        <f ca="1">IFERROR(COUNTIF(OFFSET(G53,0,MATCH("コ",G53:AL53,0)):$AL53,"一"),0)</f>
        <v>0</v>
      </c>
      <c r="AP53" s="392">
        <f t="shared" si="4"/>
        <v>0</v>
      </c>
      <c r="AQ53" s="397">
        <f t="shared" si="5"/>
        <v>0</v>
      </c>
      <c r="AR53" s="397">
        <f t="shared" si="5"/>
        <v>0</v>
      </c>
      <c r="AS53" s="397">
        <f t="shared" si="5"/>
        <v>0</v>
      </c>
      <c r="AT53" s="397">
        <f t="shared" si="5"/>
        <v>0</v>
      </c>
      <c r="AU53" s="397">
        <f t="shared" si="5"/>
        <v>0</v>
      </c>
      <c r="AV53" s="397">
        <f t="shared" si="5"/>
        <v>0</v>
      </c>
      <c r="AW53" s="397">
        <f t="shared" si="5"/>
        <v>0</v>
      </c>
      <c r="AX53" s="397">
        <f t="shared" si="5"/>
        <v>0</v>
      </c>
      <c r="AY53" s="397">
        <f t="shared" si="5"/>
        <v>0</v>
      </c>
      <c r="AZ53" s="397">
        <f t="shared" si="5"/>
        <v>0</v>
      </c>
      <c r="BA53" s="397">
        <f t="shared" si="5"/>
        <v>0</v>
      </c>
      <c r="BB53" s="397">
        <f t="shared" si="5"/>
        <v>0</v>
      </c>
      <c r="BC53" s="397">
        <f t="shared" si="5"/>
        <v>0</v>
      </c>
      <c r="BD53" s="397">
        <f t="shared" si="5"/>
        <v>0</v>
      </c>
      <c r="BE53" s="397">
        <f t="shared" si="5"/>
        <v>0</v>
      </c>
      <c r="BF53" s="397">
        <f t="shared" si="5"/>
        <v>0</v>
      </c>
      <c r="BG53" s="397">
        <f t="shared" si="5"/>
        <v>0</v>
      </c>
      <c r="BH53" s="397">
        <f t="shared" si="5"/>
        <v>0</v>
      </c>
      <c r="BI53" s="397">
        <f t="shared" si="5"/>
        <v>0</v>
      </c>
      <c r="BJ53" s="397">
        <f t="shared" si="5"/>
        <v>0</v>
      </c>
      <c r="BK53" s="397">
        <f t="shared" si="5"/>
        <v>0</v>
      </c>
      <c r="BL53" s="397">
        <f t="shared" si="5"/>
        <v>0</v>
      </c>
      <c r="BM53" s="397">
        <f t="shared" si="5"/>
        <v>0</v>
      </c>
      <c r="BN53" s="397">
        <f t="shared" si="5"/>
        <v>0</v>
      </c>
      <c r="BO53" s="397">
        <f t="shared" si="5"/>
        <v>0</v>
      </c>
      <c r="BP53" s="397">
        <f t="shared" si="5"/>
        <v>0</v>
      </c>
      <c r="BQ53" s="397">
        <f t="shared" si="5"/>
        <v>0</v>
      </c>
      <c r="BR53" s="397">
        <f t="shared" si="5"/>
        <v>0</v>
      </c>
      <c r="BS53" s="397">
        <f t="shared" si="5"/>
        <v>0</v>
      </c>
      <c r="BT53" s="397">
        <f t="shared" si="5"/>
        <v>0</v>
      </c>
      <c r="BU53" s="282">
        <f t="shared" si="5"/>
        <v>0</v>
      </c>
    </row>
    <row r="54" spans="2:73" ht="12" customHeight="1">
      <c r="B54" s="117">
        <f t="shared" si="2"/>
        <v>51</v>
      </c>
      <c r="C54" s="126"/>
      <c r="D54" s="137"/>
      <c r="E54" s="144"/>
      <c r="F54" s="282" t="e">
        <f t="shared" ca="1" si="3"/>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220"/>
      <c r="AM54" s="367"/>
      <c r="AN54" s="383">
        <f ca="1">IFERROR(COUNTIF(OFFSET(G54,0,MATCH("コ",G54:AL54,0)):$AL54,"一"),0)</f>
        <v>0</v>
      </c>
      <c r="AP54" s="392">
        <f t="shared" si="4"/>
        <v>0</v>
      </c>
      <c r="AQ54" s="397">
        <f t="shared" si="5"/>
        <v>0</v>
      </c>
      <c r="AR54" s="397">
        <f t="shared" si="5"/>
        <v>0</v>
      </c>
      <c r="AS54" s="397">
        <f t="shared" si="5"/>
        <v>0</v>
      </c>
      <c r="AT54" s="397">
        <f t="shared" si="5"/>
        <v>0</v>
      </c>
      <c r="AU54" s="397">
        <f t="shared" si="5"/>
        <v>0</v>
      </c>
      <c r="AV54" s="397">
        <f t="shared" si="5"/>
        <v>0</v>
      </c>
      <c r="AW54" s="397">
        <f t="shared" si="5"/>
        <v>0</v>
      </c>
      <c r="AX54" s="397">
        <f t="shared" si="5"/>
        <v>0</v>
      </c>
      <c r="AY54" s="397">
        <f t="shared" si="5"/>
        <v>0</v>
      </c>
      <c r="AZ54" s="397">
        <f t="shared" si="5"/>
        <v>0</v>
      </c>
      <c r="BA54" s="397">
        <f t="shared" si="5"/>
        <v>0</v>
      </c>
      <c r="BB54" s="397">
        <f t="shared" si="5"/>
        <v>0</v>
      </c>
      <c r="BC54" s="397">
        <f t="shared" si="5"/>
        <v>0</v>
      </c>
      <c r="BD54" s="397">
        <f t="shared" si="5"/>
        <v>0</v>
      </c>
      <c r="BE54" s="397">
        <f t="shared" si="5"/>
        <v>0</v>
      </c>
      <c r="BF54" s="397">
        <f t="shared" si="5"/>
        <v>0</v>
      </c>
      <c r="BG54" s="397">
        <f t="shared" si="5"/>
        <v>0</v>
      </c>
      <c r="BH54" s="397">
        <f t="shared" si="5"/>
        <v>0</v>
      </c>
      <c r="BI54" s="397">
        <f t="shared" si="5"/>
        <v>0</v>
      </c>
      <c r="BJ54" s="397">
        <f t="shared" si="5"/>
        <v>0</v>
      </c>
      <c r="BK54" s="397">
        <f t="shared" si="5"/>
        <v>0</v>
      </c>
      <c r="BL54" s="397">
        <f t="shared" si="5"/>
        <v>0</v>
      </c>
      <c r="BM54" s="397">
        <f t="shared" si="5"/>
        <v>0</v>
      </c>
      <c r="BN54" s="397">
        <f t="shared" si="5"/>
        <v>0</v>
      </c>
      <c r="BO54" s="397">
        <f t="shared" si="5"/>
        <v>0</v>
      </c>
      <c r="BP54" s="397">
        <f t="shared" si="5"/>
        <v>0</v>
      </c>
      <c r="BQ54" s="397">
        <f t="shared" si="5"/>
        <v>0</v>
      </c>
      <c r="BR54" s="397">
        <f t="shared" si="5"/>
        <v>0</v>
      </c>
      <c r="BS54" s="397">
        <f t="shared" si="5"/>
        <v>0</v>
      </c>
      <c r="BT54" s="397">
        <f t="shared" si="5"/>
        <v>0</v>
      </c>
      <c r="BU54" s="282">
        <f t="shared" si="5"/>
        <v>0</v>
      </c>
    </row>
    <row r="55" spans="2:73" ht="12" customHeight="1">
      <c r="B55" s="117">
        <f t="shared" si="2"/>
        <v>52</v>
      </c>
      <c r="C55" s="126"/>
      <c r="D55" s="137"/>
      <c r="E55" s="144"/>
      <c r="F55" s="282" t="e">
        <f t="shared" ca="1" si="3"/>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220"/>
      <c r="AM55" s="367"/>
      <c r="AN55" s="383">
        <f ca="1">IFERROR(COUNTIF(OFFSET(G55,0,MATCH("コ",G55:AL55,0)):$AL55,"一"),0)</f>
        <v>0</v>
      </c>
      <c r="AP55" s="392">
        <f t="shared" si="4"/>
        <v>0</v>
      </c>
      <c r="AQ55" s="397">
        <f t="shared" si="5"/>
        <v>0</v>
      </c>
      <c r="AR55" s="397">
        <f t="shared" si="5"/>
        <v>0</v>
      </c>
      <c r="AS55" s="397">
        <f t="shared" si="5"/>
        <v>0</v>
      </c>
      <c r="AT55" s="397">
        <f t="shared" si="5"/>
        <v>0</v>
      </c>
      <c r="AU55" s="397">
        <f t="shared" si="5"/>
        <v>0</v>
      </c>
      <c r="AV55" s="397">
        <f t="shared" si="5"/>
        <v>0</v>
      </c>
      <c r="AW55" s="397">
        <f t="shared" si="5"/>
        <v>0</v>
      </c>
      <c r="AX55" s="397">
        <f t="shared" si="5"/>
        <v>0</v>
      </c>
      <c r="AY55" s="397">
        <f t="shared" si="5"/>
        <v>0</v>
      </c>
      <c r="AZ55" s="397">
        <f t="shared" si="5"/>
        <v>0</v>
      </c>
      <c r="BA55" s="397">
        <f t="shared" si="5"/>
        <v>0</v>
      </c>
      <c r="BB55" s="397">
        <f t="shared" si="5"/>
        <v>0</v>
      </c>
      <c r="BC55" s="397">
        <f t="shared" si="5"/>
        <v>0</v>
      </c>
      <c r="BD55" s="397">
        <f t="shared" si="5"/>
        <v>0</v>
      </c>
      <c r="BE55" s="397">
        <f t="shared" si="5"/>
        <v>0</v>
      </c>
      <c r="BF55" s="397">
        <f t="shared" si="5"/>
        <v>0</v>
      </c>
      <c r="BG55" s="397">
        <f t="shared" si="5"/>
        <v>0</v>
      </c>
      <c r="BH55" s="397">
        <f t="shared" si="5"/>
        <v>0</v>
      </c>
      <c r="BI55" s="397">
        <f t="shared" si="5"/>
        <v>0</v>
      </c>
      <c r="BJ55" s="397">
        <f t="shared" si="5"/>
        <v>0</v>
      </c>
      <c r="BK55" s="397">
        <f t="shared" si="5"/>
        <v>0</v>
      </c>
      <c r="BL55" s="397">
        <f t="shared" si="5"/>
        <v>0</v>
      </c>
      <c r="BM55" s="397">
        <f t="shared" si="5"/>
        <v>0</v>
      </c>
      <c r="BN55" s="397">
        <f t="shared" si="5"/>
        <v>0</v>
      </c>
      <c r="BO55" s="397">
        <f t="shared" si="5"/>
        <v>0</v>
      </c>
      <c r="BP55" s="397">
        <f t="shared" si="5"/>
        <v>0</v>
      </c>
      <c r="BQ55" s="397">
        <f t="shared" si="5"/>
        <v>0</v>
      </c>
      <c r="BR55" s="397">
        <f t="shared" si="5"/>
        <v>0</v>
      </c>
      <c r="BS55" s="397">
        <f t="shared" si="5"/>
        <v>0</v>
      </c>
      <c r="BT55" s="397">
        <f t="shared" si="5"/>
        <v>0</v>
      </c>
      <c r="BU55" s="282">
        <f t="shared" si="5"/>
        <v>0</v>
      </c>
    </row>
    <row r="56" spans="2:73" ht="12" customHeight="1">
      <c r="B56" s="117">
        <f t="shared" si="2"/>
        <v>53</v>
      </c>
      <c r="C56" s="126"/>
      <c r="D56" s="137"/>
      <c r="E56" s="144"/>
      <c r="F56" s="282" t="e">
        <f t="shared" ca="1" si="3"/>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220"/>
      <c r="AM56" s="367"/>
      <c r="AN56" s="383">
        <f ca="1">IFERROR(COUNTIF(OFFSET(G56,0,MATCH("コ",G56:AL56,0)):$AL56,"一"),0)</f>
        <v>0</v>
      </c>
      <c r="AP56" s="392">
        <f t="shared" si="4"/>
        <v>0</v>
      </c>
      <c r="AQ56" s="397">
        <f t="shared" si="5"/>
        <v>0</v>
      </c>
      <c r="AR56" s="397">
        <f t="shared" si="5"/>
        <v>0</v>
      </c>
      <c r="AS56" s="397">
        <f t="shared" si="5"/>
        <v>0</v>
      </c>
      <c r="AT56" s="397">
        <f t="shared" si="5"/>
        <v>0</v>
      </c>
      <c r="AU56" s="397">
        <f t="shared" si="5"/>
        <v>0</v>
      </c>
      <c r="AV56" s="397">
        <f t="shared" si="5"/>
        <v>0</v>
      </c>
      <c r="AW56" s="397">
        <f t="shared" si="5"/>
        <v>0</v>
      </c>
      <c r="AX56" s="397">
        <f t="shared" si="5"/>
        <v>0</v>
      </c>
      <c r="AY56" s="397">
        <f t="shared" si="5"/>
        <v>0</v>
      </c>
      <c r="AZ56" s="397">
        <f t="shared" si="5"/>
        <v>0</v>
      </c>
      <c r="BA56" s="397">
        <f t="shared" si="5"/>
        <v>0</v>
      </c>
      <c r="BB56" s="397">
        <f t="shared" si="5"/>
        <v>0</v>
      </c>
      <c r="BC56" s="397">
        <f t="shared" si="5"/>
        <v>0</v>
      </c>
      <c r="BD56" s="397">
        <f t="shared" si="5"/>
        <v>0</v>
      </c>
      <c r="BE56" s="397">
        <f t="shared" si="5"/>
        <v>0</v>
      </c>
      <c r="BF56" s="397">
        <f t="shared" si="5"/>
        <v>0</v>
      </c>
      <c r="BG56" s="397">
        <f t="shared" si="5"/>
        <v>0</v>
      </c>
      <c r="BH56" s="397">
        <f t="shared" si="5"/>
        <v>0</v>
      </c>
      <c r="BI56" s="397">
        <f t="shared" si="5"/>
        <v>0</v>
      </c>
      <c r="BJ56" s="397">
        <f t="shared" si="5"/>
        <v>0</v>
      </c>
      <c r="BK56" s="397">
        <f t="shared" si="5"/>
        <v>0</v>
      </c>
      <c r="BL56" s="397">
        <f t="shared" si="5"/>
        <v>0</v>
      </c>
      <c r="BM56" s="397">
        <f t="shared" si="5"/>
        <v>0</v>
      </c>
      <c r="BN56" s="397">
        <f t="shared" si="5"/>
        <v>0</v>
      </c>
      <c r="BO56" s="397">
        <f t="shared" si="5"/>
        <v>0</v>
      </c>
      <c r="BP56" s="397">
        <f t="shared" si="5"/>
        <v>0</v>
      </c>
      <c r="BQ56" s="397">
        <f t="shared" si="5"/>
        <v>0</v>
      </c>
      <c r="BR56" s="397">
        <f t="shared" si="5"/>
        <v>0</v>
      </c>
      <c r="BS56" s="397">
        <f t="shared" si="5"/>
        <v>0</v>
      </c>
      <c r="BT56" s="397">
        <f t="shared" si="5"/>
        <v>0</v>
      </c>
      <c r="BU56" s="282">
        <f t="shared" si="5"/>
        <v>0</v>
      </c>
    </row>
    <row r="57" spans="2:73" ht="12" customHeight="1">
      <c r="B57" s="117">
        <f t="shared" si="2"/>
        <v>54</v>
      </c>
      <c r="C57" s="126"/>
      <c r="D57" s="137"/>
      <c r="E57" s="144"/>
      <c r="F57" s="282" t="e">
        <f t="shared" ca="1" si="3"/>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220"/>
      <c r="AM57" s="367"/>
      <c r="AN57" s="383">
        <f ca="1">IFERROR(COUNTIF(OFFSET(G57,0,MATCH("コ",G57:AL57,0)):$AL57,"一"),0)</f>
        <v>0</v>
      </c>
      <c r="AP57" s="392">
        <f t="shared" si="4"/>
        <v>0</v>
      </c>
      <c r="AQ57" s="397">
        <f t="shared" si="5"/>
        <v>0</v>
      </c>
      <c r="AR57" s="397">
        <f t="shared" si="5"/>
        <v>0</v>
      </c>
      <c r="AS57" s="397">
        <f t="shared" si="5"/>
        <v>0</v>
      </c>
      <c r="AT57" s="397">
        <f t="shared" si="5"/>
        <v>0</v>
      </c>
      <c r="AU57" s="397">
        <f t="shared" si="5"/>
        <v>0</v>
      </c>
      <c r="AV57" s="397">
        <f t="shared" si="5"/>
        <v>0</v>
      </c>
      <c r="AW57" s="397">
        <f t="shared" si="5"/>
        <v>0</v>
      </c>
      <c r="AX57" s="397">
        <f t="shared" si="5"/>
        <v>0</v>
      </c>
      <c r="AY57" s="397">
        <f t="shared" si="5"/>
        <v>0</v>
      </c>
      <c r="AZ57" s="397">
        <f t="shared" si="5"/>
        <v>0</v>
      </c>
      <c r="BA57" s="397">
        <f t="shared" si="5"/>
        <v>0</v>
      </c>
      <c r="BB57" s="397">
        <f t="shared" si="5"/>
        <v>0</v>
      </c>
      <c r="BC57" s="397">
        <f t="shared" si="5"/>
        <v>0</v>
      </c>
      <c r="BD57" s="397">
        <f t="shared" si="5"/>
        <v>0</v>
      </c>
      <c r="BE57" s="397">
        <f t="shared" si="5"/>
        <v>0</v>
      </c>
      <c r="BF57" s="397">
        <f t="shared" si="5"/>
        <v>0</v>
      </c>
      <c r="BG57" s="397">
        <f t="shared" si="5"/>
        <v>0</v>
      </c>
      <c r="BH57" s="397">
        <f t="shared" si="5"/>
        <v>0</v>
      </c>
      <c r="BI57" s="397">
        <f t="shared" si="5"/>
        <v>0</v>
      </c>
      <c r="BJ57" s="397">
        <f t="shared" si="5"/>
        <v>0</v>
      </c>
      <c r="BK57" s="397">
        <f t="shared" si="5"/>
        <v>0</v>
      </c>
      <c r="BL57" s="397">
        <f t="shared" si="5"/>
        <v>0</v>
      </c>
      <c r="BM57" s="397">
        <f t="shared" si="5"/>
        <v>0</v>
      </c>
      <c r="BN57" s="397">
        <f t="shared" si="5"/>
        <v>0</v>
      </c>
      <c r="BO57" s="397">
        <f t="shared" si="5"/>
        <v>0</v>
      </c>
      <c r="BP57" s="397">
        <f t="shared" si="5"/>
        <v>0</v>
      </c>
      <c r="BQ57" s="397">
        <f t="shared" si="5"/>
        <v>0</v>
      </c>
      <c r="BR57" s="397">
        <f t="shared" si="5"/>
        <v>0</v>
      </c>
      <c r="BS57" s="397">
        <f t="shared" si="5"/>
        <v>0</v>
      </c>
      <c r="BT57" s="397">
        <f t="shared" si="5"/>
        <v>0</v>
      </c>
      <c r="BU57" s="282">
        <f t="shared" si="5"/>
        <v>0</v>
      </c>
    </row>
    <row r="58" spans="2:73" ht="12" customHeight="1">
      <c r="B58" s="117">
        <f t="shared" si="2"/>
        <v>55</v>
      </c>
      <c r="C58" s="126"/>
      <c r="D58" s="137"/>
      <c r="E58" s="144"/>
      <c r="F58" s="282" t="e">
        <f t="shared" ca="1" si="3"/>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220"/>
      <c r="AM58" s="367"/>
      <c r="AN58" s="383">
        <f ca="1">IFERROR(COUNTIF(OFFSET(G58,0,MATCH("コ",G58:AL58,0)):$AL58,"一"),0)</f>
        <v>0</v>
      </c>
      <c r="AP58" s="392">
        <f t="shared" si="4"/>
        <v>0</v>
      </c>
      <c r="AQ58" s="397">
        <f t="shared" si="5"/>
        <v>0</v>
      </c>
      <c r="AR58" s="397">
        <f t="shared" si="5"/>
        <v>0</v>
      </c>
      <c r="AS58" s="397">
        <f t="shared" si="5"/>
        <v>0</v>
      </c>
      <c r="AT58" s="397">
        <f t="shared" si="5"/>
        <v>0</v>
      </c>
      <c r="AU58" s="397">
        <f t="shared" si="5"/>
        <v>0</v>
      </c>
      <c r="AV58" s="397">
        <f t="shared" si="5"/>
        <v>0</v>
      </c>
      <c r="AW58" s="397">
        <f t="shared" si="5"/>
        <v>0</v>
      </c>
      <c r="AX58" s="397">
        <f t="shared" si="5"/>
        <v>0</v>
      </c>
      <c r="AY58" s="397">
        <f t="shared" si="5"/>
        <v>0</v>
      </c>
      <c r="AZ58" s="397">
        <f t="shared" si="5"/>
        <v>0</v>
      </c>
      <c r="BA58" s="397">
        <f t="shared" si="5"/>
        <v>0</v>
      </c>
      <c r="BB58" s="397">
        <f t="shared" si="5"/>
        <v>0</v>
      </c>
      <c r="BC58" s="397">
        <f t="shared" si="5"/>
        <v>0</v>
      </c>
      <c r="BD58" s="397">
        <f t="shared" si="5"/>
        <v>0</v>
      </c>
      <c r="BE58" s="397">
        <f t="shared" si="5"/>
        <v>0</v>
      </c>
      <c r="BF58" s="397">
        <f t="shared" si="5"/>
        <v>0</v>
      </c>
      <c r="BG58" s="397">
        <f t="shared" si="5"/>
        <v>0</v>
      </c>
      <c r="BH58" s="397">
        <f t="shared" si="5"/>
        <v>0</v>
      </c>
      <c r="BI58" s="397">
        <f t="shared" si="5"/>
        <v>0</v>
      </c>
      <c r="BJ58" s="397">
        <f t="shared" si="5"/>
        <v>0</v>
      </c>
      <c r="BK58" s="397">
        <f t="shared" si="5"/>
        <v>0</v>
      </c>
      <c r="BL58" s="397">
        <f t="shared" si="5"/>
        <v>0</v>
      </c>
      <c r="BM58" s="397">
        <f t="shared" si="5"/>
        <v>0</v>
      </c>
      <c r="BN58" s="397">
        <f t="shared" si="5"/>
        <v>0</v>
      </c>
      <c r="BO58" s="397">
        <f t="shared" si="5"/>
        <v>0</v>
      </c>
      <c r="BP58" s="397">
        <f t="shared" si="5"/>
        <v>0</v>
      </c>
      <c r="BQ58" s="397">
        <f t="shared" si="5"/>
        <v>0</v>
      </c>
      <c r="BR58" s="397">
        <f t="shared" si="5"/>
        <v>0</v>
      </c>
      <c r="BS58" s="397">
        <f t="shared" si="5"/>
        <v>0</v>
      </c>
      <c r="BT58" s="397">
        <f t="shared" si="5"/>
        <v>0</v>
      </c>
      <c r="BU58" s="282">
        <f t="shared" si="5"/>
        <v>0</v>
      </c>
    </row>
    <row r="59" spans="2:73" ht="12" customHeight="1">
      <c r="B59" s="117">
        <f t="shared" si="2"/>
        <v>56</v>
      </c>
      <c r="C59" s="126"/>
      <c r="D59" s="137"/>
      <c r="E59" s="144"/>
      <c r="F59" s="282" t="e">
        <f t="shared" ca="1" si="3"/>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220"/>
      <c r="AM59" s="367"/>
      <c r="AN59" s="383">
        <f ca="1">IFERROR(COUNTIF(OFFSET(G59,0,MATCH("コ",G59:AL59,0)):$AL59,"一"),0)</f>
        <v>0</v>
      </c>
      <c r="AP59" s="392">
        <f t="shared" si="4"/>
        <v>0</v>
      </c>
      <c r="AQ59" s="397">
        <f t="shared" si="5"/>
        <v>0</v>
      </c>
      <c r="AR59" s="397">
        <f t="shared" si="5"/>
        <v>0</v>
      </c>
      <c r="AS59" s="397">
        <f t="shared" si="5"/>
        <v>0</v>
      </c>
      <c r="AT59" s="397">
        <f t="shared" si="5"/>
        <v>0</v>
      </c>
      <c r="AU59" s="397">
        <f t="shared" si="5"/>
        <v>0</v>
      </c>
      <c r="AV59" s="397">
        <f t="shared" si="5"/>
        <v>0</v>
      </c>
      <c r="AW59" s="397">
        <f t="shared" si="5"/>
        <v>0</v>
      </c>
      <c r="AX59" s="397">
        <f t="shared" si="5"/>
        <v>0</v>
      </c>
      <c r="AY59" s="397">
        <f t="shared" si="5"/>
        <v>0</v>
      </c>
      <c r="AZ59" s="397">
        <f t="shared" si="5"/>
        <v>0</v>
      </c>
      <c r="BA59" s="397">
        <f t="shared" si="5"/>
        <v>0</v>
      </c>
      <c r="BB59" s="397">
        <f t="shared" si="5"/>
        <v>0</v>
      </c>
      <c r="BC59" s="397">
        <f t="shared" si="5"/>
        <v>0</v>
      </c>
      <c r="BD59" s="397">
        <f t="shared" si="5"/>
        <v>0</v>
      </c>
      <c r="BE59" s="397">
        <f t="shared" si="5"/>
        <v>0</v>
      </c>
      <c r="BF59" s="397">
        <f t="shared" si="5"/>
        <v>0</v>
      </c>
      <c r="BG59" s="397">
        <f t="shared" si="5"/>
        <v>0</v>
      </c>
      <c r="BH59" s="397">
        <f t="shared" si="5"/>
        <v>0</v>
      </c>
      <c r="BI59" s="397">
        <f t="shared" si="5"/>
        <v>0</v>
      </c>
      <c r="BJ59" s="397">
        <f t="shared" si="5"/>
        <v>0</v>
      </c>
      <c r="BK59" s="397">
        <f t="shared" si="5"/>
        <v>0</v>
      </c>
      <c r="BL59" s="397">
        <f t="shared" si="5"/>
        <v>0</v>
      </c>
      <c r="BM59" s="397">
        <f t="shared" si="5"/>
        <v>0</v>
      </c>
      <c r="BN59" s="397">
        <f t="shared" si="5"/>
        <v>0</v>
      </c>
      <c r="BO59" s="397">
        <f t="shared" si="5"/>
        <v>0</v>
      </c>
      <c r="BP59" s="397">
        <f t="shared" si="5"/>
        <v>0</v>
      </c>
      <c r="BQ59" s="397">
        <f t="shared" si="5"/>
        <v>0</v>
      </c>
      <c r="BR59" s="397">
        <f t="shared" si="5"/>
        <v>0</v>
      </c>
      <c r="BS59" s="397">
        <f t="shared" si="5"/>
        <v>0</v>
      </c>
      <c r="BT59" s="397">
        <f t="shared" si="5"/>
        <v>0</v>
      </c>
      <c r="BU59" s="282">
        <f t="shared" si="5"/>
        <v>0</v>
      </c>
    </row>
    <row r="60" spans="2:73" ht="12" customHeight="1">
      <c r="B60" s="117">
        <f t="shared" si="2"/>
        <v>57</v>
      </c>
      <c r="C60" s="126"/>
      <c r="D60" s="137"/>
      <c r="E60" s="144"/>
      <c r="F60" s="282" t="e">
        <f t="shared" ca="1" si="3"/>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220"/>
      <c r="AM60" s="367"/>
      <c r="AN60" s="383">
        <f ca="1">IFERROR(COUNTIF(OFFSET(G60,0,MATCH("コ",G60:AL60,0)):$AL60,"一"),0)</f>
        <v>0</v>
      </c>
      <c r="AP60" s="392">
        <f t="shared" si="4"/>
        <v>0</v>
      </c>
      <c r="AQ60" s="397">
        <f t="shared" si="5"/>
        <v>0</v>
      </c>
      <c r="AR60" s="397">
        <f t="shared" si="5"/>
        <v>0</v>
      </c>
      <c r="AS60" s="397">
        <f t="shared" si="5"/>
        <v>0</v>
      </c>
      <c r="AT60" s="397">
        <f t="shared" si="5"/>
        <v>0</v>
      </c>
      <c r="AU60" s="397">
        <f t="shared" si="5"/>
        <v>0</v>
      </c>
      <c r="AV60" s="397">
        <f t="shared" si="5"/>
        <v>0</v>
      </c>
      <c r="AW60" s="397">
        <f t="shared" si="5"/>
        <v>0</v>
      </c>
      <c r="AX60" s="397">
        <f t="shared" si="5"/>
        <v>0</v>
      </c>
      <c r="AY60" s="397">
        <f t="shared" si="5"/>
        <v>0</v>
      </c>
      <c r="AZ60" s="397">
        <f t="shared" si="5"/>
        <v>0</v>
      </c>
      <c r="BA60" s="397">
        <f t="shared" si="5"/>
        <v>0</v>
      </c>
      <c r="BB60" s="397">
        <f t="shared" si="5"/>
        <v>0</v>
      </c>
      <c r="BC60" s="397">
        <f t="shared" si="5"/>
        <v>0</v>
      </c>
      <c r="BD60" s="397">
        <f t="shared" si="5"/>
        <v>0</v>
      </c>
      <c r="BE60" s="397">
        <f t="shared" si="5"/>
        <v>0</v>
      </c>
      <c r="BF60" s="397">
        <f t="shared" si="5"/>
        <v>0</v>
      </c>
      <c r="BG60" s="397">
        <f t="shared" si="5"/>
        <v>0</v>
      </c>
      <c r="BH60" s="397">
        <f t="shared" si="5"/>
        <v>0</v>
      </c>
      <c r="BI60" s="397">
        <f t="shared" si="5"/>
        <v>0</v>
      </c>
      <c r="BJ60" s="397">
        <f t="shared" si="5"/>
        <v>0</v>
      </c>
      <c r="BK60" s="397">
        <f t="shared" si="5"/>
        <v>0</v>
      </c>
      <c r="BL60" s="397">
        <f t="shared" si="5"/>
        <v>0</v>
      </c>
      <c r="BM60" s="397">
        <f t="shared" si="5"/>
        <v>0</v>
      </c>
      <c r="BN60" s="397">
        <f t="shared" si="5"/>
        <v>0</v>
      </c>
      <c r="BO60" s="397">
        <f t="shared" si="5"/>
        <v>0</v>
      </c>
      <c r="BP60" s="397">
        <f t="shared" si="5"/>
        <v>0</v>
      </c>
      <c r="BQ60" s="397">
        <f t="shared" si="5"/>
        <v>0</v>
      </c>
      <c r="BR60" s="397">
        <f t="shared" si="5"/>
        <v>0</v>
      </c>
      <c r="BS60" s="397">
        <f t="shared" si="5"/>
        <v>0</v>
      </c>
      <c r="BT60" s="397">
        <f t="shared" si="5"/>
        <v>0</v>
      </c>
      <c r="BU60" s="282">
        <f t="shared" si="5"/>
        <v>0</v>
      </c>
    </row>
    <row r="61" spans="2:73" ht="12" customHeight="1">
      <c r="B61" s="117">
        <f t="shared" si="2"/>
        <v>58</v>
      </c>
      <c r="C61" s="126"/>
      <c r="D61" s="137"/>
      <c r="E61" s="144"/>
      <c r="F61" s="282" t="e">
        <f t="shared" ca="1" si="3"/>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220"/>
      <c r="AM61" s="367"/>
      <c r="AN61" s="383">
        <f ca="1">IFERROR(COUNTIF(OFFSET(G61,0,MATCH("コ",G61:AL61,0)):$AL61,"一"),0)</f>
        <v>0</v>
      </c>
      <c r="AP61" s="392">
        <f t="shared" si="4"/>
        <v>0</v>
      </c>
      <c r="AQ61" s="397">
        <f t="shared" si="5"/>
        <v>0</v>
      </c>
      <c r="AR61" s="397">
        <f t="shared" si="5"/>
        <v>0</v>
      </c>
      <c r="AS61" s="397">
        <f t="shared" si="5"/>
        <v>0</v>
      </c>
      <c r="AT61" s="397">
        <f t="shared" si="5"/>
        <v>0</v>
      </c>
      <c r="AU61" s="397">
        <f t="shared" si="5"/>
        <v>0</v>
      </c>
      <c r="AV61" s="397">
        <f t="shared" si="5"/>
        <v>0</v>
      </c>
      <c r="AW61" s="397">
        <f t="shared" si="5"/>
        <v>0</v>
      </c>
      <c r="AX61" s="397">
        <f t="shared" si="5"/>
        <v>0</v>
      </c>
      <c r="AY61" s="397">
        <f t="shared" si="5"/>
        <v>0</v>
      </c>
      <c r="AZ61" s="397">
        <f t="shared" si="5"/>
        <v>0</v>
      </c>
      <c r="BA61" s="397">
        <f t="shared" si="5"/>
        <v>0</v>
      </c>
      <c r="BB61" s="397">
        <f t="shared" si="5"/>
        <v>0</v>
      </c>
      <c r="BC61" s="397">
        <f t="shared" si="5"/>
        <v>0</v>
      </c>
      <c r="BD61" s="397">
        <f t="shared" si="5"/>
        <v>0</v>
      </c>
      <c r="BE61" s="397">
        <f t="shared" si="5"/>
        <v>0</v>
      </c>
      <c r="BF61" s="397">
        <f t="shared" si="5"/>
        <v>0</v>
      </c>
      <c r="BG61" s="397">
        <f t="shared" si="5"/>
        <v>0</v>
      </c>
      <c r="BH61" s="397">
        <f t="shared" si="5"/>
        <v>0</v>
      </c>
      <c r="BI61" s="397">
        <f t="shared" si="5"/>
        <v>0</v>
      </c>
      <c r="BJ61" s="397">
        <f t="shared" si="5"/>
        <v>0</v>
      </c>
      <c r="BK61" s="397">
        <f t="shared" si="5"/>
        <v>0</v>
      </c>
      <c r="BL61" s="397">
        <f t="shared" si="5"/>
        <v>0</v>
      </c>
      <c r="BM61" s="397">
        <f t="shared" si="5"/>
        <v>0</v>
      </c>
      <c r="BN61" s="397">
        <f t="shared" si="5"/>
        <v>0</v>
      </c>
      <c r="BO61" s="397">
        <f t="shared" si="5"/>
        <v>0</v>
      </c>
      <c r="BP61" s="397">
        <f t="shared" si="5"/>
        <v>0</v>
      </c>
      <c r="BQ61" s="397">
        <f t="shared" si="5"/>
        <v>0</v>
      </c>
      <c r="BR61" s="397">
        <f t="shared" si="5"/>
        <v>0</v>
      </c>
      <c r="BS61" s="397">
        <f t="shared" si="5"/>
        <v>0</v>
      </c>
      <c r="BT61" s="397">
        <f t="shared" si="5"/>
        <v>0</v>
      </c>
      <c r="BU61" s="282">
        <f t="shared" si="5"/>
        <v>0</v>
      </c>
    </row>
    <row r="62" spans="2:73" ht="12" customHeight="1">
      <c r="B62" s="117">
        <f t="shared" si="2"/>
        <v>59</v>
      </c>
      <c r="C62" s="126"/>
      <c r="D62" s="137"/>
      <c r="E62" s="144"/>
      <c r="F62" s="282" t="e">
        <f t="shared" ca="1" si="3"/>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220"/>
      <c r="AM62" s="367"/>
      <c r="AN62" s="383">
        <f ca="1">IFERROR(COUNTIF(OFFSET(G62,0,MATCH("コ",G62:AL62,0)):$AL62,"一"),0)</f>
        <v>0</v>
      </c>
      <c r="AP62" s="392">
        <f t="shared" si="4"/>
        <v>0</v>
      </c>
      <c r="AQ62" s="397">
        <f t="shared" si="5"/>
        <v>0</v>
      </c>
      <c r="AR62" s="397">
        <f t="shared" si="5"/>
        <v>0</v>
      </c>
      <c r="AS62" s="397">
        <f t="shared" si="5"/>
        <v>0</v>
      </c>
      <c r="AT62" s="397">
        <f t="shared" si="5"/>
        <v>0</v>
      </c>
      <c r="AU62" s="397">
        <f t="shared" si="5"/>
        <v>0</v>
      </c>
      <c r="AV62" s="397">
        <f t="shared" si="5"/>
        <v>0</v>
      </c>
      <c r="AW62" s="397">
        <f t="shared" si="5"/>
        <v>0</v>
      </c>
      <c r="AX62" s="397">
        <f t="shared" si="5"/>
        <v>0</v>
      </c>
      <c r="AY62" s="397">
        <f t="shared" si="5"/>
        <v>0</v>
      </c>
      <c r="AZ62" s="397">
        <f t="shared" si="5"/>
        <v>0</v>
      </c>
      <c r="BA62" s="397">
        <f t="shared" si="5"/>
        <v>0</v>
      </c>
      <c r="BB62" s="397">
        <f t="shared" si="5"/>
        <v>0</v>
      </c>
      <c r="BC62" s="397">
        <f t="shared" si="5"/>
        <v>0</v>
      </c>
      <c r="BD62" s="397">
        <f t="shared" si="5"/>
        <v>0</v>
      </c>
      <c r="BE62" s="397">
        <f t="shared" si="5"/>
        <v>0</v>
      </c>
      <c r="BF62" s="397">
        <f t="shared" si="5"/>
        <v>0</v>
      </c>
      <c r="BG62" s="397">
        <f t="shared" si="5"/>
        <v>0</v>
      </c>
      <c r="BH62" s="397">
        <f t="shared" si="5"/>
        <v>0</v>
      </c>
      <c r="BI62" s="397">
        <f t="shared" si="5"/>
        <v>0</v>
      </c>
      <c r="BJ62" s="397">
        <f t="shared" si="5"/>
        <v>0</v>
      </c>
      <c r="BK62" s="397">
        <f t="shared" si="5"/>
        <v>0</v>
      </c>
      <c r="BL62" s="397">
        <f t="shared" si="5"/>
        <v>0</v>
      </c>
      <c r="BM62" s="397">
        <f t="shared" si="5"/>
        <v>0</v>
      </c>
      <c r="BN62" s="397">
        <f t="shared" si="5"/>
        <v>0</v>
      </c>
      <c r="BO62" s="397">
        <f t="shared" si="5"/>
        <v>0</v>
      </c>
      <c r="BP62" s="397">
        <f t="shared" si="5"/>
        <v>0</v>
      </c>
      <c r="BQ62" s="397">
        <f t="shared" si="5"/>
        <v>0</v>
      </c>
      <c r="BR62" s="397">
        <f t="shared" si="5"/>
        <v>0</v>
      </c>
      <c r="BS62" s="397">
        <f t="shared" si="5"/>
        <v>0</v>
      </c>
      <c r="BT62" s="397">
        <f t="shared" si="5"/>
        <v>0</v>
      </c>
      <c r="BU62" s="282">
        <f t="shared" si="5"/>
        <v>0</v>
      </c>
    </row>
    <row r="63" spans="2:73" ht="12" customHeight="1">
      <c r="B63" s="118">
        <f t="shared" si="2"/>
        <v>60</v>
      </c>
      <c r="C63" s="127"/>
      <c r="D63" s="214"/>
      <c r="E63" s="138"/>
      <c r="F63" s="283" t="e">
        <f t="shared" ca="1" si="3"/>
        <v>#VALUE!</v>
      </c>
      <c r="G63" s="127"/>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221"/>
      <c r="AM63" s="368"/>
      <c r="AN63" s="384">
        <f ca="1">IFERROR(COUNTIF(OFFSET(G63,0,MATCH("コ",G63:AL63,0)):$AL63,"一"),0)</f>
        <v>0</v>
      </c>
      <c r="AP63" s="393">
        <f t="shared" si="4"/>
        <v>0</v>
      </c>
      <c r="AQ63" s="398">
        <f t="shared" si="5"/>
        <v>0</v>
      </c>
      <c r="AR63" s="398">
        <f t="shared" si="5"/>
        <v>0</v>
      </c>
      <c r="AS63" s="398">
        <f t="shared" si="5"/>
        <v>0</v>
      </c>
      <c r="AT63" s="398">
        <f t="shared" si="5"/>
        <v>0</v>
      </c>
      <c r="AU63" s="398">
        <f t="shared" si="5"/>
        <v>0</v>
      </c>
      <c r="AV63" s="398">
        <f t="shared" si="5"/>
        <v>0</v>
      </c>
      <c r="AW63" s="398">
        <f t="shared" si="5"/>
        <v>0</v>
      </c>
      <c r="AX63" s="398">
        <f t="shared" si="5"/>
        <v>0</v>
      </c>
      <c r="AY63" s="398">
        <f t="shared" si="5"/>
        <v>0</v>
      </c>
      <c r="AZ63" s="398">
        <f t="shared" si="5"/>
        <v>0</v>
      </c>
      <c r="BA63" s="398">
        <f t="shared" si="5"/>
        <v>0</v>
      </c>
      <c r="BB63" s="398">
        <f t="shared" si="5"/>
        <v>0</v>
      </c>
      <c r="BC63" s="398">
        <f t="shared" si="5"/>
        <v>0</v>
      </c>
      <c r="BD63" s="398">
        <f t="shared" si="5"/>
        <v>0</v>
      </c>
      <c r="BE63" s="398">
        <f t="shared" si="5"/>
        <v>0</v>
      </c>
      <c r="BF63" s="398">
        <f t="shared" si="5"/>
        <v>0</v>
      </c>
      <c r="BG63" s="398">
        <f t="shared" si="5"/>
        <v>0</v>
      </c>
      <c r="BH63" s="398">
        <f t="shared" si="5"/>
        <v>0</v>
      </c>
      <c r="BI63" s="398">
        <f t="shared" si="5"/>
        <v>0</v>
      </c>
      <c r="BJ63" s="398">
        <f t="shared" si="5"/>
        <v>0</v>
      </c>
      <c r="BK63" s="398">
        <f t="shared" si="5"/>
        <v>0</v>
      </c>
      <c r="BL63" s="398">
        <f t="shared" si="5"/>
        <v>0</v>
      </c>
      <c r="BM63" s="398">
        <f t="shared" si="5"/>
        <v>0</v>
      </c>
      <c r="BN63" s="398">
        <f t="shared" si="5"/>
        <v>0</v>
      </c>
      <c r="BO63" s="398">
        <f t="shared" si="5"/>
        <v>0</v>
      </c>
      <c r="BP63" s="398">
        <f t="shared" si="5"/>
        <v>0</v>
      </c>
      <c r="BQ63" s="398">
        <f t="shared" si="5"/>
        <v>0</v>
      </c>
      <c r="BR63" s="398">
        <f t="shared" si="5"/>
        <v>0</v>
      </c>
      <c r="BS63" s="398">
        <f t="shared" si="5"/>
        <v>0</v>
      </c>
      <c r="BT63" s="398">
        <f t="shared" si="5"/>
        <v>0</v>
      </c>
      <c r="BU63" s="283">
        <f t="shared" si="5"/>
        <v>0</v>
      </c>
    </row>
    <row r="64" spans="2:73" ht="15.75" customHeight="1">
      <c r="B64" s="228" t="s">
        <v>8</v>
      </c>
      <c r="C64" s="250" t="s">
        <v>54</v>
      </c>
      <c r="D64" s="31"/>
      <c r="E64" s="31"/>
      <c r="F64" s="284"/>
      <c r="G64" s="301">
        <f t="shared" ref="G64:AL64" si="6">COUNTIF(G$4:G$63,"*"&amp;"コ"&amp;"*")</f>
        <v>0</v>
      </c>
      <c r="H64" s="321">
        <f t="shared" si="6"/>
        <v>0</v>
      </c>
      <c r="I64" s="321">
        <f t="shared" si="6"/>
        <v>0</v>
      </c>
      <c r="J64" s="321">
        <f t="shared" si="6"/>
        <v>0</v>
      </c>
      <c r="K64" s="321">
        <f t="shared" si="6"/>
        <v>0</v>
      </c>
      <c r="L64" s="321">
        <f t="shared" si="6"/>
        <v>0</v>
      </c>
      <c r="M64" s="321">
        <f t="shared" si="6"/>
        <v>0</v>
      </c>
      <c r="N64" s="321">
        <f t="shared" si="6"/>
        <v>0</v>
      </c>
      <c r="O64" s="321">
        <f t="shared" si="6"/>
        <v>0</v>
      </c>
      <c r="P64" s="321">
        <f t="shared" si="6"/>
        <v>0</v>
      </c>
      <c r="Q64" s="321">
        <f t="shared" si="6"/>
        <v>0</v>
      </c>
      <c r="R64" s="321">
        <f t="shared" si="6"/>
        <v>0</v>
      </c>
      <c r="S64" s="321">
        <f t="shared" si="6"/>
        <v>0</v>
      </c>
      <c r="T64" s="321">
        <f t="shared" si="6"/>
        <v>0</v>
      </c>
      <c r="U64" s="321">
        <f t="shared" si="6"/>
        <v>0</v>
      </c>
      <c r="V64" s="321">
        <f t="shared" si="6"/>
        <v>0</v>
      </c>
      <c r="W64" s="321">
        <f t="shared" si="6"/>
        <v>0</v>
      </c>
      <c r="X64" s="321">
        <f t="shared" si="6"/>
        <v>0</v>
      </c>
      <c r="Y64" s="321">
        <f t="shared" si="6"/>
        <v>0</v>
      </c>
      <c r="Z64" s="321">
        <f t="shared" si="6"/>
        <v>0</v>
      </c>
      <c r="AA64" s="321">
        <f t="shared" si="6"/>
        <v>0</v>
      </c>
      <c r="AB64" s="321">
        <f t="shared" si="6"/>
        <v>0</v>
      </c>
      <c r="AC64" s="321">
        <f t="shared" si="6"/>
        <v>0</v>
      </c>
      <c r="AD64" s="321">
        <f t="shared" si="6"/>
        <v>0</v>
      </c>
      <c r="AE64" s="321">
        <f t="shared" si="6"/>
        <v>0</v>
      </c>
      <c r="AF64" s="321">
        <f t="shared" si="6"/>
        <v>0</v>
      </c>
      <c r="AG64" s="321">
        <f t="shared" si="6"/>
        <v>0</v>
      </c>
      <c r="AH64" s="321">
        <f t="shared" si="6"/>
        <v>0</v>
      </c>
      <c r="AI64" s="321">
        <f t="shared" si="6"/>
        <v>0</v>
      </c>
      <c r="AJ64" s="321">
        <f t="shared" si="6"/>
        <v>0</v>
      </c>
      <c r="AK64" s="321">
        <f t="shared" si="6"/>
        <v>0</v>
      </c>
      <c r="AL64" s="351">
        <f t="shared" si="6"/>
        <v>0</v>
      </c>
      <c r="AM64" s="369">
        <f t="shared" ref="AM64:AM85" si="7">SUM(G64:AL64)</f>
        <v>0</v>
      </c>
      <c r="AN64" s="385"/>
      <c r="AP64" s="394">
        <f t="shared" ref="AP64:BU64" si="8">SUM(AP4:AP63)</f>
        <v>0</v>
      </c>
      <c r="AQ64" s="399">
        <f t="shared" si="8"/>
        <v>0</v>
      </c>
      <c r="AR64" s="399">
        <f t="shared" si="8"/>
        <v>0</v>
      </c>
      <c r="AS64" s="399">
        <f t="shared" si="8"/>
        <v>0</v>
      </c>
      <c r="AT64" s="399">
        <f t="shared" si="8"/>
        <v>0</v>
      </c>
      <c r="AU64" s="399">
        <f t="shared" si="8"/>
        <v>0</v>
      </c>
      <c r="AV64" s="399">
        <f t="shared" si="8"/>
        <v>0</v>
      </c>
      <c r="AW64" s="399">
        <f t="shared" si="8"/>
        <v>0</v>
      </c>
      <c r="AX64" s="399">
        <f t="shared" si="8"/>
        <v>0</v>
      </c>
      <c r="AY64" s="399">
        <f t="shared" si="8"/>
        <v>0</v>
      </c>
      <c r="AZ64" s="399">
        <f t="shared" si="8"/>
        <v>0</v>
      </c>
      <c r="BA64" s="399">
        <f t="shared" si="8"/>
        <v>0</v>
      </c>
      <c r="BB64" s="399">
        <f t="shared" si="8"/>
        <v>0</v>
      </c>
      <c r="BC64" s="399">
        <f t="shared" si="8"/>
        <v>0</v>
      </c>
      <c r="BD64" s="399">
        <f t="shared" si="8"/>
        <v>0</v>
      </c>
      <c r="BE64" s="399">
        <f t="shared" si="8"/>
        <v>0</v>
      </c>
      <c r="BF64" s="399">
        <f t="shared" si="8"/>
        <v>0</v>
      </c>
      <c r="BG64" s="399">
        <f t="shared" si="8"/>
        <v>0</v>
      </c>
      <c r="BH64" s="399">
        <f t="shared" si="8"/>
        <v>0</v>
      </c>
      <c r="BI64" s="399">
        <f t="shared" si="8"/>
        <v>0</v>
      </c>
      <c r="BJ64" s="399">
        <f t="shared" si="8"/>
        <v>0</v>
      </c>
      <c r="BK64" s="399">
        <f t="shared" si="8"/>
        <v>0</v>
      </c>
      <c r="BL64" s="399">
        <f t="shared" si="8"/>
        <v>0</v>
      </c>
      <c r="BM64" s="399">
        <f t="shared" si="8"/>
        <v>0</v>
      </c>
      <c r="BN64" s="399">
        <f t="shared" si="8"/>
        <v>0</v>
      </c>
      <c r="BO64" s="399">
        <f t="shared" si="8"/>
        <v>0</v>
      </c>
      <c r="BP64" s="399">
        <f t="shared" si="8"/>
        <v>0</v>
      </c>
      <c r="BQ64" s="399">
        <f t="shared" si="8"/>
        <v>0</v>
      </c>
      <c r="BR64" s="399">
        <f t="shared" si="8"/>
        <v>0</v>
      </c>
      <c r="BS64" s="399">
        <f t="shared" si="8"/>
        <v>0</v>
      </c>
      <c r="BT64" s="399">
        <f t="shared" si="8"/>
        <v>0</v>
      </c>
      <c r="BU64" s="404">
        <f t="shared" si="8"/>
        <v>0</v>
      </c>
    </row>
    <row r="65" spans="2:73" ht="15.75" customHeight="1">
      <c r="B65" s="228"/>
      <c r="C65" s="251" t="s">
        <v>2</v>
      </c>
      <c r="D65" s="270"/>
      <c r="E65" s="270"/>
      <c r="F65" s="285"/>
      <c r="G65" s="156">
        <f t="shared" ref="G65:AL65" si="9">COUNTIF(G$4:G$63,"*"&amp;"一"&amp;"*")</f>
        <v>0</v>
      </c>
      <c r="H65" s="162">
        <f t="shared" si="9"/>
        <v>0</v>
      </c>
      <c r="I65" s="162">
        <f t="shared" si="9"/>
        <v>0</v>
      </c>
      <c r="J65" s="162">
        <f t="shared" si="9"/>
        <v>0</v>
      </c>
      <c r="K65" s="162">
        <f t="shared" si="9"/>
        <v>0</v>
      </c>
      <c r="L65" s="162">
        <f t="shared" si="9"/>
        <v>0</v>
      </c>
      <c r="M65" s="162">
        <f t="shared" si="9"/>
        <v>0</v>
      </c>
      <c r="N65" s="162">
        <f t="shared" si="9"/>
        <v>0</v>
      </c>
      <c r="O65" s="162">
        <f t="shared" si="9"/>
        <v>0</v>
      </c>
      <c r="P65" s="162">
        <f t="shared" si="9"/>
        <v>0</v>
      </c>
      <c r="Q65" s="162">
        <f t="shared" si="9"/>
        <v>0</v>
      </c>
      <c r="R65" s="162">
        <f t="shared" si="9"/>
        <v>0</v>
      </c>
      <c r="S65" s="162">
        <f t="shared" si="9"/>
        <v>0</v>
      </c>
      <c r="T65" s="162">
        <f t="shared" si="9"/>
        <v>0</v>
      </c>
      <c r="U65" s="162">
        <f t="shared" si="9"/>
        <v>0</v>
      </c>
      <c r="V65" s="162">
        <f t="shared" si="9"/>
        <v>0</v>
      </c>
      <c r="W65" s="162">
        <f t="shared" si="9"/>
        <v>0</v>
      </c>
      <c r="X65" s="162">
        <f t="shared" si="9"/>
        <v>0</v>
      </c>
      <c r="Y65" s="162">
        <f t="shared" si="9"/>
        <v>0</v>
      </c>
      <c r="Z65" s="162">
        <f t="shared" si="9"/>
        <v>0</v>
      </c>
      <c r="AA65" s="162">
        <f t="shared" si="9"/>
        <v>0</v>
      </c>
      <c r="AB65" s="162">
        <f t="shared" si="9"/>
        <v>0</v>
      </c>
      <c r="AC65" s="162">
        <f t="shared" si="9"/>
        <v>0</v>
      </c>
      <c r="AD65" s="162">
        <f t="shared" si="9"/>
        <v>0</v>
      </c>
      <c r="AE65" s="162">
        <f t="shared" si="9"/>
        <v>0</v>
      </c>
      <c r="AF65" s="162">
        <f t="shared" si="9"/>
        <v>0</v>
      </c>
      <c r="AG65" s="162">
        <f t="shared" si="9"/>
        <v>0</v>
      </c>
      <c r="AH65" s="162">
        <f t="shared" si="9"/>
        <v>0</v>
      </c>
      <c r="AI65" s="162">
        <f t="shared" si="9"/>
        <v>0</v>
      </c>
      <c r="AJ65" s="162">
        <f t="shared" si="9"/>
        <v>0</v>
      </c>
      <c r="AK65" s="162">
        <f t="shared" si="9"/>
        <v>0</v>
      </c>
      <c r="AL65" s="223">
        <f t="shared" si="9"/>
        <v>0</v>
      </c>
      <c r="AM65" s="201">
        <f t="shared" si="7"/>
        <v>0</v>
      </c>
      <c r="AN65" s="386">
        <f ca="1">SUM(AN4:AN63)</f>
        <v>0</v>
      </c>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row>
    <row r="66" spans="2:73" ht="15.75" customHeight="1">
      <c r="B66" s="228"/>
      <c r="C66" s="240" t="s">
        <v>3</v>
      </c>
      <c r="D66" s="266"/>
      <c r="E66" s="266"/>
      <c r="F66" s="286"/>
      <c r="G66" s="157">
        <f t="shared" ref="G66:AL66" si="10">SUM(G64:G65)</f>
        <v>0</v>
      </c>
      <c r="H66" s="163">
        <f t="shared" si="10"/>
        <v>0</v>
      </c>
      <c r="I66" s="163">
        <f t="shared" si="10"/>
        <v>0</v>
      </c>
      <c r="J66" s="163">
        <f t="shared" si="10"/>
        <v>0</v>
      </c>
      <c r="K66" s="163">
        <f t="shared" si="10"/>
        <v>0</v>
      </c>
      <c r="L66" s="163">
        <f t="shared" si="10"/>
        <v>0</v>
      </c>
      <c r="M66" s="163">
        <f t="shared" si="10"/>
        <v>0</v>
      </c>
      <c r="N66" s="163">
        <f t="shared" si="10"/>
        <v>0</v>
      </c>
      <c r="O66" s="163">
        <f t="shared" si="10"/>
        <v>0</v>
      </c>
      <c r="P66" s="163">
        <f t="shared" si="10"/>
        <v>0</v>
      </c>
      <c r="Q66" s="163">
        <f t="shared" si="10"/>
        <v>0</v>
      </c>
      <c r="R66" s="163">
        <f t="shared" si="10"/>
        <v>0</v>
      </c>
      <c r="S66" s="163">
        <f t="shared" si="10"/>
        <v>0</v>
      </c>
      <c r="T66" s="163">
        <f t="shared" si="10"/>
        <v>0</v>
      </c>
      <c r="U66" s="163">
        <f t="shared" si="10"/>
        <v>0</v>
      </c>
      <c r="V66" s="163">
        <f t="shared" si="10"/>
        <v>0</v>
      </c>
      <c r="W66" s="163">
        <f t="shared" si="10"/>
        <v>0</v>
      </c>
      <c r="X66" s="163">
        <f t="shared" si="10"/>
        <v>0</v>
      </c>
      <c r="Y66" s="163">
        <f t="shared" si="10"/>
        <v>0</v>
      </c>
      <c r="Z66" s="163">
        <f t="shared" si="10"/>
        <v>0</v>
      </c>
      <c r="AA66" s="163">
        <f t="shared" si="10"/>
        <v>0</v>
      </c>
      <c r="AB66" s="163">
        <f t="shared" si="10"/>
        <v>0</v>
      </c>
      <c r="AC66" s="163">
        <f t="shared" si="10"/>
        <v>0</v>
      </c>
      <c r="AD66" s="163">
        <f t="shared" si="10"/>
        <v>0</v>
      </c>
      <c r="AE66" s="163">
        <f t="shared" si="10"/>
        <v>0</v>
      </c>
      <c r="AF66" s="163">
        <f t="shared" si="10"/>
        <v>0</v>
      </c>
      <c r="AG66" s="163">
        <f t="shared" si="10"/>
        <v>0</v>
      </c>
      <c r="AH66" s="163">
        <f t="shared" si="10"/>
        <v>0</v>
      </c>
      <c r="AI66" s="163">
        <f t="shared" si="10"/>
        <v>0</v>
      </c>
      <c r="AJ66" s="163">
        <f t="shared" si="10"/>
        <v>0</v>
      </c>
      <c r="AK66" s="163">
        <f t="shared" si="10"/>
        <v>0</v>
      </c>
      <c r="AL66" s="224">
        <f t="shared" si="10"/>
        <v>0</v>
      </c>
      <c r="AM66" s="202">
        <f t="shared" si="7"/>
        <v>0</v>
      </c>
      <c r="AN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row>
    <row r="67" spans="2:73" ht="15.75" customHeight="1">
      <c r="B67" s="228"/>
      <c r="C67" s="252" t="s">
        <v>178</v>
      </c>
      <c r="D67" s="276"/>
      <c r="E67" s="276"/>
      <c r="F67" s="287"/>
      <c r="G67" s="302">
        <f t="shared" ref="G67:AL67" si="11">COUNTIF(G$4:G$63,"空")</f>
        <v>0</v>
      </c>
      <c r="H67" s="322">
        <f t="shared" si="11"/>
        <v>0</v>
      </c>
      <c r="I67" s="322">
        <f t="shared" si="11"/>
        <v>0</v>
      </c>
      <c r="J67" s="322">
        <f t="shared" si="11"/>
        <v>0</v>
      </c>
      <c r="K67" s="322">
        <f t="shared" si="11"/>
        <v>0</v>
      </c>
      <c r="L67" s="322">
        <f t="shared" si="11"/>
        <v>0</v>
      </c>
      <c r="M67" s="322">
        <f t="shared" si="11"/>
        <v>0</v>
      </c>
      <c r="N67" s="322">
        <f t="shared" si="11"/>
        <v>0</v>
      </c>
      <c r="O67" s="322">
        <f t="shared" si="11"/>
        <v>0</v>
      </c>
      <c r="P67" s="322">
        <f t="shared" si="11"/>
        <v>0</v>
      </c>
      <c r="Q67" s="322">
        <f t="shared" si="11"/>
        <v>0</v>
      </c>
      <c r="R67" s="322">
        <f t="shared" si="11"/>
        <v>0</v>
      </c>
      <c r="S67" s="322">
        <f t="shared" si="11"/>
        <v>0</v>
      </c>
      <c r="T67" s="322">
        <f t="shared" si="11"/>
        <v>0</v>
      </c>
      <c r="U67" s="322">
        <f t="shared" si="11"/>
        <v>0</v>
      </c>
      <c r="V67" s="322">
        <f t="shared" si="11"/>
        <v>0</v>
      </c>
      <c r="W67" s="322">
        <f t="shared" si="11"/>
        <v>0</v>
      </c>
      <c r="X67" s="322">
        <f t="shared" si="11"/>
        <v>0</v>
      </c>
      <c r="Y67" s="322">
        <f t="shared" si="11"/>
        <v>0</v>
      </c>
      <c r="Z67" s="322">
        <f t="shared" si="11"/>
        <v>0</v>
      </c>
      <c r="AA67" s="322">
        <f t="shared" si="11"/>
        <v>0</v>
      </c>
      <c r="AB67" s="322">
        <f t="shared" si="11"/>
        <v>0</v>
      </c>
      <c r="AC67" s="322">
        <f t="shared" si="11"/>
        <v>0</v>
      </c>
      <c r="AD67" s="322">
        <f t="shared" si="11"/>
        <v>0</v>
      </c>
      <c r="AE67" s="322">
        <f t="shared" si="11"/>
        <v>0</v>
      </c>
      <c r="AF67" s="322">
        <f t="shared" si="11"/>
        <v>0</v>
      </c>
      <c r="AG67" s="322">
        <f t="shared" si="11"/>
        <v>0</v>
      </c>
      <c r="AH67" s="322">
        <f t="shared" si="11"/>
        <v>0</v>
      </c>
      <c r="AI67" s="322">
        <f t="shared" si="11"/>
        <v>0</v>
      </c>
      <c r="AJ67" s="322">
        <f t="shared" si="11"/>
        <v>0</v>
      </c>
      <c r="AK67" s="322">
        <f t="shared" si="11"/>
        <v>0</v>
      </c>
      <c r="AL67" s="352">
        <f t="shared" si="11"/>
        <v>0</v>
      </c>
      <c r="AM67" s="370">
        <f t="shared" si="7"/>
        <v>0</v>
      </c>
      <c r="AN67" s="23"/>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row>
    <row r="68" spans="2:73" ht="15.75" customHeight="1">
      <c r="B68" s="228"/>
      <c r="C68" s="251" t="s">
        <v>75</v>
      </c>
      <c r="D68" s="270"/>
      <c r="E68" s="270"/>
      <c r="F68" s="285"/>
      <c r="G68" s="156">
        <f t="shared" ref="G68:AJ68" si="12">COUNTIF(G$4:G$63,"空(療)")</f>
        <v>0</v>
      </c>
      <c r="H68" s="162">
        <f t="shared" si="12"/>
        <v>0</v>
      </c>
      <c r="I68" s="162">
        <f t="shared" si="12"/>
        <v>0</v>
      </c>
      <c r="J68" s="162">
        <f t="shared" si="12"/>
        <v>0</v>
      </c>
      <c r="K68" s="162">
        <f t="shared" si="12"/>
        <v>0</v>
      </c>
      <c r="L68" s="162">
        <f t="shared" si="12"/>
        <v>0</v>
      </c>
      <c r="M68" s="162">
        <f t="shared" si="12"/>
        <v>0</v>
      </c>
      <c r="N68" s="162">
        <f t="shared" si="12"/>
        <v>0</v>
      </c>
      <c r="O68" s="162">
        <f t="shared" si="12"/>
        <v>0</v>
      </c>
      <c r="P68" s="162">
        <f t="shared" si="12"/>
        <v>0</v>
      </c>
      <c r="Q68" s="162">
        <f t="shared" si="12"/>
        <v>0</v>
      </c>
      <c r="R68" s="162">
        <f t="shared" si="12"/>
        <v>0</v>
      </c>
      <c r="S68" s="162">
        <f t="shared" si="12"/>
        <v>0</v>
      </c>
      <c r="T68" s="162">
        <f t="shared" si="12"/>
        <v>0</v>
      </c>
      <c r="U68" s="162">
        <f t="shared" si="12"/>
        <v>0</v>
      </c>
      <c r="V68" s="162">
        <f t="shared" si="12"/>
        <v>0</v>
      </c>
      <c r="W68" s="162">
        <f t="shared" si="12"/>
        <v>0</v>
      </c>
      <c r="X68" s="162">
        <f t="shared" si="12"/>
        <v>0</v>
      </c>
      <c r="Y68" s="162">
        <f t="shared" si="12"/>
        <v>0</v>
      </c>
      <c r="Z68" s="162">
        <f t="shared" si="12"/>
        <v>0</v>
      </c>
      <c r="AA68" s="162">
        <f t="shared" si="12"/>
        <v>0</v>
      </c>
      <c r="AB68" s="162">
        <f t="shared" si="12"/>
        <v>0</v>
      </c>
      <c r="AC68" s="162">
        <f t="shared" si="12"/>
        <v>0</v>
      </c>
      <c r="AD68" s="162">
        <f t="shared" si="12"/>
        <v>0</v>
      </c>
      <c r="AE68" s="162">
        <f t="shared" si="12"/>
        <v>0</v>
      </c>
      <c r="AF68" s="162">
        <f t="shared" si="12"/>
        <v>0</v>
      </c>
      <c r="AG68" s="162">
        <f t="shared" si="12"/>
        <v>0</v>
      </c>
      <c r="AH68" s="162">
        <f t="shared" si="12"/>
        <v>0</v>
      </c>
      <c r="AI68" s="162">
        <f t="shared" si="12"/>
        <v>0</v>
      </c>
      <c r="AJ68" s="162">
        <f t="shared" si="12"/>
        <v>0</v>
      </c>
      <c r="AK68" s="162">
        <f>COUNTIF(AK$4:AK$63,"休(療)")</f>
        <v>0</v>
      </c>
      <c r="AL68" s="223">
        <f>COUNTIF(AL$4:AL$63,"休(療)")</f>
        <v>0</v>
      </c>
      <c r="AM68" s="201">
        <f t="shared" si="7"/>
        <v>0</v>
      </c>
      <c r="AN68" s="23"/>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row>
    <row r="69" spans="2:73" ht="15.75" customHeight="1">
      <c r="B69" s="228"/>
      <c r="C69" s="252" t="s">
        <v>74</v>
      </c>
      <c r="D69" s="276"/>
      <c r="E69" s="276"/>
      <c r="F69" s="287"/>
      <c r="G69" s="302">
        <f t="shared" ref="G69:AL69" si="13">COUNTIF(G$4:G$63,"休")</f>
        <v>0</v>
      </c>
      <c r="H69" s="322">
        <f t="shared" si="13"/>
        <v>0</v>
      </c>
      <c r="I69" s="322">
        <f t="shared" si="13"/>
        <v>0</v>
      </c>
      <c r="J69" s="322">
        <f t="shared" si="13"/>
        <v>0</v>
      </c>
      <c r="K69" s="322">
        <f t="shared" si="13"/>
        <v>0</v>
      </c>
      <c r="L69" s="322">
        <f t="shared" si="13"/>
        <v>0</v>
      </c>
      <c r="M69" s="322">
        <f t="shared" si="13"/>
        <v>0</v>
      </c>
      <c r="N69" s="322">
        <f t="shared" si="13"/>
        <v>0</v>
      </c>
      <c r="O69" s="322">
        <f t="shared" si="13"/>
        <v>0</v>
      </c>
      <c r="P69" s="322">
        <f t="shared" si="13"/>
        <v>0</v>
      </c>
      <c r="Q69" s="322">
        <f t="shared" si="13"/>
        <v>0</v>
      </c>
      <c r="R69" s="322">
        <f t="shared" si="13"/>
        <v>0</v>
      </c>
      <c r="S69" s="322">
        <f t="shared" si="13"/>
        <v>0</v>
      </c>
      <c r="T69" s="322">
        <f t="shared" si="13"/>
        <v>0</v>
      </c>
      <c r="U69" s="322">
        <f t="shared" si="13"/>
        <v>0</v>
      </c>
      <c r="V69" s="322">
        <f t="shared" si="13"/>
        <v>0</v>
      </c>
      <c r="W69" s="322">
        <f t="shared" si="13"/>
        <v>0</v>
      </c>
      <c r="X69" s="322">
        <f t="shared" si="13"/>
        <v>0</v>
      </c>
      <c r="Y69" s="322">
        <f t="shared" si="13"/>
        <v>0</v>
      </c>
      <c r="Z69" s="322">
        <f t="shared" si="13"/>
        <v>0</v>
      </c>
      <c r="AA69" s="322">
        <f t="shared" si="13"/>
        <v>0</v>
      </c>
      <c r="AB69" s="322">
        <f t="shared" si="13"/>
        <v>0</v>
      </c>
      <c r="AC69" s="322">
        <f t="shared" si="13"/>
        <v>0</v>
      </c>
      <c r="AD69" s="322">
        <f t="shared" si="13"/>
        <v>0</v>
      </c>
      <c r="AE69" s="322">
        <f t="shared" si="13"/>
        <v>0</v>
      </c>
      <c r="AF69" s="322">
        <f t="shared" si="13"/>
        <v>0</v>
      </c>
      <c r="AG69" s="322">
        <f t="shared" si="13"/>
        <v>0</v>
      </c>
      <c r="AH69" s="322">
        <f t="shared" si="13"/>
        <v>0</v>
      </c>
      <c r="AI69" s="322">
        <f t="shared" si="13"/>
        <v>0</v>
      </c>
      <c r="AJ69" s="322">
        <f t="shared" si="13"/>
        <v>0</v>
      </c>
      <c r="AK69" s="322">
        <f t="shared" si="13"/>
        <v>0</v>
      </c>
      <c r="AL69" s="353">
        <f t="shared" si="13"/>
        <v>0</v>
      </c>
      <c r="AM69" s="370">
        <f t="shared" si="7"/>
        <v>0</v>
      </c>
      <c r="AN69" s="387">
        <f>SUM(AM67:AM70)</f>
        <v>0</v>
      </c>
      <c r="AO69" s="387"/>
      <c r="AP69" s="387" t="s">
        <v>48</v>
      </c>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row>
    <row r="70" spans="2:73" ht="15.75" customHeight="1">
      <c r="B70" s="228"/>
      <c r="C70" s="251" t="s">
        <v>179</v>
      </c>
      <c r="D70" s="270"/>
      <c r="E70" s="270"/>
      <c r="F70" s="285"/>
      <c r="G70" s="156">
        <f t="shared" ref="G70:AL70" si="14">COUNTIF(G$4:G$63,"休(療)")</f>
        <v>0</v>
      </c>
      <c r="H70" s="162">
        <f t="shared" si="14"/>
        <v>0</v>
      </c>
      <c r="I70" s="162">
        <f t="shared" si="14"/>
        <v>0</v>
      </c>
      <c r="J70" s="162">
        <f t="shared" si="14"/>
        <v>0</v>
      </c>
      <c r="K70" s="162">
        <f t="shared" si="14"/>
        <v>0</v>
      </c>
      <c r="L70" s="162">
        <f t="shared" si="14"/>
        <v>0</v>
      </c>
      <c r="M70" s="162">
        <f t="shared" si="14"/>
        <v>0</v>
      </c>
      <c r="N70" s="162">
        <f t="shared" si="14"/>
        <v>0</v>
      </c>
      <c r="O70" s="162">
        <f t="shared" si="14"/>
        <v>0</v>
      </c>
      <c r="P70" s="162">
        <f t="shared" si="14"/>
        <v>0</v>
      </c>
      <c r="Q70" s="162">
        <f t="shared" si="14"/>
        <v>0</v>
      </c>
      <c r="R70" s="162">
        <f t="shared" si="14"/>
        <v>0</v>
      </c>
      <c r="S70" s="162">
        <f t="shared" si="14"/>
        <v>0</v>
      </c>
      <c r="T70" s="162">
        <f t="shared" si="14"/>
        <v>0</v>
      </c>
      <c r="U70" s="162">
        <f t="shared" si="14"/>
        <v>0</v>
      </c>
      <c r="V70" s="162">
        <f t="shared" si="14"/>
        <v>0</v>
      </c>
      <c r="W70" s="162">
        <f t="shared" si="14"/>
        <v>0</v>
      </c>
      <c r="X70" s="162">
        <f t="shared" si="14"/>
        <v>0</v>
      </c>
      <c r="Y70" s="162">
        <f t="shared" si="14"/>
        <v>0</v>
      </c>
      <c r="Z70" s="162">
        <f t="shared" si="14"/>
        <v>0</v>
      </c>
      <c r="AA70" s="162">
        <f t="shared" si="14"/>
        <v>0</v>
      </c>
      <c r="AB70" s="162">
        <f t="shared" si="14"/>
        <v>0</v>
      </c>
      <c r="AC70" s="162">
        <f t="shared" si="14"/>
        <v>0</v>
      </c>
      <c r="AD70" s="162">
        <f t="shared" si="14"/>
        <v>0</v>
      </c>
      <c r="AE70" s="162">
        <f t="shared" si="14"/>
        <v>0</v>
      </c>
      <c r="AF70" s="162">
        <f t="shared" si="14"/>
        <v>0</v>
      </c>
      <c r="AG70" s="162">
        <f t="shared" si="14"/>
        <v>0</v>
      </c>
      <c r="AH70" s="162">
        <f t="shared" si="14"/>
        <v>0</v>
      </c>
      <c r="AI70" s="162">
        <f t="shared" si="14"/>
        <v>0</v>
      </c>
      <c r="AJ70" s="162">
        <f t="shared" si="14"/>
        <v>0</v>
      </c>
      <c r="AK70" s="162">
        <f t="shared" si="14"/>
        <v>0</v>
      </c>
      <c r="AL70" s="223">
        <f t="shared" si="14"/>
        <v>0</v>
      </c>
      <c r="AM70" s="201">
        <f t="shared" si="7"/>
        <v>0</v>
      </c>
      <c r="AN70" s="23"/>
      <c r="AO70" s="387"/>
      <c r="AP70" s="387"/>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row>
    <row r="71" spans="2:73" ht="15.75" customHeight="1">
      <c r="B71" s="229"/>
      <c r="C71" s="253"/>
      <c r="D71" s="253"/>
      <c r="E71" s="253"/>
      <c r="F71" s="288"/>
      <c r="G71" s="159">
        <f t="shared" ref="G71:AL71" si="15">SUM(G66:G70)</f>
        <v>0</v>
      </c>
      <c r="H71" s="165">
        <f t="shared" si="15"/>
        <v>0</v>
      </c>
      <c r="I71" s="165">
        <f t="shared" si="15"/>
        <v>0</v>
      </c>
      <c r="J71" s="165">
        <f t="shared" si="15"/>
        <v>0</v>
      </c>
      <c r="K71" s="165">
        <f t="shared" si="15"/>
        <v>0</v>
      </c>
      <c r="L71" s="165">
        <f t="shared" si="15"/>
        <v>0</v>
      </c>
      <c r="M71" s="165">
        <f t="shared" si="15"/>
        <v>0</v>
      </c>
      <c r="N71" s="165">
        <f t="shared" si="15"/>
        <v>0</v>
      </c>
      <c r="O71" s="165">
        <f t="shared" si="15"/>
        <v>0</v>
      </c>
      <c r="P71" s="165">
        <f t="shared" si="15"/>
        <v>0</v>
      </c>
      <c r="Q71" s="165">
        <f t="shared" si="15"/>
        <v>0</v>
      </c>
      <c r="R71" s="165">
        <f t="shared" si="15"/>
        <v>0</v>
      </c>
      <c r="S71" s="165">
        <f t="shared" si="15"/>
        <v>0</v>
      </c>
      <c r="T71" s="165">
        <f t="shared" si="15"/>
        <v>0</v>
      </c>
      <c r="U71" s="165">
        <f t="shared" si="15"/>
        <v>0</v>
      </c>
      <c r="V71" s="165">
        <f t="shared" si="15"/>
        <v>0</v>
      </c>
      <c r="W71" s="165">
        <f t="shared" si="15"/>
        <v>0</v>
      </c>
      <c r="X71" s="165">
        <f t="shared" si="15"/>
        <v>0</v>
      </c>
      <c r="Y71" s="165">
        <f t="shared" si="15"/>
        <v>0</v>
      </c>
      <c r="Z71" s="165">
        <f t="shared" si="15"/>
        <v>0</v>
      </c>
      <c r="AA71" s="165">
        <f t="shared" si="15"/>
        <v>0</v>
      </c>
      <c r="AB71" s="165">
        <f t="shared" si="15"/>
        <v>0</v>
      </c>
      <c r="AC71" s="165">
        <f t="shared" si="15"/>
        <v>0</v>
      </c>
      <c r="AD71" s="165">
        <f t="shared" si="15"/>
        <v>0</v>
      </c>
      <c r="AE71" s="165">
        <f t="shared" si="15"/>
        <v>0</v>
      </c>
      <c r="AF71" s="165">
        <f t="shared" si="15"/>
        <v>0</v>
      </c>
      <c r="AG71" s="165">
        <f t="shared" si="15"/>
        <v>0</v>
      </c>
      <c r="AH71" s="165">
        <f t="shared" si="15"/>
        <v>0</v>
      </c>
      <c r="AI71" s="165">
        <f t="shared" si="15"/>
        <v>0</v>
      </c>
      <c r="AJ71" s="165">
        <f t="shared" si="15"/>
        <v>0</v>
      </c>
      <c r="AK71" s="165">
        <f t="shared" si="15"/>
        <v>0</v>
      </c>
      <c r="AL71" s="226">
        <f t="shared" si="15"/>
        <v>0</v>
      </c>
      <c r="AM71" s="204">
        <f t="shared" si="7"/>
        <v>0</v>
      </c>
      <c r="AN71" s="387">
        <f>+AN69+AN73</f>
        <v>0</v>
      </c>
      <c r="AO71" s="387"/>
      <c r="AP71" s="387"/>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row>
    <row r="72" spans="2:73" ht="15.75" customHeight="1">
      <c r="B72" s="230" t="s">
        <v>64</v>
      </c>
      <c r="C72" s="254"/>
      <c r="D72" s="277"/>
      <c r="E72" s="277"/>
      <c r="F72" s="289"/>
      <c r="G72" s="303">
        <f t="shared" ref="G72:AL72" si="16">COUNTIF(G$4:G$63,"対象外")</f>
        <v>0</v>
      </c>
      <c r="H72" s="323">
        <f t="shared" si="16"/>
        <v>0</v>
      </c>
      <c r="I72" s="323">
        <f t="shared" si="16"/>
        <v>0</v>
      </c>
      <c r="J72" s="323">
        <f t="shared" si="16"/>
        <v>0</v>
      </c>
      <c r="K72" s="323">
        <f t="shared" si="16"/>
        <v>0</v>
      </c>
      <c r="L72" s="323">
        <f t="shared" si="16"/>
        <v>0</v>
      </c>
      <c r="M72" s="323">
        <f t="shared" si="16"/>
        <v>0</v>
      </c>
      <c r="N72" s="323">
        <f t="shared" si="16"/>
        <v>0</v>
      </c>
      <c r="O72" s="323">
        <f t="shared" si="16"/>
        <v>0</v>
      </c>
      <c r="P72" s="323">
        <f t="shared" si="16"/>
        <v>0</v>
      </c>
      <c r="Q72" s="323">
        <f t="shared" si="16"/>
        <v>0</v>
      </c>
      <c r="R72" s="323">
        <f t="shared" si="16"/>
        <v>0</v>
      </c>
      <c r="S72" s="323">
        <f t="shared" si="16"/>
        <v>0</v>
      </c>
      <c r="T72" s="323">
        <f t="shared" si="16"/>
        <v>0</v>
      </c>
      <c r="U72" s="323">
        <f t="shared" si="16"/>
        <v>0</v>
      </c>
      <c r="V72" s="323">
        <f t="shared" si="16"/>
        <v>0</v>
      </c>
      <c r="W72" s="323">
        <f t="shared" si="16"/>
        <v>0</v>
      </c>
      <c r="X72" s="323">
        <f t="shared" si="16"/>
        <v>0</v>
      </c>
      <c r="Y72" s="323">
        <f t="shared" si="16"/>
        <v>0</v>
      </c>
      <c r="Z72" s="323">
        <f t="shared" si="16"/>
        <v>0</v>
      </c>
      <c r="AA72" s="323">
        <f t="shared" si="16"/>
        <v>0</v>
      </c>
      <c r="AB72" s="323">
        <f t="shared" si="16"/>
        <v>0</v>
      </c>
      <c r="AC72" s="323">
        <f t="shared" si="16"/>
        <v>0</v>
      </c>
      <c r="AD72" s="323">
        <f t="shared" si="16"/>
        <v>0</v>
      </c>
      <c r="AE72" s="323">
        <f t="shared" si="16"/>
        <v>0</v>
      </c>
      <c r="AF72" s="323">
        <f t="shared" si="16"/>
        <v>0</v>
      </c>
      <c r="AG72" s="323">
        <f t="shared" si="16"/>
        <v>0</v>
      </c>
      <c r="AH72" s="323">
        <f t="shared" si="16"/>
        <v>0</v>
      </c>
      <c r="AI72" s="323">
        <f t="shared" si="16"/>
        <v>0</v>
      </c>
      <c r="AJ72" s="323">
        <f t="shared" si="16"/>
        <v>0</v>
      </c>
      <c r="AK72" s="323">
        <f t="shared" si="16"/>
        <v>0</v>
      </c>
      <c r="AL72" s="354">
        <f t="shared" si="16"/>
        <v>0</v>
      </c>
      <c r="AM72" s="371">
        <f t="shared" si="7"/>
        <v>0</v>
      </c>
      <c r="AN72" s="23"/>
      <c r="AO72" s="387"/>
      <c r="AP72" s="387"/>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2:73" ht="15.75" hidden="1" customHeight="1">
      <c r="B73" s="231" t="s">
        <v>76</v>
      </c>
      <c r="C73" s="255"/>
      <c r="D73" s="255"/>
      <c r="E73" s="255"/>
      <c r="F73" s="290"/>
      <c r="G73" s="30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55"/>
      <c r="AM73" s="372">
        <f t="shared" si="7"/>
        <v>0</v>
      </c>
      <c r="AN73" s="387">
        <f>SUM(AM73:AM74)</f>
        <v>0</v>
      </c>
      <c r="AO73" s="387"/>
      <c r="AP73" s="387" t="s">
        <v>39</v>
      </c>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row>
    <row r="74" spans="2:73" ht="15.75" hidden="1" customHeight="1">
      <c r="B74" s="232" t="s">
        <v>44</v>
      </c>
      <c r="C74" s="256"/>
      <c r="D74" s="256"/>
      <c r="E74" s="256"/>
      <c r="F74" s="291"/>
      <c r="G74" s="30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56"/>
      <c r="AM74" s="373">
        <f t="shared" si="7"/>
        <v>0</v>
      </c>
      <c r="AN74" s="23"/>
      <c r="AO74" s="387"/>
      <c r="AP74" s="387"/>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row>
    <row r="75" spans="2:73" ht="15.75" customHeight="1">
      <c r="B75" s="233" t="s">
        <v>158</v>
      </c>
      <c r="C75" s="257"/>
      <c r="D75" s="257"/>
      <c r="E75" s="257"/>
      <c r="F75" s="292"/>
      <c r="G75" s="306">
        <f t="shared" ref="G75:AL75" si="17">+G69+G70+G73+G74</f>
        <v>0</v>
      </c>
      <c r="H75" s="326">
        <f t="shared" si="17"/>
        <v>0</v>
      </c>
      <c r="I75" s="326">
        <f t="shared" si="17"/>
        <v>0</v>
      </c>
      <c r="J75" s="326">
        <f t="shared" si="17"/>
        <v>0</v>
      </c>
      <c r="K75" s="326">
        <f t="shared" si="17"/>
        <v>0</v>
      </c>
      <c r="L75" s="326">
        <f t="shared" si="17"/>
        <v>0</v>
      </c>
      <c r="M75" s="326">
        <f t="shared" si="17"/>
        <v>0</v>
      </c>
      <c r="N75" s="326">
        <f t="shared" si="17"/>
        <v>0</v>
      </c>
      <c r="O75" s="326">
        <f t="shared" si="17"/>
        <v>0</v>
      </c>
      <c r="P75" s="326">
        <f t="shared" si="17"/>
        <v>0</v>
      </c>
      <c r="Q75" s="326">
        <f t="shared" si="17"/>
        <v>0</v>
      </c>
      <c r="R75" s="326">
        <f t="shared" si="17"/>
        <v>0</v>
      </c>
      <c r="S75" s="326">
        <f t="shared" si="17"/>
        <v>0</v>
      </c>
      <c r="T75" s="326">
        <f t="shared" si="17"/>
        <v>0</v>
      </c>
      <c r="U75" s="326">
        <f t="shared" si="17"/>
        <v>0</v>
      </c>
      <c r="V75" s="326">
        <f t="shared" si="17"/>
        <v>0</v>
      </c>
      <c r="W75" s="326">
        <f t="shared" si="17"/>
        <v>0</v>
      </c>
      <c r="X75" s="326">
        <f t="shared" si="17"/>
        <v>0</v>
      </c>
      <c r="Y75" s="326">
        <f t="shared" si="17"/>
        <v>0</v>
      </c>
      <c r="Z75" s="326">
        <f t="shared" si="17"/>
        <v>0</v>
      </c>
      <c r="AA75" s="326">
        <f t="shared" si="17"/>
        <v>0</v>
      </c>
      <c r="AB75" s="326">
        <f t="shared" si="17"/>
        <v>0</v>
      </c>
      <c r="AC75" s="326">
        <f t="shared" si="17"/>
        <v>0</v>
      </c>
      <c r="AD75" s="326">
        <f t="shared" si="17"/>
        <v>0</v>
      </c>
      <c r="AE75" s="326">
        <f t="shared" si="17"/>
        <v>0</v>
      </c>
      <c r="AF75" s="326">
        <f t="shared" si="17"/>
        <v>0</v>
      </c>
      <c r="AG75" s="326">
        <f t="shared" si="17"/>
        <v>0</v>
      </c>
      <c r="AH75" s="326">
        <f t="shared" si="17"/>
        <v>0</v>
      </c>
      <c r="AI75" s="326">
        <f t="shared" si="17"/>
        <v>0</v>
      </c>
      <c r="AJ75" s="326">
        <f t="shared" si="17"/>
        <v>0</v>
      </c>
      <c r="AK75" s="326">
        <f t="shared" si="17"/>
        <v>0</v>
      </c>
      <c r="AL75" s="357">
        <f t="shared" si="17"/>
        <v>0</v>
      </c>
      <c r="AM75" s="374">
        <f t="shared" si="7"/>
        <v>0</v>
      </c>
      <c r="AN75" s="23"/>
      <c r="AO75" s="387"/>
      <c r="AP75" s="387"/>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row>
    <row r="76" spans="2:73" ht="15.75" customHeight="1">
      <c r="B76" s="234"/>
      <c r="C76" s="252" t="s">
        <v>215</v>
      </c>
      <c r="D76" s="276"/>
      <c r="E76" s="276"/>
      <c r="F76" s="287"/>
      <c r="G76" s="307">
        <f t="shared" ref="G76:AL77" si="18">+G69+G73</f>
        <v>0</v>
      </c>
      <c r="H76" s="322">
        <f t="shared" si="18"/>
        <v>0</v>
      </c>
      <c r="I76" s="322">
        <f t="shared" si="18"/>
        <v>0</v>
      </c>
      <c r="J76" s="322">
        <f t="shared" si="18"/>
        <v>0</v>
      </c>
      <c r="K76" s="322">
        <f t="shared" si="18"/>
        <v>0</v>
      </c>
      <c r="L76" s="322">
        <f t="shared" si="18"/>
        <v>0</v>
      </c>
      <c r="M76" s="322">
        <f t="shared" si="18"/>
        <v>0</v>
      </c>
      <c r="N76" s="322">
        <f t="shared" si="18"/>
        <v>0</v>
      </c>
      <c r="O76" s="322">
        <f t="shared" si="18"/>
        <v>0</v>
      </c>
      <c r="P76" s="322">
        <f t="shared" si="18"/>
        <v>0</v>
      </c>
      <c r="Q76" s="322">
        <f t="shared" si="18"/>
        <v>0</v>
      </c>
      <c r="R76" s="322">
        <f t="shared" si="18"/>
        <v>0</v>
      </c>
      <c r="S76" s="322">
        <f t="shared" si="18"/>
        <v>0</v>
      </c>
      <c r="T76" s="322">
        <f t="shared" si="18"/>
        <v>0</v>
      </c>
      <c r="U76" s="322">
        <f t="shared" si="18"/>
        <v>0</v>
      </c>
      <c r="V76" s="322">
        <f t="shared" si="18"/>
        <v>0</v>
      </c>
      <c r="W76" s="322">
        <f t="shared" si="18"/>
        <v>0</v>
      </c>
      <c r="X76" s="322">
        <f t="shared" si="18"/>
        <v>0</v>
      </c>
      <c r="Y76" s="322">
        <f t="shared" si="18"/>
        <v>0</v>
      </c>
      <c r="Z76" s="322">
        <f t="shared" si="18"/>
        <v>0</v>
      </c>
      <c r="AA76" s="322">
        <f t="shared" si="18"/>
        <v>0</v>
      </c>
      <c r="AB76" s="322">
        <f t="shared" si="18"/>
        <v>0</v>
      </c>
      <c r="AC76" s="322">
        <f t="shared" si="18"/>
        <v>0</v>
      </c>
      <c r="AD76" s="322">
        <f t="shared" si="18"/>
        <v>0</v>
      </c>
      <c r="AE76" s="322">
        <f t="shared" si="18"/>
        <v>0</v>
      </c>
      <c r="AF76" s="322">
        <f t="shared" si="18"/>
        <v>0</v>
      </c>
      <c r="AG76" s="322">
        <f t="shared" si="18"/>
        <v>0</v>
      </c>
      <c r="AH76" s="322">
        <f t="shared" si="18"/>
        <v>0</v>
      </c>
      <c r="AI76" s="322">
        <f t="shared" si="18"/>
        <v>0</v>
      </c>
      <c r="AJ76" s="322">
        <f t="shared" si="18"/>
        <v>0</v>
      </c>
      <c r="AK76" s="322">
        <f t="shared" si="18"/>
        <v>0</v>
      </c>
      <c r="AL76" s="353">
        <f t="shared" si="18"/>
        <v>0</v>
      </c>
      <c r="AM76" s="370">
        <f t="shared" si="7"/>
        <v>0</v>
      </c>
      <c r="AN76" s="23"/>
      <c r="AO76" s="387"/>
      <c r="AP76" s="387"/>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row>
    <row r="77" spans="2:73" ht="15.75" customHeight="1">
      <c r="B77" s="229"/>
      <c r="C77" s="258" t="s">
        <v>216</v>
      </c>
      <c r="D77" s="278"/>
      <c r="E77" s="278"/>
      <c r="F77" s="293"/>
      <c r="G77" s="308">
        <f t="shared" si="18"/>
        <v>0</v>
      </c>
      <c r="H77" s="327">
        <f t="shared" si="18"/>
        <v>0</v>
      </c>
      <c r="I77" s="327">
        <f t="shared" si="18"/>
        <v>0</v>
      </c>
      <c r="J77" s="327">
        <f t="shared" si="18"/>
        <v>0</v>
      </c>
      <c r="K77" s="327">
        <f t="shared" si="18"/>
        <v>0</v>
      </c>
      <c r="L77" s="327">
        <f t="shared" si="18"/>
        <v>0</v>
      </c>
      <c r="M77" s="327">
        <f t="shared" si="18"/>
        <v>0</v>
      </c>
      <c r="N77" s="327">
        <f t="shared" si="18"/>
        <v>0</v>
      </c>
      <c r="O77" s="327">
        <f t="shared" si="18"/>
        <v>0</v>
      </c>
      <c r="P77" s="327">
        <f t="shared" si="18"/>
        <v>0</v>
      </c>
      <c r="Q77" s="327">
        <f t="shared" si="18"/>
        <v>0</v>
      </c>
      <c r="R77" s="327">
        <f t="shared" si="18"/>
        <v>0</v>
      </c>
      <c r="S77" s="327">
        <f t="shared" si="18"/>
        <v>0</v>
      </c>
      <c r="T77" s="327">
        <f t="shared" si="18"/>
        <v>0</v>
      </c>
      <c r="U77" s="327">
        <f t="shared" si="18"/>
        <v>0</v>
      </c>
      <c r="V77" s="327">
        <f t="shared" si="18"/>
        <v>0</v>
      </c>
      <c r="W77" s="327">
        <f t="shared" si="18"/>
        <v>0</v>
      </c>
      <c r="X77" s="327">
        <f t="shared" si="18"/>
        <v>0</v>
      </c>
      <c r="Y77" s="327">
        <f t="shared" si="18"/>
        <v>0</v>
      </c>
      <c r="Z77" s="327">
        <f t="shared" si="18"/>
        <v>0</v>
      </c>
      <c r="AA77" s="327">
        <f t="shared" si="18"/>
        <v>0</v>
      </c>
      <c r="AB77" s="327">
        <f t="shared" si="18"/>
        <v>0</v>
      </c>
      <c r="AC77" s="327">
        <f t="shared" si="18"/>
        <v>0</v>
      </c>
      <c r="AD77" s="327">
        <f t="shared" si="18"/>
        <v>0</v>
      </c>
      <c r="AE77" s="327">
        <f t="shared" si="18"/>
        <v>0</v>
      </c>
      <c r="AF77" s="327">
        <f t="shared" si="18"/>
        <v>0</v>
      </c>
      <c r="AG77" s="327">
        <f t="shared" si="18"/>
        <v>0</v>
      </c>
      <c r="AH77" s="327">
        <f t="shared" si="18"/>
        <v>0</v>
      </c>
      <c r="AI77" s="327">
        <f t="shared" si="18"/>
        <v>0</v>
      </c>
      <c r="AJ77" s="327">
        <f t="shared" si="18"/>
        <v>0</v>
      </c>
      <c r="AK77" s="327">
        <f t="shared" si="18"/>
        <v>0</v>
      </c>
      <c r="AL77" s="358">
        <f t="shared" si="18"/>
        <v>0</v>
      </c>
      <c r="AM77" s="373">
        <f t="shared" si="7"/>
        <v>0</v>
      </c>
      <c r="AN77" s="23"/>
      <c r="AO77" s="387"/>
      <c r="AP77" s="387"/>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row>
    <row r="78" spans="2:73" ht="15.75" customHeight="1">
      <c r="B78" s="235" t="s">
        <v>29</v>
      </c>
      <c r="C78" s="259"/>
      <c r="D78" s="259"/>
      <c r="E78" s="259"/>
      <c r="F78" s="294"/>
      <c r="G78" s="309">
        <f t="shared" ref="G78:AL78" si="19">IF(G71=0,0,AP64)</f>
        <v>0</v>
      </c>
      <c r="H78" s="328">
        <f t="shared" si="19"/>
        <v>0</v>
      </c>
      <c r="I78" s="328">
        <f t="shared" si="19"/>
        <v>0</v>
      </c>
      <c r="J78" s="328">
        <f t="shared" si="19"/>
        <v>0</v>
      </c>
      <c r="K78" s="328">
        <f t="shared" si="19"/>
        <v>0</v>
      </c>
      <c r="L78" s="328">
        <f t="shared" si="19"/>
        <v>0</v>
      </c>
      <c r="M78" s="328">
        <f t="shared" si="19"/>
        <v>0</v>
      </c>
      <c r="N78" s="328">
        <f t="shared" si="19"/>
        <v>0</v>
      </c>
      <c r="O78" s="328">
        <f t="shared" si="19"/>
        <v>0</v>
      </c>
      <c r="P78" s="328">
        <f t="shared" si="19"/>
        <v>0</v>
      </c>
      <c r="Q78" s="328">
        <f t="shared" si="19"/>
        <v>0</v>
      </c>
      <c r="R78" s="328">
        <f t="shared" si="19"/>
        <v>0</v>
      </c>
      <c r="S78" s="328">
        <f t="shared" si="19"/>
        <v>0</v>
      </c>
      <c r="T78" s="328">
        <f t="shared" si="19"/>
        <v>0</v>
      </c>
      <c r="U78" s="328">
        <f t="shared" si="19"/>
        <v>0</v>
      </c>
      <c r="V78" s="328">
        <f t="shared" si="19"/>
        <v>0</v>
      </c>
      <c r="W78" s="328">
        <f t="shared" si="19"/>
        <v>0</v>
      </c>
      <c r="X78" s="328">
        <f t="shared" si="19"/>
        <v>0</v>
      </c>
      <c r="Y78" s="328">
        <f t="shared" si="19"/>
        <v>0</v>
      </c>
      <c r="Z78" s="328">
        <f t="shared" si="19"/>
        <v>0</v>
      </c>
      <c r="AA78" s="328">
        <f t="shared" si="19"/>
        <v>0</v>
      </c>
      <c r="AB78" s="328">
        <f t="shared" si="19"/>
        <v>0</v>
      </c>
      <c r="AC78" s="328">
        <f t="shared" si="19"/>
        <v>0</v>
      </c>
      <c r="AD78" s="328">
        <f t="shared" si="19"/>
        <v>0</v>
      </c>
      <c r="AE78" s="328">
        <f t="shared" si="19"/>
        <v>0</v>
      </c>
      <c r="AF78" s="328">
        <f t="shared" si="19"/>
        <v>0</v>
      </c>
      <c r="AG78" s="328">
        <f t="shared" si="19"/>
        <v>0</v>
      </c>
      <c r="AH78" s="328">
        <f t="shared" si="19"/>
        <v>0</v>
      </c>
      <c r="AI78" s="328">
        <f t="shared" si="19"/>
        <v>0</v>
      </c>
      <c r="AJ78" s="328">
        <f t="shared" si="19"/>
        <v>0</v>
      </c>
      <c r="AK78" s="328">
        <f t="shared" si="19"/>
        <v>0</v>
      </c>
      <c r="AL78" s="359">
        <f t="shared" si="19"/>
        <v>0</v>
      </c>
      <c r="AM78" s="375">
        <f t="shared" si="7"/>
        <v>0</v>
      </c>
      <c r="AN78" s="23"/>
      <c r="AO78" s="387"/>
      <c r="AP78" s="387"/>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row>
    <row r="79" spans="2:73" ht="15.75" customHeight="1">
      <c r="B79" s="235" t="s">
        <v>77</v>
      </c>
      <c r="C79" s="259"/>
      <c r="D79" s="259"/>
      <c r="E79" s="259"/>
      <c r="F79" s="294"/>
      <c r="G79" s="309">
        <f t="shared" ref="G79:AL79" si="20">IF(G71=0,0,G78*2)</f>
        <v>0</v>
      </c>
      <c r="H79" s="328">
        <f t="shared" si="20"/>
        <v>0</v>
      </c>
      <c r="I79" s="328">
        <f t="shared" si="20"/>
        <v>0</v>
      </c>
      <c r="J79" s="328">
        <f t="shared" si="20"/>
        <v>0</v>
      </c>
      <c r="K79" s="328">
        <f t="shared" si="20"/>
        <v>0</v>
      </c>
      <c r="L79" s="328">
        <f t="shared" si="20"/>
        <v>0</v>
      </c>
      <c r="M79" s="328">
        <f t="shared" si="20"/>
        <v>0</v>
      </c>
      <c r="N79" s="328">
        <f t="shared" si="20"/>
        <v>0</v>
      </c>
      <c r="O79" s="328">
        <f t="shared" si="20"/>
        <v>0</v>
      </c>
      <c r="P79" s="328">
        <f t="shared" si="20"/>
        <v>0</v>
      </c>
      <c r="Q79" s="328">
        <f t="shared" si="20"/>
        <v>0</v>
      </c>
      <c r="R79" s="328">
        <f t="shared" si="20"/>
        <v>0</v>
      </c>
      <c r="S79" s="328">
        <f t="shared" si="20"/>
        <v>0</v>
      </c>
      <c r="T79" s="328">
        <f t="shared" si="20"/>
        <v>0</v>
      </c>
      <c r="U79" s="328">
        <f t="shared" si="20"/>
        <v>0</v>
      </c>
      <c r="V79" s="328">
        <f t="shared" si="20"/>
        <v>0</v>
      </c>
      <c r="W79" s="328">
        <f t="shared" si="20"/>
        <v>0</v>
      </c>
      <c r="X79" s="328">
        <f t="shared" si="20"/>
        <v>0</v>
      </c>
      <c r="Y79" s="328">
        <f t="shared" si="20"/>
        <v>0</v>
      </c>
      <c r="Z79" s="328">
        <f t="shared" si="20"/>
        <v>0</v>
      </c>
      <c r="AA79" s="328">
        <f t="shared" si="20"/>
        <v>0</v>
      </c>
      <c r="AB79" s="328">
        <f t="shared" si="20"/>
        <v>0</v>
      </c>
      <c r="AC79" s="328">
        <f t="shared" si="20"/>
        <v>0</v>
      </c>
      <c r="AD79" s="328">
        <f t="shared" si="20"/>
        <v>0</v>
      </c>
      <c r="AE79" s="328">
        <f t="shared" si="20"/>
        <v>0</v>
      </c>
      <c r="AF79" s="328">
        <f t="shared" si="20"/>
        <v>0</v>
      </c>
      <c r="AG79" s="328">
        <f t="shared" si="20"/>
        <v>0</v>
      </c>
      <c r="AH79" s="328">
        <f t="shared" si="20"/>
        <v>0</v>
      </c>
      <c r="AI79" s="328">
        <f t="shared" si="20"/>
        <v>0</v>
      </c>
      <c r="AJ79" s="328">
        <f t="shared" si="20"/>
        <v>0</v>
      </c>
      <c r="AK79" s="328">
        <f t="shared" si="20"/>
        <v>0</v>
      </c>
      <c r="AL79" s="359">
        <f t="shared" si="20"/>
        <v>0</v>
      </c>
      <c r="AM79" s="375">
        <f t="shared" si="7"/>
        <v>0</v>
      </c>
      <c r="AN79" s="23"/>
      <c r="AO79" s="387"/>
      <c r="AP79" s="387"/>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row>
    <row r="80" spans="2:73" ht="15.75" customHeight="1">
      <c r="B80" s="236" t="s">
        <v>79</v>
      </c>
      <c r="C80" s="260"/>
      <c r="D80" s="260"/>
      <c r="E80" s="260"/>
      <c r="F80" s="295"/>
      <c r="G80" s="310">
        <f t="shared" ref="G80:AL80" si="21">IF(G75-G79&lt;0,0,G75-G79)</f>
        <v>0</v>
      </c>
      <c r="H80" s="329">
        <f t="shared" si="21"/>
        <v>0</v>
      </c>
      <c r="I80" s="329">
        <f t="shared" si="21"/>
        <v>0</v>
      </c>
      <c r="J80" s="329">
        <f t="shared" si="21"/>
        <v>0</v>
      </c>
      <c r="K80" s="329">
        <f t="shared" si="21"/>
        <v>0</v>
      </c>
      <c r="L80" s="329">
        <f t="shared" si="21"/>
        <v>0</v>
      </c>
      <c r="M80" s="329">
        <f t="shared" si="21"/>
        <v>0</v>
      </c>
      <c r="N80" s="329">
        <f t="shared" si="21"/>
        <v>0</v>
      </c>
      <c r="O80" s="329">
        <f t="shared" si="21"/>
        <v>0</v>
      </c>
      <c r="P80" s="329">
        <f t="shared" si="21"/>
        <v>0</v>
      </c>
      <c r="Q80" s="329">
        <f t="shared" si="21"/>
        <v>0</v>
      </c>
      <c r="R80" s="329">
        <f t="shared" si="21"/>
        <v>0</v>
      </c>
      <c r="S80" s="329">
        <f t="shared" si="21"/>
        <v>0</v>
      </c>
      <c r="T80" s="329">
        <f t="shared" si="21"/>
        <v>0</v>
      </c>
      <c r="U80" s="329">
        <f t="shared" si="21"/>
        <v>0</v>
      </c>
      <c r="V80" s="329">
        <f t="shared" si="21"/>
        <v>0</v>
      </c>
      <c r="W80" s="329">
        <f t="shared" si="21"/>
        <v>0</v>
      </c>
      <c r="X80" s="329">
        <f t="shared" si="21"/>
        <v>0</v>
      </c>
      <c r="Y80" s="329">
        <f t="shared" si="21"/>
        <v>0</v>
      </c>
      <c r="Z80" s="329">
        <f t="shared" si="21"/>
        <v>0</v>
      </c>
      <c r="AA80" s="329">
        <f t="shared" si="21"/>
        <v>0</v>
      </c>
      <c r="AB80" s="329">
        <f t="shared" si="21"/>
        <v>0</v>
      </c>
      <c r="AC80" s="329">
        <f t="shared" si="21"/>
        <v>0</v>
      </c>
      <c r="AD80" s="329">
        <f t="shared" si="21"/>
        <v>0</v>
      </c>
      <c r="AE80" s="329">
        <f t="shared" si="21"/>
        <v>0</v>
      </c>
      <c r="AF80" s="329">
        <f t="shared" si="21"/>
        <v>0</v>
      </c>
      <c r="AG80" s="329">
        <f t="shared" si="21"/>
        <v>0</v>
      </c>
      <c r="AH80" s="329">
        <f t="shared" si="21"/>
        <v>0</v>
      </c>
      <c r="AI80" s="329">
        <f t="shared" si="21"/>
        <v>0</v>
      </c>
      <c r="AJ80" s="329">
        <f t="shared" si="21"/>
        <v>0</v>
      </c>
      <c r="AK80" s="329">
        <f t="shared" si="21"/>
        <v>0</v>
      </c>
      <c r="AL80" s="360">
        <f t="shared" si="21"/>
        <v>0</v>
      </c>
      <c r="AM80" s="376">
        <f t="shared" si="7"/>
        <v>0</v>
      </c>
      <c r="AN80" s="387">
        <f>AM80+AM81</f>
        <v>0</v>
      </c>
      <c r="AO80" s="389" t="str">
        <f>IF(AN69+AN73=AN80,"OK","NG")</f>
        <v>OK</v>
      </c>
      <c r="AP80" s="387" t="s">
        <v>66</v>
      </c>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row>
    <row r="81" spans="2:73" ht="15.75" customHeight="1">
      <c r="B81" s="237" t="s">
        <v>50</v>
      </c>
      <c r="C81" s="261"/>
      <c r="D81" s="279"/>
      <c r="E81" s="279"/>
      <c r="F81" s="296"/>
      <c r="G81" s="311">
        <f t="shared" ref="G81:AL81" si="22">+G67+G68+MIN(G75,G79)</f>
        <v>0</v>
      </c>
      <c r="H81" s="311">
        <f t="shared" si="22"/>
        <v>0</v>
      </c>
      <c r="I81" s="311">
        <f t="shared" si="22"/>
        <v>0</v>
      </c>
      <c r="J81" s="311">
        <f t="shared" si="22"/>
        <v>0</v>
      </c>
      <c r="K81" s="311">
        <f t="shared" si="22"/>
        <v>0</v>
      </c>
      <c r="L81" s="311">
        <f t="shared" si="22"/>
        <v>0</v>
      </c>
      <c r="M81" s="311">
        <f t="shared" si="22"/>
        <v>0</v>
      </c>
      <c r="N81" s="311">
        <f t="shared" si="22"/>
        <v>0</v>
      </c>
      <c r="O81" s="311">
        <f t="shared" si="22"/>
        <v>0</v>
      </c>
      <c r="P81" s="311">
        <f t="shared" si="22"/>
        <v>0</v>
      </c>
      <c r="Q81" s="311">
        <f t="shared" si="22"/>
        <v>0</v>
      </c>
      <c r="R81" s="311">
        <f t="shared" si="22"/>
        <v>0</v>
      </c>
      <c r="S81" s="311">
        <f t="shared" si="22"/>
        <v>0</v>
      </c>
      <c r="T81" s="311">
        <f t="shared" si="22"/>
        <v>0</v>
      </c>
      <c r="U81" s="311">
        <f t="shared" si="22"/>
        <v>0</v>
      </c>
      <c r="V81" s="311">
        <f t="shared" si="22"/>
        <v>0</v>
      </c>
      <c r="W81" s="311">
        <f t="shared" si="22"/>
        <v>0</v>
      </c>
      <c r="X81" s="311">
        <f t="shared" si="22"/>
        <v>0</v>
      </c>
      <c r="Y81" s="311">
        <f t="shared" si="22"/>
        <v>0</v>
      </c>
      <c r="Z81" s="311">
        <f t="shared" si="22"/>
        <v>0</v>
      </c>
      <c r="AA81" s="311">
        <f t="shared" si="22"/>
        <v>0</v>
      </c>
      <c r="AB81" s="311">
        <f t="shared" si="22"/>
        <v>0</v>
      </c>
      <c r="AC81" s="311">
        <f t="shared" si="22"/>
        <v>0</v>
      </c>
      <c r="AD81" s="311">
        <f t="shared" si="22"/>
        <v>0</v>
      </c>
      <c r="AE81" s="311">
        <f t="shared" si="22"/>
        <v>0</v>
      </c>
      <c r="AF81" s="311">
        <f t="shared" si="22"/>
        <v>0</v>
      </c>
      <c r="AG81" s="311">
        <f t="shared" si="22"/>
        <v>0</v>
      </c>
      <c r="AH81" s="311">
        <f t="shared" si="22"/>
        <v>0</v>
      </c>
      <c r="AI81" s="311">
        <f t="shared" si="22"/>
        <v>0</v>
      </c>
      <c r="AJ81" s="311">
        <f t="shared" si="22"/>
        <v>0</v>
      </c>
      <c r="AK81" s="311">
        <f t="shared" si="22"/>
        <v>0</v>
      </c>
      <c r="AL81" s="311">
        <f t="shared" si="22"/>
        <v>0</v>
      </c>
      <c r="AM81" s="377">
        <f t="shared" si="7"/>
        <v>0</v>
      </c>
      <c r="AN81" s="23"/>
      <c r="AO81" s="389"/>
      <c r="AP81" s="387"/>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row>
    <row r="82" spans="2:73" ht="15.75" customHeight="1">
      <c r="B82" s="228"/>
      <c r="C82" s="262" t="s">
        <v>185</v>
      </c>
      <c r="D82" s="269"/>
      <c r="E82" s="269"/>
      <c r="F82" s="297"/>
      <c r="G82" s="312">
        <f t="shared" ref="G82:AL83" si="23">+G67</f>
        <v>0</v>
      </c>
      <c r="H82" s="330">
        <f t="shared" si="23"/>
        <v>0</v>
      </c>
      <c r="I82" s="330">
        <f t="shared" si="23"/>
        <v>0</v>
      </c>
      <c r="J82" s="330">
        <f t="shared" si="23"/>
        <v>0</v>
      </c>
      <c r="K82" s="330">
        <f t="shared" si="23"/>
        <v>0</v>
      </c>
      <c r="L82" s="330">
        <f t="shared" si="23"/>
        <v>0</v>
      </c>
      <c r="M82" s="330">
        <f t="shared" si="23"/>
        <v>0</v>
      </c>
      <c r="N82" s="330">
        <f t="shared" si="23"/>
        <v>0</v>
      </c>
      <c r="O82" s="330">
        <f t="shared" si="23"/>
        <v>0</v>
      </c>
      <c r="P82" s="330">
        <f t="shared" si="23"/>
        <v>0</v>
      </c>
      <c r="Q82" s="330">
        <f t="shared" si="23"/>
        <v>0</v>
      </c>
      <c r="R82" s="330">
        <f t="shared" si="23"/>
        <v>0</v>
      </c>
      <c r="S82" s="330">
        <f t="shared" si="23"/>
        <v>0</v>
      </c>
      <c r="T82" s="330">
        <f t="shared" si="23"/>
        <v>0</v>
      </c>
      <c r="U82" s="330">
        <f t="shared" si="23"/>
        <v>0</v>
      </c>
      <c r="V82" s="330">
        <f t="shared" si="23"/>
        <v>0</v>
      </c>
      <c r="W82" s="330">
        <f t="shared" si="23"/>
        <v>0</v>
      </c>
      <c r="X82" s="330">
        <f t="shared" si="23"/>
        <v>0</v>
      </c>
      <c r="Y82" s="330">
        <f t="shared" si="23"/>
        <v>0</v>
      </c>
      <c r="Z82" s="330">
        <f t="shared" si="23"/>
        <v>0</v>
      </c>
      <c r="AA82" s="330">
        <f t="shared" si="23"/>
        <v>0</v>
      </c>
      <c r="AB82" s="330">
        <f t="shared" si="23"/>
        <v>0</v>
      </c>
      <c r="AC82" s="330">
        <f t="shared" si="23"/>
        <v>0</v>
      </c>
      <c r="AD82" s="330">
        <f t="shared" si="23"/>
        <v>0</v>
      </c>
      <c r="AE82" s="330">
        <f t="shared" si="23"/>
        <v>0</v>
      </c>
      <c r="AF82" s="330">
        <f t="shared" si="23"/>
        <v>0</v>
      </c>
      <c r="AG82" s="330">
        <f t="shared" si="23"/>
        <v>0</v>
      </c>
      <c r="AH82" s="330">
        <f t="shared" si="23"/>
        <v>0</v>
      </c>
      <c r="AI82" s="330">
        <f t="shared" si="23"/>
        <v>0</v>
      </c>
      <c r="AJ82" s="330">
        <f t="shared" si="23"/>
        <v>0</v>
      </c>
      <c r="AK82" s="330">
        <f t="shared" si="23"/>
        <v>0</v>
      </c>
      <c r="AL82" s="361">
        <f t="shared" si="23"/>
        <v>0</v>
      </c>
      <c r="AM82" s="378">
        <f t="shared" si="7"/>
        <v>0</v>
      </c>
      <c r="AN82" s="23"/>
      <c r="AO82" s="389"/>
      <c r="AP82" s="387"/>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row>
    <row r="83" spans="2:73" ht="15.75" customHeight="1">
      <c r="B83" s="228"/>
      <c r="C83" s="251" t="s">
        <v>186</v>
      </c>
      <c r="D83" s="270"/>
      <c r="E83" s="270"/>
      <c r="F83" s="285"/>
      <c r="G83" s="156">
        <f t="shared" si="23"/>
        <v>0</v>
      </c>
      <c r="H83" s="162">
        <f t="shared" si="23"/>
        <v>0</v>
      </c>
      <c r="I83" s="162">
        <f t="shared" si="23"/>
        <v>0</v>
      </c>
      <c r="J83" s="162">
        <f t="shared" si="23"/>
        <v>0</v>
      </c>
      <c r="K83" s="162">
        <f t="shared" si="23"/>
        <v>0</v>
      </c>
      <c r="L83" s="162">
        <f t="shared" si="23"/>
        <v>0</v>
      </c>
      <c r="M83" s="162">
        <f t="shared" si="23"/>
        <v>0</v>
      </c>
      <c r="N83" s="162">
        <f t="shared" si="23"/>
        <v>0</v>
      </c>
      <c r="O83" s="162">
        <f t="shared" si="23"/>
        <v>0</v>
      </c>
      <c r="P83" s="162">
        <f t="shared" si="23"/>
        <v>0</v>
      </c>
      <c r="Q83" s="162">
        <f t="shared" si="23"/>
        <v>0</v>
      </c>
      <c r="R83" s="162">
        <f t="shared" si="23"/>
        <v>0</v>
      </c>
      <c r="S83" s="162">
        <f t="shared" si="23"/>
        <v>0</v>
      </c>
      <c r="T83" s="162">
        <f t="shared" si="23"/>
        <v>0</v>
      </c>
      <c r="U83" s="162">
        <f t="shared" si="23"/>
        <v>0</v>
      </c>
      <c r="V83" s="162">
        <f t="shared" si="23"/>
        <v>0</v>
      </c>
      <c r="W83" s="162">
        <f t="shared" si="23"/>
        <v>0</v>
      </c>
      <c r="X83" s="162">
        <f t="shared" si="23"/>
        <v>0</v>
      </c>
      <c r="Y83" s="162">
        <f t="shared" si="23"/>
        <v>0</v>
      </c>
      <c r="Z83" s="162">
        <f t="shared" si="23"/>
        <v>0</v>
      </c>
      <c r="AA83" s="162">
        <f t="shared" si="23"/>
        <v>0</v>
      </c>
      <c r="AB83" s="162">
        <f t="shared" si="23"/>
        <v>0</v>
      </c>
      <c r="AC83" s="162">
        <f t="shared" si="23"/>
        <v>0</v>
      </c>
      <c r="AD83" s="162">
        <f t="shared" si="23"/>
        <v>0</v>
      </c>
      <c r="AE83" s="162">
        <f t="shared" si="23"/>
        <v>0</v>
      </c>
      <c r="AF83" s="162">
        <f t="shared" si="23"/>
        <v>0</v>
      </c>
      <c r="AG83" s="162">
        <f t="shared" si="23"/>
        <v>0</v>
      </c>
      <c r="AH83" s="162">
        <f t="shared" si="23"/>
        <v>0</v>
      </c>
      <c r="AI83" s="162">
        <f t="shared" si="23"/>
        <v>0</v>
      </c>
      <c r="AJ83" s="162">
        <f t="shared" si="23"/>
        <v>0</v>
      </c>
      <c r="AK83" s="162">
        <f t="shared" si="23"/>
        <v>0</v>
      </c>
      <c r="AL83" s="223">
        <f t="shared" si="23"/>
        <v>0</v>
      </c>
      <c r="AM83" s="201">
        <f t="shared" si="7"/>
        <v>0</v>
      </c>
      <c r="AN83" s="23"/>
      <c r="AO83" s="389"/>
      <c r="AP83" s="387"/>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row>
    <row r="84" spans="2:73" ht="15.75" customHeight="1">
      <c r="B84" s="228"/>
      <c r="C84" s="263" t="s">
        <v>217</v>
      </c>
      <c r="D84" s="280"/>
      <c r="E84" s="280"/>
      <c r="F84" s="298"/>
      <c r="G84" s="313">
        <f t="shared" ref="G84:AL84" si="24">+G69+G73-G121</f>
        <v>0</v>
      </c>
      <c r="H84" s="155">
        <f t="shared" si="24"/>
        <v>0</v>
      </c>
      <c r="I84" s="155">
        <f t="shared" si="24"/>
        <v>0</v>
      </c>
      <c r="J84" s="155">
        <f t="shared" si="24"/>
        <v>0</v>
      </c>
      <c r="K84" s="155">
        <f t="shared" si="24"/>
        <v>0</v>
      </c>
      <c r="L84" s="155">
        <f t="shared" si="24"/>
        <v>0</v>
      </c>
      <c r="M84" s="155">
        <f t="shared" si="24"/>
        <v>0</v>
      </c>
      <c r="N84" s="155">
        <f t="shared" si="24"/>
        <v>0</v>
      </c>
      <c r="O84" s="155">
        <f t="shared" si="24"/>
        <v>0</v>
      </c>
      <c r="P84" s="155">
        <f t="shared" si="24"/>
        <v>0</v>
      </c>
      <c r="Q84" s="155">
        <f t="shared" si="24"/>
        <v>0</v>
      </c>
      <c r="R84" s="155">
        <f t="shared" si="24"/>
        <v>0</v>
      </c>
      <c r="S84" s="155">
        <f t="shared" si="24"/>
        <v>0</v>
      </c>
      <c r="T84" s="155">
        <f t="shared" si="24"/>
        <v>0</v>
      </c>
      <c r="U84" s="155">
        <f t="shared" si="24"/>
        <v>0</v>
      </c>
      <c r="V84" s="155">
        <f t="shared" si="24"/>
        <v>0</v>
      </c>
      <c r="W84" s="155">
        <f t="shared" si="24"/>
        <v>0</v>
      </c>
      <c r="X84" s="155">
        <f t="shared" si="24"/>
        <v>0</v>
      </c>
      <c r="Y84" s="155">
        <f t="shared" si="24"/>
        <v>0</v>
      </c>
      <c r="Z84" s="155">
        <f t="shared" si="24"/>
        <v>0</v>
      </c>
      <c r="AA84" s="155">
        <f t="shared" si="24"/>
        <v>0</v>
      </c>
      <c r="AB84" s="155">
        <f t="shared" si="24"/>
        <v>0</v>
      </c>
      <c r="AC84" s="155">
        <f t="shared" si="24"/>
        <v>0</v>
      </c>
      <c r="AD84" s="155">
        <f t="shared" si="24"/>
        <v>0</v>
      </c>
      <c r="AE84" s="155">
        <f t="shared" si="24"/>
        <v>0</v>
      </c>
      <c r="AF84" s="155">
        <f t="shared" si="24"/>
        <v>0</v>
      </c>
      <c r="AG84" s="155">
        <f t="shared" si="24"/>
        <v>0</v>
      </c>
      <c r="AH84" s="155">
        <f t="shared" si="24"/>
        <v>0</v>
      </c>
      <c r="AI84" s="155">
        <f t="shared" si="24"/>
        <v>0</v>
      </c>
      <c r="AJ84" s="155">
        <f t="shared" si="24"/>
        <v>0</v>
      </c>
      <c r="AK84" s="155">
        <f t="shared" si="24"/>
        <v>0</v>
      </c>
      <c r="AL84" s="222">
        <f t="shared" si="24"/>
        <v>0</v>
      </c>
      <c r="AM84" s="200">
        <f t="shared" si="7"/>
        <v>0</v>
      </c>
      <c r="AN84" s="387">
        <f>SUM(AM82:AM85)</f>
        <v>0</v>
      </c>
      <c r="AO84" s="389" t="str">
        <f>IF(AM81=AN84,"OK","NG")</f>
        <v>OK</v>
      </c>
      <c r="AP84" s="387" t="s">
        <v>63</v>
      </c>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row>
    <row r="85" spans="2:73" ht="15.75" customHeight="1">
      <c r="B85" s="238"/>
      <c r="C85" s="258" t="s">
        <v>49</v>
      </c>
      <c r="D85" s="278"/>
      <c r="E85" s="278"/>
      <c r="F85" s="293"/>
      <c r="G85" s="314">
        <f t="shared" ref="G85:AL85" si="25">IF(G70+G74-G120&lt;0,0,G70+G74-G120)</f>
        <v>0</v>
      </c>
      <c r="H85" s="327">
        <f t="shared" si="25"/>
        <v>0</v>
      </c>
      <c r="I85" s="327">
        <f t="shared" si="25"/>
        <v>0</v>
      </c>
      <c r="J85" s="327">
        <f t="shared" si="25"/>
        <v>0</v>
      </c>
      <c r="K85" s="327">
        <f t="shared" si="25"/>
        <v>0</v>
      </c>
      <c r="L85" s="327">
        <f t="shared" si="25"/>
        <v>0</v>
      </c>
      <c r="M85" s="327">
        <f t="shared" si="25"/>
        <v>0</v>
      </c>
      <c r="N85" s="327">
        <f t="shared" si="25"/>
        <v>0</v>
      </c>
      <c r="O85" s="327">
        <f t="shared" si="25"/>
        <v>0</v>
      </c>
      <c r="P85" s="327">
        <f t="shared" si="25"/>
        <v>0</v>
      </c>
      <c r="Q85" s="327">
        <f t="shared" si="25"/>
        <v>0</v>
      </c>
      <c r="R85" s="327">
        <f t="shared" si="25"/>
        <v>0</v>
      </c>
      <c r="S85" s="327">
        <f t="shared" si="25"/>
        <v>0</v>
      </c>
      <c r="T85" s="327">
        <f t="shared" si="25"/>
        <v>0</v>
      </c>
      <c r="U85" s="327">
        <f t="shared" si="25"/>
        <v>0</v>
      </c>
      <c r="V85" s="327">
        <f t="shared" si="25"/>
        <v>0</v>
      </c>
      <c r="W85" s="327">
        <f t="shared" si="25"/>
        <v>0</v>
      </c>
      <c r="X85" s="327">
        <f t="shared" si="25"/>
        <v>0</v>
      </c>
      <c r="Y85" s="327">
        <f t="shared" si="25"/>
        <v>0</v>
      </c>
      <c r="Z85" s="327">
        <f t="shared" si="25"/>
        <v>0</v>
      </c>
      <c r="AA85" s="327">
        <f t="shared" si="25"/>
        <v>0</v>
      </c>
      <c r="AB85" s="327">
        <f t="shared" si="25"/>
        <v>0</v>
      </c>
      <c r="AC85" s="327">
        <f t="shared" si="25"/>
        <v>0</v>
      </c>
      <c r="AD85" s="327">
        <f t="shared" si="25"/>
        <v>0</v>
      </c>
      <c r="AE85" s="327">
        <f t="shared" si="25"/>
        <v>0</v>
      </c>
      <c r="AF85" s="327">
        <f t="shared" si="25"/>
        <v>0</v>
      </c>
      <c r="AG85" s="327">
        <f t="shared" si="25"/>
        <v>0</v>
      </c>
      <c r="AH85" s="327">
        <f t="shared" si="25"/>
        <v>0</v>
      </c>
      <c r="AI85" s="327">
        <f t="shared" si="25"/>
        <v>0</v>
      </c>
      <c r="AJ85" s="327">
        <f t="shared" si="25"/>
        <v>0</v>
      </c>
      <c r="AK85" s="327">
        <f t="shared" si="25"/>
        <v>0</v>
      </c>
      <c r="AL85" s="358">
        <f t="shared" si="25"/>
        <v>0</v>
      </c>
      <c r="AM85" s="373">
        <f t="shared" si="7"/>
        <v>0</v>
      </c>
      <c r="AN85" s="23"/>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row>
    <row r="86" spans="2:73" ht="6" customHeight="1">
      <c r="B86" s="28"/>
      <c r="C86" s="28"/>
      <c r="D86" s="28"/>
      <c r="E86" s="28"/>
      <c r="F86" s="28"/>
      <c r="G86" s="57"/>
      <c r="H86" s="57"/>
      <c r="I86" s="57"/>
      <c r="J86" s="57"/>
      <c r="K86" s="57"/>
      <c r="L86" s="57"/>
      <c r="M86" s="57"/>
      <c r="N86" s="88"/>
      <c r="O86" s="88"/>
      <c r="P86" s="88"/>
      <c r="Q86" s="57"/>
      <c r="R86" s="57"/>
      <c r="S86" s="57"/>
      <c r="T86" s="57"/>
      <c r="U86" s="57"/>
      <c r="V86" s="88"/>
      <c r="W86" s="88"/>
      <c r="X86" s="57"/>
      <c r="Y86" s="88"/>
      <c r="Z86" s="57"/>
      <c r="AA86" s="57"/>
      <c r="AB86" s="57"/>
      <c r="AC86" s="88"/>
      <c r="AD86" s="57"/>
      <c r="AE86" s="57"/>
      <c r="AF86" s="57"/>
      <c r="AG86" s="57"/>
      <c r="AH86" s="57"/>
      <c r="AI86" s="57"/>
      <c r="AJ86" s="57"/>
      <c r="AK86" s="57"/>
      <c r="AL86" s="57"/>
      <c r="AM86" s="57"/>
      <c r="AO86" s="387"/>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row>
    <row r="87" spans="2:73" ht="54" customHeight="1">
      <c r="B87" s="239" t="s">
        <v>33</v>
      </c>
      <c r="C87" s="264"/>
      <c r="D87" s="264"/>
      <c r="E87" s="281"/>
      <c r="F87" s="299"/>
      <c r="G87" s="315" t="s">
        <v>156</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row>
    <row r="88" spans="2:73" ht="6.6" customHeight="1">
      <c r="B88" s="45"/>
      <c r="C88" s="45"/>
      <c r="D88" s="45"/>
      <c r="E88" s="28"/>
      <c r="F88" s="28"/>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row>
    <row r="89" spans="2:73" ht="16.2" customHeight="1">
      <c r="B89" s="30" t="s">
        <v>218</v>
      </c>
      <c r="C89" s="44"/>
      <c r="D89" s="44"/>
      <c r="E89" s="44"/>
      <c r="F89" s="44"/>
      <c r="G89" s="44"/>
      <c r="H89" s="44"/>
      <c r="I89" s="44"/>
      <c r="J89" s="44"/>
      <c r="K89" s="44"/>
      <c r="L89" s="44"/>
      <c r="M89" s="44"/>
      <c r="N89" s="44"/>
      <c r="O89" s="44"/>
      <c r="P89" s="44"/>
      <c r="Q89" s="44"/>
      <c r="R89" s="44"/>
      <c r="S89" s="44"/>
      <c r="U89" s="44"/>
      <c r="V89" s="44"/>
      <c r="W89" s="44"/>
      <c r="X89" s="44"/>
      <c r="Y89" s="44"/>
      <c r="Z89" s="107"/>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row>
    <row r="90" spans="2:73" ht="3" customHeight="1">
      <c r="B90" s="30"/>
      <c r="C90" s="44"/>
      <c r="D90" s="44"/>
      <c r="E90" s="44"/>
      <c r="F90" s="44"/>
      <c r="G90" s="44"/>
      <c r="H90" s="44"/>
      <c r="I90" s="44"/>
      <c r="J90" s="44"/>
      <c r="K90" s="44"/>
      <c r="L90" s="44"/>
      <c r="M90" s="44"/>
      <c r="N90" s="44"/>
      <c r="O90" s="44"/>
      <c r="P90" s="44"/>
      <c r="Q90" s="44"/>
      <c r="R90" s="44"/>
      <c r="S90" s="44"/>
      <c r="U90" s="44"/>
      <c r="V90" s="44"/>
      <c r="W90" s="44"/>
      <c r="X90" s="44"/>
      <c r="Y90" s="44"/>
      <c r="Z90" s="107"/>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row>
    <row r="91" spans="2:73" ht="16.8" customHeight="1">
      <c r="B91" s="31" t="s">
        <v>83</v>
      </c>
      <c r="AA91" s="107"/>
      <c r="AC91" s="25"/>
      <c r="AN91" s="23"/>
    </row>
    <row r="92" spans="2:73" s="24" customFormat="1" ht="16.8" customHeight="1">
      <c r="B92" s="32" t="s">
        <v>226</v>
      </c>
      <c r="C92" s="32"/>
      <c r="D92" s="32"/>
      <c r="E92" s="32" t="s">
        <v>227</v>
      </c>
      <c r="F92" s="32"/>
      <c r="G92" s="32"/>
      <c r="H92" s="32" t="s">
        <v>93</v>
      </c>
      <c r="I92" s="32"/>
      <c r="J92" s="32"/>
      <c r="K92" s="32" t="s">
        <v>91</v>
      </c>
      <c r="L92" s="78"/>
      <c r="M92" s="81"/>
      <c r="N92" s="89"/>
      <c r="O92" s="32" t="s">
        <v>81</v>
      </c>
      <c r="P92" s="78"/>
      <c r="Q92" s="81"/>
      <c r="R92" s="99"/>
      <c r="S92" s="102"/>
      <c r="T92" s="102"/>
      <c r="AA92" s="346"/>
      <c r="AC92" s="346"/>
    </row>
    <row r="93" spans="2:73" s="24" customFormat="1" ht="34.5" customHeight="1">
      <c r="B93" s="32"/>
      <c r="C93" s="32"/>
      <c r="D93" s="32"/>
      <c r="E93" s="32"/>
      <c r="F93" s="32"/>
      <c r="G93" s="32"/>
      <c r="H93" s="32"/>
      <c r="I93" s="32"/>
      <c r="J93" s="32"/>
      <c r="K93" s="76"/>
      <c r="L93" s="79"/>
      <c r="M93" s="82"/>
      <c r="N93" s="89"/>
      <c r="O93" s="76"/>
      <c r="P93" s="79"/>
      <c r="Q93" s="82"/>
      <c r="R93" s="100"/>
      <c r="S93" s="102"/>
      <c r="T93" s="102"/>
      <c r="AA93" s="346"/>
      <c r="AC93" s="346"/>
    </row>
    <row r="94" spans="2:73" ht="16.8" customHeight="1">
      <c r="B94" s="33">
        <f>+AM64</f>
        <v>0</v>
      </c>
      <c r="C94" s="33"/>
      <c r="D94" s="33"/>
      <c r="E94" s="145"/>
      <c r="F94" s="145"/>
      <c r="G94" s="145"/>
      <c r="H94" s="33">
        <f>+AM78</f>
        <v>0</v>
      </c>
      <c r="I94" s="33"/>
      <c r="J94" s="33"/>
      <c r="K94" s="167">
        <f ca="1">+AN65</f>
        <v>0</v>
      </c>
      <c r="L94" s="169"/>
      <c r="M94" s="171"/>
      <c r="O94" s="174" t="e">
        <f ca="1">(B94+E94)/(H94-K94)</f>
        <v>#DIV/0!</v>
      </c>
      <c r="P94" s="176"/>
      <c r="Q94" s="178"/>
      <c r="R94" s="216"/>
      <c r="S94" s="113"/>
      <c r="T94" s="113"/>
      <c r="AA94" s="107"/>
      <c r="AC94" s="25"/>
      <c r="AD94" s="25"/>
      <c r="AN94" s="23"/>
    </row>
    <row r="95" spans="2:73" s="25" customFormat="1" ht="16.8" customHeight="1">
      <c r="B95" s="25" t="s">
        <v>37</v>
      </c>
    </row>
    <row r="96" spans="2:73" s="25" customFormat="1" ht="16.8" customHeight="1">
      <c r="B96" s="23" t="s">
        <v>228</v>
      </c>
    </row>
    <row r="97" spans="2:73" ht="16.8" customHeight="1">
      <c r="B97" s="34" t="s">
        <v>230</v>
      </c>
      <c r="N97" s="44"/>
      <c r="AP97" s="25"/>
      <c r="AQ97" s="25"/>
    </row>
    <row r="98" spans="2:73" ht="16.8" customHeight="1">
      <c r="B98" s="34"/>
      <c r="AP98" s="25"/>
      <c r="AQ98" s="25"/>
    </row>
    <row r="99" spans="2:73" ht="16.8" customHeight="1">
      <c r="B99" s="30" t="s">
        <v>162</v>
      </c>
      <c r="C99" s="45"/>
      <c r="D99" s="45"/>
      <c r="E99" s="28"/>
      <c r="G99" s="44"/>
      <c r="H99" s="44"/>
      <c r="I99" s="44"/>
      <c r="J99" s="44"/>
      <c r="K99" s="44"/>
      <c r="L99" s="44"/>
      <c r="M99" s="44"/>
      <c r="N99" s="44"/>
      <c r="AP99" s="25"/>
      <c r="AQ99" s="25"/>
      <c r="AR99" s="34"/>
      <c r="BG99" s="44"/>
      <c r="BH99" s="44"/>
      <c r="BI99" s="44"/>
      <c r="BJ99" s="44"/>
      <c r="BK99" s="44"/>
      <c r="BL99" s="44"/>
      <c r="BM99" s="44"/>
      <c r="BN99" s="44"/>
      <c r="BO99" s="44"/>
    </row>
    <row r="100" spans="2:73" ht="16.8" customHeight="1">
      <c r="B100" s="35"/>
      <c r="C100" s="46"/>
      <c r="D100" s="46"/>
      <c r="E100" s="46"/>
      <c r="F100" s="46"/>
      <c r="G100" s="58" t="s">
        <v>52</v>
      </c>
      <c r="H100" s="68"/>
      <c r="I100" s="58" t="s">
        <v>31</v>
      </c>
      <c r="J100" s="68"/>
      <c r="K100" s="77" t="s">
        <v>12</v>
      </c>
      <c r="L100" s="77"/>
      <c r="M100" s="77"/>
      <c r="N100" s="77"/>
      <c r="AP100" s="25"/>
      <c r="AQ100" s="25"/>
      <c r="AR100" s="34"/>
      <c r="BG100" s="44"/>
      <c r="BH100" s="44"/>
      <c r="BI100" s="44"/>
      <c r="BJ100" s="44"/>
      <c r="BK100" s="44"/>
      <c r="BL100" s="44"/>
      <c r="BM100" s="44"/>
      <c r="BN100" s="44"/>
      <c r="BO100" s="44"/>
    </row>
    <row r="101" spans="2:73" ht="16.8" customHeight="1">
      <c r="B101" s="146" t="s">
        <v>98</v>
      </c>
      <c r="C101" s="265"/>
      <c r="D101" s="265"/>
      <c r="E101" s="265"/>
      <c r="F101" s="265"/>
      <c r="G101" s="62">
        <f>+AM82</f>
        <v>0</v>
      </c>
      <c r="H101" s="62"/>
      <c r="I101" s="33">
        <v>36000</v>
      </c>
      <c r="J101" s="33"/>
      <c r="K101" s="33">
        <f>+G101*I101</f>
        <v>0</v>
      </c>
      <c r="L101" s="33"/>
      <c r="M101" s="33"/>
      <c r="N101" s="33"/>
      <c r="AP101" s="25"/>
      <c r="AQ101" s="25"/>
      <c r="AR101" s="34"/>
      <c r="BG101" s="44"/>
      <c r="BH101" s="44"/>
      <c r="BI101" s="44"/>
      <c r="BJ101" s="44"/>
      <c r="BK101" s="44"/>
      <c r="BL101" s="44"/>
      <c r="BM101" s="44"/>
      <c r="BN101" s="44"/>
      <c r="BO101" s="44"/>
    </row>
    <row r="102" spans="2:73" ht="16.8" customHeight="1">
      <c r="B102" s="240" t="s">
        <v>183</v>
      </c>
      <c r="C102" s="266"/>
      <c r="D102" s="266"/>
      <c r="E102" s="266"/>
      <c r="F102" s="286"/>
      <c r="G102" s="62">
        <f>+AM83</f>
        <v>0</v>
      </c>
      <c r="H102" s="62"/>
      <c r="I102" s="335">
        <v>16000</v>
      </c>
      <c r="J102" s="337"/>
      <c r="K102" s="33">
        <f>+G102*I102</f>
        <v>0</v>
      </c>
      <c r="L102" s="33"/>
      <c r="M102" s="33"/>
      <c r="N102" s="33"/>
      <c r="AP102" s="25"/>
      <c r="AQ102" s="25"/>
      <c r="AR102" s="400"/>
      <c r="BG102" s="401"/>
      <c r="BH102" s="401"/>
      <c r="BI102" s="401"/>
      <c r="BJ102" s="401"/>
      <c r="BK102" s="401"/>
      <c r="BL102" s="401"/>
      <c r="BM102" s="401"/>
      <c r="BN102" s="401"/>
      <c r="BO102" s="401"/>
    </row>
    <row r="103" spans="2:73" ht="16.8" customHeight="1">
      <c r="B103" s="146" t="s">
        <v>182</v>
      </c>
      <c r="C103" s="146"/>
      <c r="D103" s="146"/>
      <c r="E103" s="146"/>
      <c r="F103" s="146"/>
      <c r="G103" s="62">
        <f>+AM84</f>
        <v>0</v>
      </c>
      <c r="H103" s="62"/>
      <c r="I103" s="33">
        <v>36000</v>
      </c>
      <c r="J103" s="33"/>
      <c r="K103" s="33">
        <f>+G103*I103</f>
        <v>0</v>
      </c>
      <c r="L103" s="33"/>
      <c r="M103" s="340"/>
      <c r="N103" s="340"/>
      <c r="AP103" s="25"/>
      <c r="AQ103" s="25"/>
      <c r="AR103" s="34"/>
      <c r="BG103" s="44"/>
      <c r="BH103" s="44"/>
      <c r="BI103" s="44"/>
      <c r="BJ103" s="44"/>
      <c r="BK103" s="44"/>
      <c r="BL103" s="44"/>
      <c r="BM103" s="44"/>
      <c r="BN103" s="44"/>
      <c r="BO103" s="44"/>
    </row>
    <row r="104" spans="2:73" ht="16.8" customHeight="1">
      <c r="B104" s="241" t="s">
        <v>89</v>
      </c>
      <c r="C104" s="267"/>
      <c r="D104" s="267"/>
      <c r="E104" s="267"/>
      <c r="F104" s="267"/>
      <c r="G104" s="63">
        <f>+AM85</f>
        <v>0</v>
      </c>
      <c r="H104" s="63"/>
      <c r="I104" s="336">
        <v>16000</v>
      </c>
      <c r="J104" s="336"/>
      <c r="K104" s="336">
        <f>+G104*I104</f>
        <v>0</v>
      </c>
      <c r="L104" s="336"/>
      <c r="M104" s="341"/>
      <c r="N104" s="341"/>
      <c r="AP104" s="25"/>
      <c r="AQ104" s="25"/>
      <c r="AR104" s="34"/>
      <c r="BG104" s="44"/>
      <c r="BH104" s="44"/>
      <c r="BI104" s="44"/>
      <c r="BJ104" s="44"/>
      <c r="BK104" s="44"/>
      <c r="BL104" s="44"/>
      <c r="BM104" s="44"/>
      <c r="BN104" s="44"/>
      <c r="BO104" s="44"/>
    </row>
    <row r="105" spans="2:73" ht="16.8" customHeight="1">
      <c r="B105" s="242" t="s">
        <v>8</v>
      </c>
      <c r="C105" s="268"/>
      <c r="D105" s="268"/>
      <c r="E105" s="268"/>
      <c r="F105" s="268"/>
      <c r="G105" s="64">
        <f>SUM(G101:H104)</f>
        <v>0</v>
      </c>
      <c r="H105" s="64"/>
      <c r="I105" s="72"/>
      <c r="J105" s="72"/>
      <c r="K105" s="338">
        <f>SUM(K101:L104)</f>
        <v>0</v>
      </c>
      <c r="L105" s="338"/>
      <c r="M105" s="342"/>
      <c r="N105" s="342"/>
      <c r="AP105" s="25"/>
      <c r="AQ105" s="25"/>
      <c r="AR105" s="34"/>
      <c r="BG105" s="44"/>
      <c r="BH105" s="44"/>
      <c r="BI105" s="44"/>
      <c r="BJ105" s="44"/>
      <c r="BK105" s="44"/>
      <c r="BL105" s="44"/>
      <c r="BM105" s="44"/>
      <c r="BN105" s="44"/>
      <c r="BO105" s="44"/>
    </row>
    <row r="106" spans="2:73" ht="16.8" customHeight="1">
      <c r="C106" s="34"/>
      <c r="AP106" s="25"/>
      <c r="AQ106" s="25"/>
      <c r="AR106" s="34"/>
      <c r="BG106" s="44"/>
      <c r="BH106" s="44"/>
      <c r="BI106" s="44"/>
      <c r="BJ106" s="44"/>
      <c r="BK106" s="44"/>
      <c r="BL106" s="44"/>
      <c r="BM106" s="44"/>
      <c r="BN106" s="44"/>
      <c r="BO106" s="44"/>
    </row>
    <row r="107" spans="2:73" ht="13.8" customHeight="1">
      <c r="B107" s="45"/>
      <c r="D107" s="45"/>
      <c r="E107" s="28"/>
      <c r="F107" s="28"/>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P107" s="25"/>
      <c r="AQ107" s="25"/>
      <c r="AR107" s="25"/>
      <c r="AS107" s="25"/>
      <c r="AT107" s="25"/>
    </row>
    <row r="108" spans="2:73" ht="15.75">
      <c r="B108" s="121" t="s">
        <v>47</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209"/>
      <c r="AO108" s="387"/>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row>
    <row r="109" spans="2:73" ht="17.399999999999999" customHeight="1">
      <c r="B109" s="123" t="s">
        <v>36</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210"/>
      <c r="AO109" s="387"/>
      <c r="AP109" s="25"/>
      <c r="AQ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row>
    <row r="110" spans="2:73" ht="17.399999999999999" customHeight="1">
      <c r="B110" s="122" t="s">
        <v>229</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210"/>
      <c r="BC110" s="25"/>
      <c r="BD110" s="25"/>
      <c r="BE110" s="25"/>
      <c r="BF110" s="25"/>
      <c r="BG110" s="25"/>
      <c r="BH110" s="25"/>
      <c r="BI110" s="25"/>
      <c r="BJ110" s="25"/>
      <c r="BK110" s="25"/>
      <c r="BL110" s="25"/>
      <c r="BM110" s="25"/>
      <c r="BN110" s="25"/>
      <c r="BO110" s="25"/>
      <c r="BP110" s="25"/>
      <c r="BQ110" s="25"/>
      <c r="BR110" s="25"/>
      <c r="BS110" s="25"/>
      <c r="BT110" s="25"/>
      <c r="BU110" s="25"/>
    </row>
    <row r="111" spans="2:73" ht="17.399999999999999" customHeight="1">
      <c r="B111" s="122" t="s">
        <v>40</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210"/>
      <c r="AP111" s="44"/>
      <c r="BE111" s="25"/>
      <c r="BF111" s="25"/>
      <c r="BG111" s="25"/>
      <c r="BH111" s="25"/>
      <c r="BI111" s="25"/>
      <c r="BJ111" s="25"/>
      <c r="BK111" s="25"/>
      <c r="BL111" s="25"/>
      <c r="BM111" s="25"/>
      <c r="BN111" s="25"/>
      <c r="BO111" s="25"/>
      <c r="BP111" s="25"/>
      <c r="BQ111" s="25"/>
      <c r="BR111" s="25"/>
      <c r="BS111" s="25"/>
      <c r="BT111" s="25"/>
      <c r="BU111" s="25"/>
    </row>
    <row r="112" spans="2:73" ht="17.399999999999999" customHeight="1">
      <c r="B112" s="122" t="s">
        <v>231</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210"/>
      <c r="AP112" s="44"/>
      <c r="BE112" s="25"/>
      <c r="BF112" s="25"/>
      <c r="BG112" s="25"/>
      <c r="BH112" s="25"/>
      <c r="BI112" s="25"/>
      <c r="BJ112" s="25"/>
      <c r="BK112" s="25"/>
      <c r="BL112" s="25"/>
      <c r="BM112" s="25"/>
      <c r="BN112" s="25"/>
      <c r="BO112" s="25"/>
      <c r="BP112" s="25"/>
      <c r="BQ112" s="25"/>
      <c r="BR112" s="25"/>
      <c r="BS112" s="25"/>
      <c r="BT112" s="25"/>
      <c r="BU112" s="25"/>
    </row>
    <row r="113" spans="1:73" ht="17.399999999999999" customHeight="1">
      <c r="B113" s="122" t="s">
        <v>197</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210"/>
      <c r="AP113" s="44"/>
      <c r="BE113" s="25"/>
      <c r="BF113" s="25"/>
      <c r="BG113" s="25"/>
      <c r="BH113" s="25"/>
      <c r="BI113" s="25"/>
      <c r="BJ113" s="25"/>
      <c r="BK113" s="25"/>
      <c r="BL113" s="25"/>
      <c r="BM113" s="25"/>
      <c r="BN113" s="25"/>
      <c r="BO113" s="25"/>
      <c r="BP113" s="25"/>
      <c r="BQ113" s="25"/>
      <c r="BR113" s="25"/>
      <c r="BS113" s="25"/>
      <c r="BT113" s="25"/>
      <c r="BU113" s="25"/>
    </row>
    <row r="114" spans="1:73" ht="17.399999999999999" customHeight="1">
      <c r="B114" s="122" t="s">
        <v>181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210"/>
      <c r="AP114" s="25"/>
      <c r="AQ114" s="25"/>
      <c r="BE114" s="25"/>
      <c r="BF114" s="25"/>
      <c r="BG114" s="25"/>
      <c r="BH114" s="25"/>
      <c r="BI114" s="25"/>
      <c r="BJ114" s="25"/>
      <c r="BK114" s="25"/>
      <c r="BL114" s="25"/>
      <c r="BM114" s="25"/>
      <c r="BN114" s="25"/>
      <c r="BO114" s="25"/>
      <c r="BP114" s="25"/>
      <c r="BQ114" s="25"/>
      <c r="BR114" s="25"/>
      <c r="BS114" s="25"/>
      <c r="BT114" s="25"/>
      <c r="BU114" s="25"/>
    </row>
    <row r="115" spans="1:73" ht="17.399999999999999" customHeight="1">
      <c r="B115" s="122" t="s">
        <v>18</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210"/>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row>
    <row r="116" spans="1:73" ht="17.399999999999999" customHeight="1">
      <c r="B116" s="124" t="s">
        <v>84</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211"/>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row>
    <row r="117" spans="1:73" ht="15" customHeight="1">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row>
    <row r="118" spans="1:73" ht="15" customHeight="1">
      <c r="A118" s="227" t="s">
        <v>69</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row>
    <row r="119" spans="1:73" ht="16.2" customHeight="1">
      <c r="B119" s="45" t="s">
        <v>65</v>
      </c>
      <c r="C119" s="45"/>
      <c r="D119" s="45"/>
      <c r="E119" s="28"/>
      <c r="F119" s="28"/>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P119" s="25"/>
      <c r="AQ119" s="25"/>
    </row>
    <row r="120" spans="1:73" ht="16.2" customHeight="1">
      <c r="B120" s="243" t="s">
        <v>7</v>
      </c>
      <c r="C120" s="269"/>
      <c r="D120" s="269"/>
      <c r="E120" s="269"/>
      <c r="F120" s="297"/>
      <c r="G120" s="302">
        <f t="shared" ref="G120:AL120" si="26">IF(G75-G79&gt;0,G75-G79,0)</f>
        <v>0</v>
      </c>
      <c r="H120" s="322">
        <f t="shared" si="26"/>
        <v>0</v>
      </c>
      <c r="I120" s="322">
        <f t="shared" si="26"/>
        <v>0</v>
      </c>
      <c r="J120" s="322">
        <f t="shared" si="26"/>
        <v>0</v>
      </c>
      <c r="K120" s="322">
        <f t="shared" si="26"/>
        <v>0</v>
      </c>
      <c r="L120" s="322">
        <f t="shared" si="26"/>
        <v>0</v>
      </c>
      <c r="M120" s="322">
        <f t="shared" si="26"/>
        <v>0</v>
      </c>
      <c r="N120" s="322">
        <f t="shared" si="26"/>
        <v>0</v>
      </c>
      <c r="O120" s="322">
        <f t="shared" si="26"/>
        <v>0</v>
      </c>
      <c r="P120" s="322">
        <f t="shared" si="26"/>
        <v>0</v>
      </c>
      <c r="Q120" s="322">
        <f t="shared" si="26"/>
        <v>0</v>
      </c>
      <c r="R120" s="322">
        <f t="shared" si="26"/>
        <v>0</v>
      </c>
      <c r="S120" s="322">
        <f t="shared" si="26"/>
        <v>0</v>
      </c>
      <c r="T120" s="322">
        <f t="shared" si="26"/>
        <v>0</v>
      </c>
      <c r="U120" s="322">
        <f t="shared" si="26"/>
        <v>0</v>
      </c>
      <c r="V120" s="322">
        <f t="shared" si="26"/>
        <v>0</v>
      </c>
      <c r="W120" s="322">
        <f t="shared" si="26"/>
        <v>0</v>
      </c>
      <c r="X120" s="322">
        <f t="shared" si="26"/>
        <v>0</v>
      </c>
      <c r="Y120" s="322">
        <f t="shared" si="26"/>
        <v>0</v>
      </c>
      <c r="Z120" s="322">
        <f t="shared" si="26"/>
        <v>0</v>
      </c>
      <c r="AA120" s="322">
        <f t="shared" si="26"/>
        <v>0</v>
      </c>
      <c r="AB120" s="322">
        <f t="shared" si="26"/>
        <v>0</v>
      </c>
      <c r="AC120" s="322">
        <f t="shared" si="26"/>
        <v>0</v>
      </c>
      <c r="AD120" s="322">
        <f t="shared" si="26"/>
        <v>0</v>
      </c>
      <c r="AE120" s="322">
        <f t="shared" si="26"/>
        <v>0</v>
      </c>
      <c r="AF120" s="322">
        <f t="shared" si="26"/>
        <v>0</v>
      </c>
      <c r="AG120" s="322">
        <f t="shared" si="26"/>
        <v>0</v>
      </c>
      <c r="AH120" s="322">
        <f t="shared" si="26"/>
        <v>0</v>
      </c>
      <c r="AI120" s="322">
        <f t="shared" si="26"/>
        <v>0</v>
      </c>
      <c r="AJ120" s="322">
        <f t="shared" si="26"/>
        <v>0</v>
      </c>
      <c r="AK120" s="322">
        <f t="shared" si="26"/>
        <v>0</v>
      </c>
      <c r="AL120" s="353">
        <f t="shared" si="26"/>
        <v>0</v>
      </c>
      <c r="AM120" s="379">
        <f>SUM(G120:AL120)</f>
        <v>0</v>
      </c>
      <c r="AP120" s="25"/>
      <c r="AQ120" s="25"/>
    </row>
    <row r="121" spans="1:73" ht="16.2" customHeight="1">
      <c r="B121" s="244" t="s">
        <v>68</v>
      </c>
      <c r="C121" s="270"/>
      <c r="D121" s="270"/>
      <c r="E121" s="270"/>
      <c r="F121" s="285"/>
      <c r="G121" s="316">
        <f t="shared" ref="G121:AL121" si="27">IF(G77-G120&lt;0,-(G77-G120),0)</f>
        <v>0</v>
      </c>
      <c r="H121" s="162">
        <f t="shared" si="27"/>
        <v>0</v>
      </c>
      <c r="I121" s="162">
        <f t="shared" si="27"/>
        <v>0</v>
      </c>
      <c r="J121" s="162">
        <f t="shared" si="27"/>
        <v>0</v>
      </c>
      <c r="K121" s="162">
        <f t="shared" si="27"/>
        <v>0</v>
      </c>
      <c r="L121" s="162">
        <f t="shared" si="27"/>
        <v>0</v>
      </c>
      <c r="M121" s="162">
        <f t="shared" si="27"/>
        <v>0</v>
      </c>
      <c r="N121" s="162">
        <f t="shared" si="27"/>
        <v>0</v>
      </c>
      <c r="O121" s="162">
        <f t="shared" si="27"/>
        <v>0</v>
      </c>
      <c r="P121" s="162">
        <f t="shared" si="27"/>
        <v>0</v>
      </c>
      <c r="Q121" s="162">
        <f t="shared" si="27"/>
        <v>0</v>
      </c>
      <c r="R121" s="162">
        <f t="shared" si="27"/>
        <v>0</v>
      </c>
      <c r="S121" s="162">
        <f t="shared" si="27"/>
        <v>0</v>
      </c>
      <c r="T121" s="162">
        <f t="shared" si="27"/>
        <v>0</v>
      </c>
      <c r="U121" s="162">
        <f t="shared" si="27"/>
        <v>0</v>
      </c>
      <c r="V121" s="162">
        <f t="shared" si="27"/>
        <v>0</v>
      </c>
      <c r="W121" s="162">
        <f t="shared" si="27"/>
        <v>0</v>
      </c>
      <c r="X121" s="162">
        <f t="shared" si="27"/>
        <v>0</v>
      </c>
      <c r="Y121" s="162">
        <f t="shared" si="27"/>
        <v>0</v>
      </c>
      <c r="Z121" s="162">
        <f t="shared" si="27"/>
        <v>0</v>
      </c>
      <c r="AA121" s="162">
        <f t="shared" si="27"/>
        <v>0</v>
      </c>
      <c r="AB121" s="162">
        <f t="shared" si="27"/>
        <v>0</v>
      </c>
      <c r="AC121" s="162">
        <f t="shared" si="27"/>
        <v>0</v>
      </c>
      <c r="AD121" s="162">
        <f t="shared" si="27"/>
        <v>0</v>
      </c>
      <c r="AE121" s="162">
        <f t="shared" si="27"/>
        <v>0</v>
      </c>
      <c r="AF121" s="162">
        <f t="shared" si="27"/>
        <v>0</v>
      </c>
      <c r="AG121" s="162">
        <f t="shared" si="27"/>
        <v>0</v>
      </c>
      <c r="AH121" s="162">
        <f t="shared" si="27"/>
        <v>0</v>
      </c>
      <c r="AI121" s="162">
        <f t="shared" si="27"/>
        <v>0</v>
      </c>
      <c r="AJ121" s="162">
        <f t="shared" si="27"/>
        <v>0</v>
      </c>
      <c r="AK121" s="162">
        <f t="shared" si="27"/>
        <v>0</v>
      </c>
      <c r="AL121" s="223">
        <f t="shared" si="27"/>
        <v>0</v>
      </c>
      <c r="AM121" s="380">
        <f>SUM(G121:AL121)</f>
        <v>0</v>
      </c>
      <c r="AP121" s="25"/>
      <c r="AQ121" s="25"/>
    </row>
    <row r="122" spans="1:73" ht="16.2" customHeight="1">
      <c r="B122" s="245"/>
      <c r="C122" s="31"/>
      <c r="D122" s="31"/>
      <c r="E122" s="31"/>
      <c r="F122" s="31"/>
      <c r="G122" s="31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P122" s="25"/>
      <c r="AQ122" s="25"/>
    </row>
    <row r="123" spans="1:73" ht="15" customHeight="1">
      <c r="B123" s="45" t="s">
        <v>30</v>
      </c>
      <c r="C123" s="45"/>
      <c r="D123" s="45"/>
      <c r="E123" s="4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P123" s="25"/>
      <c r="AQ123" s="25"/>
      <c r="BQ123" s="25"/>
      <c r="BR123" s="25"/>
      <c r="BS123" s="25"/>
      <c r="BT123" s="25"/>
      <c r="BU123" s="25"/>
    </row>
    <row r="124" spans="1:73" ht="15" customHeight="1">
      <c r="B124" s="246" t="s">
        <v>15</v>
      </c>
      <c r="C124" s="271"/>
      <c r="D124" s="271"/>
      <c r="E124" s="271"/>
      <c r="F124" s="271"/>
      <c r="G124" s="312"/>
      <c r="H124" s="331">
        <f t="shared" ref="H124:AL125" si="28">+H64-G64</f>
        <v>0</v>
      </c>
      <c r="I124" s="331">
        <f t="shared" si="28"/>
        <v>0</v>
      </c>
      <c r="J124" s="331">
        <f t="shared" si="28"/>
        <v>0</v>
      </c>
      <c r="K124" s="331">
        <f t="shared" si="28"/>
        <v>0</v>
      </c>
      <c r="L124" s="331">
        <f t="shared" si="28"/>
        <v>0</v>
      </c>
      <c r="M124" s="331">
        <f t="shared" si="28"/>
        <v>0</v>
      </c>
      <c r="N124" s="331">
        <f t="shared" si="28"/>
        <v>0</v>
      </c>
      <c r="O124" s="331">
        <f t="shared" si="28"/>
        <v>0</v>
      </c>
      <c r="P124" s="331">
        <f t="shared" si="28"/>
        <v>0</v>
      </c>
      <c r="Q124" s="331">
        <f t="shared" si="28"/>
        <v>0</v>
      </c>
      <c r="R124" s="331">
        <f t="shared" si="28"/>
        <v>0</v>
      </c>
      <c r="S124" s="331">
        <f t="shared" si="28"/>
        <v>0</v>
      </c>
      <c r="T124" s="331">
        <f t="shared" si="28"/>
        <v>0</v>
      </c>
      <c r="U124" s="331">
        <f t="shared" si="28"/>
        <v>0</v>
      </c>
      <c r="V124" s="331">
        <f t="shared" si="28"/>
        <v>0</v>
      </c>
      <c r="W124" s="331">
        <f t="shared" si="28"/>
        <v>0</v>
      </c>
      <c r="X124" s="331">
        <f t="shared" si="28"/>
        <v>0</v>
      </c>
      <c r="Y124" s="331">
        <f t="shared" si="28"/>
        <v>0</v>
      </c>
      <c r="Z124" s="331">
        <f t="shared" si="28"/>
        <v>0</v>
      </c>
      <c r="AA124" s="331">
        <f t="shared" si="28"/>
        <v>0</v>
      </c>
      <c r="AB124" s="331">
        <f t="shared" si="28"/>
        <v>0</v>
      </c>
      <c r="AC124" s="331">
        <f t="shared" si="28"/>
        <v>0</v>
      </c>
      <c r="AD124" s="331">
        <f t="shared" si="28"/>
        <v>0</v>
      </c>
      <c r="AE124" s="331">
        <f t="shared" si="28"/>
        <v>0</v>
      </c>
      <c r="AF124" s="331">
        <f t="shared" si="28"/>
        <v>0</v>
      </c>
      <c r="AG124" s="331">
        <f t="shared" si="28"/>
        <v>0</v>
      </c>
      <c r="AH124" s="331">
        <f t="shared" si="28"/>
        <v>0</v>
      </c>
      <c r="AI124" s="331">
        <f t="shared" si="28"/>
        <v>0</v>
      </c>
      <c r="AJ124" s="331">
        <f t="shared" si="28"/>
        <v>0</v>
      </c>
      <c r="AK124" s="331">
        <f t="shared" si="28"/>
        <v>0</v>
      </c>
      <c r="AL124" s="362">
        <f t="shared" si="28"/>
        <v>0</v>
      </c>
      <c r="AM124" s="27"/>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row>
    <row r="125" spans="1:73" ht="15" customHeight="1">
      <c r="B125" s="247" t="s">
        <v>9</v>
      </c>
      <c r="C125" s="272"/>
      <c r="D125" s="272"/>
      <c r="E125" s="272"/>
      <c r="F125" s="272"/>
      <c r="G125" s="318"/>
      <c r="H125" s="332">
        <f t="shared" si="28"/>
        <v>0</v>
      </c>
      <c r="I125" s="332">
        <f t="shared" si="28"/>
        <v>0</v>
      </c>
      <c r="J125" s="332">
        <f t="shared" si="28"/>
        <v>0</v>
      </c>
      <c r="K125" s="332">
        <f t="shared" si="28"/>
        <v>0</v>
      </c>
      <c r="L125" s="332">
        <f t="shared" si="28"/>
        <v>0</v>
      </c>
      <c r="M125" s="332">
        <f t="shared" si="28"/>
        <v>0</v>
      </c>
      <c r="N125" s="332">
        <f t="shared" si="28"/>
        <v>0</v>
      </c>
      <c r="O125" s="332">
        <f t="shared" si="28"/>
        <v>0</v>
      </c>
      <c r="P125" s="332">
        <f t="shared" si="28"/>
        <v>0</v>
      </c>
      <c r="Q125" s="332">
        <f t="shared" si="28"/>
        <v>0</v>
      </c>
      <c r="R125" s="332">
        <f t="shared" si="28"/>
        <v>0</v>
      </c>
      <c r="S125" s="332">
        <f t="shared" si="28"/>
        <v>0</v>
      </c>
      <c r="T125" s="332">
        <f t="shared" si="28"/>
        <v>0</v>
      </c>
      <c r="U125" s="332">
        <f t="shared" si="28"/>
        <v>0</v>
      </c>
      <c r="V125" s="332">
        <f t="shared" si="28"/>
        <v>0</v>
      </c>
      <c r="W125" s="332">
        <f t="shared" si="28"/>
        <v>0</v>
      </c>
      <c r="X125" s="332">
        <f t="shared" si="28"/>
        <v>0</v>
      </c>
      <c r="Y125" s="332">
        <f t="shared" si="28"/>
        <v>0</v>
      </c>
      <c r="Z125" s="332">
        <f t="shared" si="28"/>
        <v>0</v>
      </c>
      <c r="AA125" s="332">
        <f t="shared" si="28"/>
        <v>0</v>
      </c>
      <c r="AB125" s="332">
        <f t="shared" si="28"/>
        <v>0</v>
      </c>
      <c r="AC125" s="332">
        <f t="shared" si="28"/>
        <v>0</v>
      </c>
      <c r="AD125" s="332">
        <f t="shared" si="28"/>
        <v>0</v>
      </c>
      <c r="AE125" s="332">
        <f t="shared" si="28"/>
        <v>0</v>
      </c>
      <c r="AF125" s="332">
        <f t="shared" si="28"/>
        <v>0</v>
      </c>
      <c r="AG125" s="332">
        <f t="shared" si="28"/>
        <v>0</v>
      </c>
      <c r="AH125" s="332">
        <f t="shared" si="28"/>
        <v>0</v>
      </c>
      <c r="AI125" s="332">
        <f t="shared" si="28"/>
        <v>0</v>
      </c>
      <c r="AJ125" s="332">
        <f t="shared" si="28"/>
        <v>0</v>
      </c>
      <c r="AK125" s="332">
        <f t="shared" si="28"/>
        <v>0</v>
      </c>
      <c r="AL125" s="363">
        <f t="shared" si="28"/>
        <v>0</v>
      </c>
      <c r="AM125" s="27"/>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row>
    <row r="126" spans="1:73" ht="15" customHeight="1">
      <c r="B126" s="248" t="s">
        <v>8</v>
      </c>
      <c r="C126" s="273"/>
      <c r="D126" s="273"/>
      <c r="E126" s="273"/>
      <c r="F126" s="273"/>
      <c r="G126" s="319">
        <f t="shared" ref="G126:AL126" si="29">SUM(G124:G125)</f>
        <v>0</v>
      </c>
      <c r="H126" s="333">
        <f t="shared" si="29"/>
        <v>0</v>
      </c>
      <c r="I126" s="333">
        <f t="shared" si="29"/>
        <v>0</v>
      </c>
      <c r="J126" s="333">
        <f t="shared" si="29"/>
        <v>0</v>
      </c>
      <c r="K126" s="333">
        <f t="shared" si="29"/>
        <v>0</v>
      </c>
      <c r="L126" s="333">
        <f t="shared" si="29"/>
        <v>0</v>
      </c>
      <c r="M126" s="333">
        <f t="shared" si="29"/>
        <v>0</v>
      </c>
      <c r="N126" s="333">
        <f t="shared" si="29"/>
        <v>0</v>
      </c>
      <c r="O126" s="333">
        <f t="shared" si="29"/>
        <v>0</v>
      </c>
      <c r="P126" s="333">
        <f t="shared" si="29"/>
        <v>0</v>
      </c>
      <c r="Q126" s="333">
        <f t="shared" si="29"/>
        <v>0</v>
      </c>
      <c r="R126" s="333">
        <f t="shared" si="29"/>
        <v>0</v>
      </c>
      <c r="S126" s="333">
        <f t="shared" si="29"/>
        <v>0</v>
      </c>
      <c r="T126" s="333">
        <f t="shared" si="29"/>
        <v>0</v>
      </c>
      <c r="U126" s="333">
        <f t="shared" si="29"/>
        <v>0</v>
      </c>
      <c r="V126" s="333">
        <f t="shared" si="29"/>
        <v>0</v>
      </c>
      <c r="W126" s="333">
        <f t="shared" si="29"/>
        <v>0</v>
      </c>
      <c r="X126" s="333">
        <f t="shared" si="29"/>
        <v>0</v>
      </c>
      <c r="Y126" s="333">
        <f t="shared" si="29"/>
        <v>0</v>
      </c>
      <c r="Z126" s="333">
        <f t="shared" si="29"/>
        <v>0</v>
      </c>
      <c r="AA126" s="333">
        <f t="shared" si="29"/>
        <v>0</v>
      </c>
      <c r="AB126" s="333">
        <f t="shared" si="29"/>
        <v>0</v>
      </c>
      <c r="AC126" s="333">
        <f t="shared" si="29"/>
        <v>0</v>
      </c>
      <c r="AD126" s="333">
        <f t="shared" si="29"/>
        <v>0</v>
      </c>
      <c r="AE126" s="333">
        <f t="shared" si="29"/>
        <v>0</v>
      </c>
      <c r="AF126" s="333">
        <f t="shared" si="29"/>
        <v>0</v>
      </c>
      <c r="AG126" s="333">
        <f t="shared" si="29"/>
        <v>0</v>
      </c>
      <c r="AH126" s="333">
        <f t="shared" si="29"/>
        <v>0</v>
      </c>
      <c r="AI126" s="333">
        <f t="shared" si="29"/>
        <v>0</v>
      </c>
      <c r="AJ126" s="333">
        <f t="shared" si="29"/>
        <v>0</v>
      </c>
      <c r="AK126" s="333">
        <f t="shared" si="29"/>
        <v>0</v>
      </c>
      <c r="AL126" s="364">
        <f t="shared" si="29"/>
        <v>0</v>
      </c>
      <c r="AM126" s="27"/>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row>
    <row r="127" spans="1:73" ht="15" customHeight="1">
      <c r="B127" s="27"/>
      <c r="C127" s="45"/>
      <c r="D127" s="45"/>
      <c r="E127" s="45"/>
      <c r="F127" s="45"/>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row>
    <row r="128" spans="1:73" ht="15" customHeight="1">
      <c r="B128" s="246" t="s">
        <v>71</v>
      </c>
      <c r="C128" s="271"/>
      <c r="D128" s="271"/>
      <c r="E128" s="271"/>
      <c r="F128" s="271"/>
      <c r="G128" s="312"/>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62"/>
      <c r="AM128" s="27"/>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row>
    <row r="129" spans="2:73" ht="15" customHeight="1">
      <c r="B129" s="249" t="s">
        <v>35</v>
      </c>
      <c r="C129" s="274"/>
      <c r="D129" s="274"/>
      <c r="E129" s="274"/>
      <c r="F129" s="274"/>
      <c r="G129" s="320" t="str">
        <f t="shared" ref="G129:AL129" si="30">IF(G128-G66=0,"",G128-G66)</f>
        <v/>
      </c>
      <c r="H129" s="334" t="str">
        <f t="shared" si="30"/>
        <v/>
      </c>
      <c r="I129" s="334" t="str">
        <f t="shared" si="30"/>
        <v/>
      </c>
      <c r="J129" s="334" t="str">
        <f t="shared" si="30"/>
        <v/>
      </c>
      <c r="K129" s="334" t="str">
        <f t="shared" si="30"/>
        <v/>
      </c>
      <c r="L129" s="334" t="str">
        <f t="shared" si="30"/>
        <v/>
      </c>
      <c r="M129" s="334" t="str">
        <f t="shared" si="30"/>
        <v/>
      </c>
      <c r="N129" s="334" t="str">
        <f t="shared" si="30"/>
        <v/>
      </c>
      <c r="O129" s="334" t="str">
        <f t="shared" si="30"/>
        <v/>
      </c>
      <c r="P129" s="334" t="str">
        <f t="shared" si="30"/>
        <v/>
      </c>
      <c r="Q129" s="334" t="str">
        <f t="shared" si="30"/>
        <v/>
      </c>
      <c r="R129" s="334" t="str">
        <f t="shared" si="30"/>
        <v/>
      </c>
      <c r="S129" s="334" t="str">
        <f t="shared" si="30"/>
        <v/>
      </c>
      <c r="T129" s="334" t="str">
        <f t="shared" si="30"/>
        <v/>
      </c>
      <c r="U129" s="334" t="str">
        <f t="shared" si="30"/>
        <v/>
      </c>
      <c r="V129" s="334" t="str">
        <f t="shared" si="30"/>
        <v/>
      </c>
      <c r="W129" s="334" t="str">
        <f t="shared" si="30"/>
        <v/>
      </c>
      <c r="X129" s="334" t="str">
        <f t="shared" si="30"/>
        <v/>
      </c>
      <c r="Y129" s="334" t="str">
        <f t="shared" si="30"/>
        <v/>
      </c>
      <c r="Z129" s="334" t="str">
        <f t="shared" si="30"/>
        <v/>
      </c>
      <c r="AA129" s="334" t="str">
        <f t="shared" si="30"/>
        <v/>
      </c>
      <c r="AB129" s="334" t="str">
        <f t="shared" si="30"/>
        <v/>
      </c>
      <c r="AC129" s="334" t="str">
        <f t="shared" si="30"/>
        <v/>
      </c>
      <c r="AD129" s="334" t="str">
        <f t="shared" si="30"/>
        <v/>
      </c>
      <c r="AE129" s="334" t="str">
        <f t="shared" si="30"/>
        <v/>
      </c>
      <c r="AF129" s="334" t="str">
        <f t="shared" si="30"/>
        <v/>
      </c>
      <c r="AG129" s="334" t="str">
        <f t="shared" si="30"/>
        <v/>
      </c>
      <c r="AH129" s="334" t="str">
        <f t="shared" si="30"/>
        <v/>
      </c>
      <c r="AI129" s="334" t="str">
        <f t="shared" si="30"/>
        <v/>
      </c>
      <c r="AJ129" s="334" t="str">
        <f t="shared" si="30"/>
        <v/>
      </c>
      <c r="AK129" s="334" t="str">
        <f t="shared" si="30"/>
        <v/>
      </c>
      <c r="AL129" s="365" t="str">
        <f t="shared" si="30"/>
        <v/>
      </c>
      <c r="AM129" s="27"/>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row>
    <row r="130" spans="2:73" ht="15" customHeight="1">
      <c r="B130" s="27" t="s">
        <v>73</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row>
    <row r="131" spans="2:73" ht="15" customHeight="1">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row>
    <row r="132" spans="2:73" ht="15" customHeight="1">
      <c r="B132" s="27"/>
      <c r="C132" s="134" t="s">
        <v>4</v>
      </c>
      <c r="D132" s="142"/>
      <c r="E132" s="142" t="s">
        <v>58</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row>
    <row r="133" spans="2:73" ht="15" customHeight="1">
      <c r="B133" s="27"/>
      <c r="C133" s="40" t="s">
        <v>19</v>
      </c>
      <c r="D133" s="142"/>
      <c r="E133" s="40" t="s">
        <v>59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row>
    <row r="134" spans="2:73" ht="15" customHeight="1">
      <c r="B134" s="27"/>
      <c r="C134" s="40" t="s">
        <v>24</v>
      </c>
      <c r="D134" s="142"/>
      <c r="E134" s="40" t="s">
        <v>56</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row>
    <row r="135" spans="2:73" ht="15" customHeight="1">
      <c r="B135" s="27"/>
      <c r="C135" s="40" t="s">
        <v>25</v>
      </c>
      <c r="D135" s="142"/>
      <c r="E135" s="40" t="s">
        <v>41</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row>
    <row r="136" spans="2:73" ht="15" customHeight="1">
      <c r="B136" s="27"/>
      <c r="C136" s="40" t="s">
        <v>28</v>
      </c>
      <c r="D136" s="142"/>
      <c r="E136" s="40" t="s">
        <v>60</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row>
    <row r="137" spans="2:73" ht="15" customHeight="1">
      <c r="B137" s="27"/>
      <c r="C137" s="275" t="s">
        <v>16</v>
      </c>
      <c r="D137" s="142"/>
      <c r="E137" s="40" t="s">
        <v>21</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row>
    <row r="138" spans="2:73" ht="15" customHeight="1">
      <c r="B138" s="27"/>
      <c r="C138" s="275" t="s">
        <v>177</v>
      </c>
      <c r="D138" s="142"/>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row>
    <row r="139" spans="2:73" ht="15" customHeight="1">
      <c r="B139" s="27"/>
      <c r="C139" s="275" t="s">
        <v>23</v>
      </c>
      <c r="D139" s="142"/>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row>
    <row r="140" spans="2:73" ht="15" customHeight="1">
      <c r="B140" s="27"/>
      <c r="C140" s="275" t="s">
        <v>6</v>
      </c>
      <c r="D140" s="142"/>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row>
    <row r="141" spans="2:73" ht="15" customHeight="1">
      <c r="C141" s="40" t="s">
        <v>14</v>
      </c>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row>
    <row r="142" spans="2:73" ht="15" customHeight="1">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row>
    <row r="143" spans="2:73" ht="15" customHeight="1">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row>
    <row r="144" spans="2:73" ht="15" customHeight="1">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row>
  </sheetData>
  <mergeCells count="46">
    <mergeCell ref="P1:R1"/>
    <mergeCell ref="S1:T1"/>
    <mergeCell ref="V1:W1"/>
    <mergeCell ref="X1:Y1"/>
    <mergeCell ref="Z1:AA1"/>
    <mergeCell ref="AB1:AC1"/>
    <mergeCell ref="AD1:AE1"/>
    <mergeCell ref="AI1:AJ1"/>
    <mergeCell ref="AK1:AN1"/>
    <mergeCell ref="G87:AM87"/>
    <mergeCell ref="B94:D94"/>
    <mergeCell ref="E94:G94"/>
    <mergeCell ref="H94:J94"/>
    <mergeCell ref="K94:M94"/>
    <mergeCell ref="O94:Q94"/>
    <mergeCell ref="R94:T94"/>
    <mergeCell ref="B100:F100"/>
    <mergeCell ref="G100:H100"/>
    <mergeCell ref="I100:J100"/>
    <mergeCell ref="K100:N100"/>
    <mergeCell ref="B101:F101"/>
    <mergeCell ref="G101:H101"/>
    <mergeCell ref="I101:J101"/>
    <mergeCell ref="K101:N101"/>
    <mergeCell ref="B102:F102"/>
    <mergeCell ref="G102:H102"/>
    <mergeCell ref="I102:J102"/>
    <mergeCell ref="K102:N102"/>
    <mergeCell ref="B103:F103"/>
    <mergeCell ref="G103:H103"/>
    <mergeCell ref="I103:J103"/>
    <mergeCell ref="K103:N103"/>
    <mergeCell ref="B104:F104"/>
    <mergeCell ref="G104:H104"/>
    <mergeCell ref="I104:J104"/>
    <mergeCell ref="K104:N104"/>
    <mergeCell ref="B105:F105"/>
    <mergeCell ref="G105:H105"/>
    <mergeCell ref="I105:J105"/>
    <mergeCell ref="K105:N105"/>
    <mergeCell ref="B92:D93"/>
    <mergeCell ref="E92:G93"/>
    <mergeCell ref="H92:J93"/>
    <mergeCell ref="K92:M93"/>
    <mergeCell ref="O92:Q93"/>
    <mergeCell ref="R92:T93"/>
  </mergeCells>
  <phoneticPr fontId="2"/>
  <conditionalFormatting sqref="G4:AL63">
    <cfRule type="expression" dxfId="17" priority="3">
      <formula>AP4=1</formula>
    </cfRule>
    <cfRule type="expression" dxfId="16" priority="4">
      <formula>COUNTIF(G4,"休(療)")=1</formula>
    </cfRule>
    <cfRule type="expression" dxfId="15" priority="5">
      <formula>COUNTIF(G4,"休")=1</formula>
    </cfRule>
    <cfRule type="expression" dxfId="14" priority="6">
      <formula>COUNTIF(G4,"空")=1</formula>
    </cfRule>
    <cfRule type="expression" dxfId="13" priority="7">
      <formula>COUNTIF(G4,"対象外")=1</formula>
    </cfRule>
    <cfRule type="expression" dxfId="12" priority="8">
      <formula>COUNTIF(G4,"*"&amp;"コ"&amp;"*")=1</formula>
    </cfRule>
    <cfRule type="expression" dxfId="11" priority="9">
      <formula>COUNTIF(G4,"*"&amp;"一"&amp;"*")=1</formula>
    </cfRule>
  </conditionalFormatting>
  <conditionalFormatting sqref="D4:AN63">
    <cfRule type="expression" dxfId="10" priority="2">
      <formula>$E5&lt;&gt;""</formula>
    </cfRule>
  </conditionalFormatting>
  <conditionalFormatting sqref="G4:AN63">
    <cfRule type="expression" dxfId="9" priority="1">
      <formula>COUNTIF(G4,"空(療)")=1</formula>
    </cfRule>
  </conditionalFormatting>
  <dataValidations count="3">
    <dataValidation type="list" allowBlank="1" showDropDown="0" showInputMessage="1" showErrorMessage="1" sqref="AM4:AM63">
      <formula1>$C$133:$C$137</formula1>
    </dataValidation>
    <dataValidation type="list" allowBlank="1" showDropDown="0" showInputMessage="1" showErrorMessage="1" sqref="G4:AL63">
      <formula1>$C$133:$C$141</formula1>
    </dataValidation>
    <dataValidation type="list" allowBlank="1" showDropDown="0" showInputMessage="1" showErrorMessage="1" sqref="D4:D63">
      <formula1>$E$133:$E$137</formula1>
    </dataValidation>
  </dataValidations>
  <pageMargins left="0.11811023622047244" right="0.11811023622047244" top="0.74803149606299213" bottom="0.19685039370078741" header="0.31496062992125984" footer="0.31496062992125984"/>
  <pageSetup paperSize="8" scale="65" fitToWidth="1" fitToHeight="0" orientation="portrait" usePrinterDefaults="1"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dimension ref="A1:IV144"/>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5" style="23" customWidth="1"/>
    <col min="5" max="6" width="5.8984375" style="23" customWidth="1"/>
    <col min="7" max="39" width="5.19921875" style="23" customWidth="1"/>
    <col min="40" max="40" width="6.19921875" style="107" customWidth="1"/>
    <col min="41" max="41" width="4" style="23" bestFit="1" customWidth="1"/>
    <col min="42" max="73" width="5.19921875" style="23" customWidth="1"/>
    <col min="74" max="74" width="9" style="23"/>
    <col min="75" max="75" width="11.69921875" style="23" customWidth="1"/>
    <col min="76" max="256" width="9" style="23"/>
  </cols>
  <sheetData>
    <row r="1" spans="2:75" ht="20.25">
      <c r="B1" s="26" t="s">
        <v>212</v>
      </c>
      <c r="C1" s="27"/>
      <c r="D1" s="27"/>
      <c r="E1" s="27"/>
      <c r="F1" s="27"/>
      <c r="G1" s="27"/>
      <c r="H1" s="27"/>
      <c r="I1" s="27"/>
      <c r="J1" s="27"/>
      <c r="K1" s="27"/>
      <c r="L1" s="27"/>
      <c r="M1" s="192"/>
      <c r="N1" s="192"/>
      <c r="O1" s="405"/>
      <c r="P1" s="344" t="s">
        <v>187</v>
      </c>
      <c r="Q1" s="189"/>
      <c r="R1" s="187"/>
      <c r="S1" s="175"/>
      <c r="T1" s="177"/>
      <c r="U1" s="179" t="s">
        <v>132</v>
      </c>
      <c r="V1" s="175"/>
      <c r="W1" s="345"/>
      <c r="X1" s="184" t="s">
        <v>133</v>
      </c>
      <c r="Y1" s="187"/>
      <c r="Z1" s="190">
        <f>_xlfn.DAYS(V1,S1)+1</f>
        <v>1</v>
      </c>
      <c r="AA1" s="191"/>
      <c r="AB1" s="347"/>
      <c r="AC1" s="347"/>
      <c r="AD1" s="348"/>
      <c r="AE1" s="349"/>
      <c r="AF1" s="205" t="s">
        <v>101</v>
      </c>
      <c r="AG1" s="205"/>
      <c r="AH1" s="350"/>
      <c r="AI1" s="94" t="s">
        <v>10</v>
      </c>
      <c r="AJ1" s="94"/>
      <c r="AK1" s="98" t="s">
        <v>115</v>
      </c>
      <c r="AL1" s="98"/>
      <c r="AM1" s="98"/>
      <c r="AN1" s="98"/>
      <c r="AP1" s="23" t="s">
        <v>90</v>
      </c>
      <c r="BL1" s="25"/>
      <c r="BM1" s="25"/>
      <c r="BN1" s="25"/>
      <c r="BO1" s="25"/>
      <c r="BP1" s="25"/>
      <c r="BQ1" s="25"/>
      <c r="BR1" s="25"/>
      <c r="BS1" s="25"/>
      <c r="BT1" s="25"/>
    </row>
    <row r="2" spans="2:75" ht="18"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75" s="115" customFormat="1" ht="17.25" customHeight="1">
      <c r="B3" s="94" t="s">
        <v>13</v>
      </c>
      <c r="C3" s="125" t="s">
        <v>46</v>
      </c>
      <c r="D3" s="136" t="s">
        <v>32</v>
      </c>
      <c r="E3" s="143" t="s">
        <v>42</v>
      </c>
      <c r="F3" s="147" t="s">
        <v>1</v>
      </c>
      <c r="G3" s="300">
        <v>45054</v>
      </c>
      <c r="H3" s="161">
        <f t="shared" ref="H3:AL3" ca="1" si="0">OFFSET(H3,0,-1)+1</f>
        <v>45055</v>
      </c>
      <c r="I3" s="161">
        <f t="shared" ca="1" si="0"/>
        <v>45056</v>
      </c>
      <c r="J3" s="161">
        <f t="shared" ca="1" si="0"/>
        <v>45057</v>
      </c>
      <c r="K3" s="161">
        <f t="shared" ca="1" si="0"/>
        <v>45058</v>
      </c>
      <c r="L3" s="161">
        <f t="shared" ca="1" si="0"/>
        <v>45059</v>
      </c>
      <c r="M3" s="161">
        <f t="shared" ca="1" si="0"/>
        <v>45060</v>
      </c>
      <c r="N3" s="161">
        <f t="shared" ca="1" si="0"/>
        <v>45061</v>
      </c>
      <c r="O3" s="161">
        <f t="shared" ca="1" si="0"/>
        <v>45062</v>
      </c>
      <c r="P3" s="161">
        <f t="shared" ca="1" si="0"/>
        <v>45063</v>
      </c>
      <c r="Q3" s="161">
        <f t="shared" ca="1" si="0"/>
        <v>45064</v>
      </c>
      <c r="R3" s="161">
        <f t="shared" ca="1" si="0"/>
        <v>45065</v>
      </c>
      <c r="S3" s="161">
        <f t="shared" ca="1" si="0"/>
        <v>45066</v>
      </c>
      <c r="T3" s="161">
        <f t="shared" ca="1" si="0"/>
        <v>45067</v>
      </c>
      <c r="U3" s="161">
        <f t="shared" ca="1" si="0"/>
        <v>45068</v>
      </c>
      <c r="V3" s="161">
        <f t="shared" ca="1" si="0"/>
        <v>45069</v>
      </c>
      <c r="W3" s="161">
        <f t="shared" ca="1" si="0"/>
        <v>45070</v>
      </c>
      <c r="X3" s="161">
        <f t="shared" ca="1" si="0"/>
        <v>45071</v>
      </c>
      <c r="Y3" s="161">
        <f t="shared" ca="1" si="0"/>
        <v>45072</v>
      </c>
      <c r="Z3" s="161">
        <f t="shared" ca="1" si="0"/>
        <v>45073</v>
      </c>
      <c r="AA3" s="161">
        <f t="shared" ca="1" si="0"/>
        <v>45074</v>
      </c>
      <c r="AB3" s="161">
        <f t="shared" ca="1" si="0"/>
        <v>45075</v>
      </c>
      <c r="AC3" s="161">
        <f t="shared" ca="1" si="0"/>
        <v>45076</v>
      </c>
      <c r="AD3" s="161">
        <f t="shared" ca="1" si="0"/>
        <v>45077</v>
      </c>
      <c r="AE3" s="161">
        <f t="shared" ca="1" si="0"/>
        <v>45078</v>
      </c>
      <c r="AF3" s="161">
        <f t="shared" ca="1" si="0"/>
        <v>45079</v>
      </c>
      <c r="AG3" s="161">
        <f t="shared" ca="1" si="0"/>
        <v>45080</v>
      </c>
      <c r="AH3" s="161">
        <f t="shared" ca="1" si="0"/>
        <v>45081</v>
      </c>
      <c r="AI3" s="161">
        <f t="shared" ca="1" si="0"/>
        <v>45082</v>
      </c>
      <c r="AJ3" s="161">
        <f t="shared" ca="1" si="0"/>
        <v>45083</v>
      </c>
      <c r="AK3" s="161">
        <f t="shared" ca="1" si="0"/>
        <v>45084</v>
      </c>
      <c r="AL3" s="193">
        <f t="shared" ca="1" si="0"/>
        <v>45085</v>
      </c>
      <c r="AM3" s="366" t="s">
        <v>8</v>
      </c>
      <c r="AN3" s="381" t="s">
        <v>61</v>
      </c>
      <c r="AO3" s="388"/>
      <c r="AP3" s="390">
        <f>+G3</f>
        <v>45054</v>
      </c>
      <c r="AQ3" s="395">
        <f t="shared" ref="AQ3:BU3" si="1">+AP3+1</f>
        <v>45055</v>
      </c>
      <c r="AR3" s="395">
        <f t="shared" si="1"/>
        <v>45056</v>
      </c>
      <c r="AS3" s="395">
        <f t="shared" si="1"/>
        <v>45057</v>
      </c>
      <c r="AT3" s="395">
        <f t="shared" si="1"/>
        <v>45058</v>
      </c>
      <c r="AU3" s="395">
        <f t="shared" si="1"/>
        <v>45059</v>
      </c>
      <c r="AV3" s="395">
        <f t="shared" si="1"/>
        <v>45060</v>
      </c>
      <c r="AW3" s="395">
        <f t="shared" si="1"/>
        <v>45061</v>
      </c>
      <c r="AX3" s="395">
        <f t="shared" si="1"/>
        <v>45062</v>
      </c>
      <c r="AY3" s="395">
        <f t="shared" si="1"/>
        <v>45063</v>
      </c>
      <c r="AZ3" s="395">
        <f t="shared" si="1"/>
        <v>45064</v>
      </c>
      <c r="BA3" s="395">
        <f t="shared" si="1"/>
        <v>45065</v>
      </c>
      <c r="BB3" s="395">
        <f t="shared" si="1"/>
        <v>45066</v>
      </c>
      <c r="BC3" s="395">
        <f t="shared" si="1"/>
        <v>45067</v>
      </c>
      <c r="BD3" s="395">
        <f t="shared" si="1"/>
        <v>45068</v>
      </c>
      <c r="BE3" s="395">
        <f t="shared" si="1"/>
        <v>45069</v>
      </c>
      <c r="BF3" s="395">
        <f t="shared" si="1"/>
        <v>45070</v>
      </c>
      <c r="BG3" s="395">
        <f t="shared" si="1"/>
        <v>45071</v>
      </c>
      <c r="BH3" s="395">
        <f t="shared" si="1"/>
        <v>45072</v>
      </c>
      <c r="BI3" s="395">
        <f t="shared" si="1"/>
        <v>45073</v>
      </c>
      <c r="BJ3" s="395">
        <f t="shared" si="1"/>
        <v>45074</v>
      </c>
      <c r="BK3" s="395">
        <f t="shared" si="1"/>
        <v>45075</v>
      </c>
      <c r="BL3" s="395">
        <f t="shared" si="1"/>
        <v>45076</v>
      </c>
      <c r="BM3" s="395">
        <f t="shared" si="1"/>
        <v>45077</v>
      </c>
      <c r="BN3" s="395">
        <f t="shared" si="1"/>
        <v>45078</v>
      </c>
      <c r="BO3" s="395">
        <f t="shared" si="1"/>
        <v>45079</v>
      </c>
      <c r="BP3" s="395">
        <f t="shared" si="1"/>
        <v>45080</v>
      </c>
      <c r="BQ3" s="395">
        <f t="shared" si="1"/>
        <v>45081</v>
      </c>
      <c r="BR3" s="395">
        <f t="shared" si="1"/>
        <v>45082</v>
      </c>
      <c r="BS3" s="395">
        <f t="shared" si="1"/>
        <v>45083</v>
      </c>
      <c r="BT3" s="395">
        <f t="shared" si="1"/>
        <v>45084</v>
      </c>
      <c r="BU3" s="402">
        <f t="shared" si="1"/>
        <v>45085</v>
      </c>
    </row>
    <row r="4" spans="2:75" ht="12" customHeight="1">
      <c r="B4" s="117">
        <f t="shared" ref="B4:B63" si="2">ROW()-3</f>
        <v>1</v>
      </c>
      <c r="C4" s="126"/>
      <c r="D4" s="137"/>
      <c r="E4" s="144"/>
      <c r="F4" s="282" t="e">
        <f t="shared" ref="F4:F63" ca="1" si="3">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220"/>
      <c r="AM4" s="367"/>
      <c r="AN4" s="382">
        <f ca="1">IFERROR(COUNTIF(OFFSET(G4,0,MATCH("コ",G4:AL4,0)):$AL4,"一"),0)</f>
        <v>0</v>
      </c>
      <c r="AP4" s="391">
        <f t="shared" ref="AP4:AP63" si="4">COUNTIF(G4,"*"&amp;"コ"&amp;"*")</f>
        <v>0</v>
      </c>
      <c r="AQ4" s="396">
        <f t="shared" ref="AQ4:BU63" si="5">IF(AP4=1,1,COUNTIF(H4,"*"&amp;"コ"&amp;"*"))</f>
        <v>0</v>
      </c>
      <c r="AR4" s="396">
        <f t="shared" si="5"/>
        <v>0</v>
      </c>
      <c r="AS4" s="396">
        <f t="shared" si="5"/>
        <v>0</v>
      </c>
      <c r="AT4" s="396">
        <f t="shared" si="5"/>
        <v>0</v>
      </c>
      <c r="AU4" s="396">
        <f t="shared" si="5"/>
        <v>0</v>
      </c>
      <c r="AV4" s="396">
        <f t="shared" si="5"/>
        <v>0</v>
      </c>
      <c r="AW4" s="396">
        <f t="shared" si="5"/>
        <v>0</v>
      </c>
      <c r="AX4" s="396">
        <f t="shared" si="5"/>
        <v>0</v>
      </c>
      <c r="AY4" s="396">
        <f t="shared" si="5"/>
        <v>0</v>
      </c>
      <c r="AZ4" s="396">
        <f t="shared" si="5"/>
        <v>0</v>
      </c>
      <c r="BA4" s="396">
        <f t="shared" si="5"/>
        <v>0</v>
      </c>
      <c r="BB4" s="396">
        <f t="shared" si="5"/>
        <v>0</v>
      </c>
      <c r="BC4" s="396">
        <f t="shared" si="5"/>
        <v>0</v>
      </c>
      <c r="BD4" s="396">
        <f t="shared" si="5"/>
        <v>0</v>
      </c>
      <c r="BE4" s="396">
        <f t="shared" si="5"/>
        <v>0</v>
      </c>
      <c r="BF4" s="396">
        <f t="shared" si="5"/>
        <v>0</v>
      </c>
      <c r="BG4" s="396">
        <f t="shared" si="5"/>
        <v>0</v>
      </c>
      <c r="BH4" s="396">
        <f t="shared" si="5"/>
        <v>0</v>
      </c>
      <c r="BI4" s="396">
        <f t="shared" si="5"/>
        <v>0</v>
      </c>
      <c r="BJ4" s="396">
        <f t="shared" si="5"/>
        <v>0</v>
      </c>
      <c r="BK4" s="396">
        <f t="shared" si="5"/>
        <v>0</v>
      </c>
      <c r="BL4" s="396">
        <f t="shared" si="5"/>
        <v>0</v>
      </c>
      <c r="BM4" s="396">
        <f t="shared" si="5"/>
        <v>0</v>
      </c>
      <c r="BN4" s="396">
        <f t="shared" si="5"/>
        <v>0</v>
      </c>
      <c r="BO4" s="396">
        <f t="shared" si="5"/>
        <v>0</v>
      </c>
      <c r="BP4" s="396">
        <f t="shared" si="5"/>
        <v>0</v>
      </c>
      <c r="BQ4" s="396">
        <f t="shared" si="5"/>
        <v>0</v>
      </c>
      <c r="BR4" s="396">
        <f t="shared" si="5"/>
        <v>0</v>
      </c>
      <c r="BS4" s="396">
        <f t="shared" si="5"/>
        <v>0</v>
      </c>
      <c r="BT4" s="396">
        <f t="shared" si="5"/>
        <v>0</v>
      </c>
      <c r="BU4" s="403">
        <f t="shared" si="5"/>
        <v>0</v>
      </c>
    </row>
    <row r="5" spans="2:75" ht="12" customHeight="1">
      <c r="B5" s="117">
        <f t="shared" si="2"/>
        <v>2</v>
      </c>
      <c r="C5" s="126"/>
      <c r="D5" s="137"/>
      <c r="E5" s="144"/>
      <c r="F5" s="282" t="e">
        <f t="shared" ca="1" si="3"/>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220"/>
      <c r="AM5" s="367"/>
      <c r="AN5" s="383">
        <f ca="1">IFERROR(COUNTIF(OFFSET(G5,0,MATCH("コ",G5:AL5,0)):$AL5,"一"),0)</f>
        <v>0</v>
      </c>
      <c r="AP5" s="392">
        <f t="shared" si="4"/>
        <v>0</v>
      </c>
      <c r="AQ5" s="397">
        <f t="shared" si="5"/>
        <v>0</v>
      </c>
      <c r="AR5" s="397">
        <f t="shared" si="5"/>
        <v>0</v>
      </c>
      <c r="AS5" s="397">
        <f t="shared" si="5"/>
        <v>0</v>
      </c>
      <c r="AT5" s="397">
        <f t="shared" si="5"/>
        <v>0</v>
      </c>
      <c r="AU5" s="397">
        <f t="shared" si="5"/>
        <v>0</v>
      </c>
      <c r="AV5" s="397">
        <f t="shared" si="5"/>
        <v>0</v>
      </c>
      <c r="AW5" s="397">
        <f t="shared" si="5"/>
        <v>0</v>
      </c>
      <c r="AX5" s="397">
        <f t="shared" si="5"/>
        <v>0</v>
      </c>
      <c r="AY5" s="397">
        <f t="shared" si="5"/>
        <v>0</v>
      </c>
      <c r="AZ5" s="397">
        <f t="shared" si="5"/>
        <v>0</v>
      </c>
      <c r="BA5" s="397">
        <f t="shared" si="5"/>
        <v>0</v>
      </c>
      <c r="BB5" s="397">
        <f t="shared" si="5"/>
        <v>0</v>
      </c>
      <c r="BC5" s="397">
        <f t="shared" si="5"/>
        <v>0</v>
      </c>
      <c r="BD5" s="397">
        <f t="shared" si="5"/>
        <v>0</v>
      </c>
      <c r="BE5" s="397">
        <f t="shared" si="5"/>
        <v>0</v>
      </c>
      <c r="BF5" s="397">
        <f t="shared" si="5"/>
        <v>0</v>
      </c>
      <c r="BG5" s="397">
        <f t="shared" si="5"/>
        <v>0</v>
      </c>
      <c r="BH5" s="397">
        <f t="shared" si="5"/>
        <v>0</v>
      </c>
      <c r="BI5" s="397">
        <f t="shared" si="5"/>
        <v>0</v>
      </c>
      <c r="BJ5" s="397">
        <f t="shared" si="5"/>
        <v>0</v>
      </c>
      <c r="BK5" s="397">
        <f t="shared" si="5"/>
        <v>0</v>
      </c>
      <c r="BL5" s="397">
        <f t="shared" si="5"/>
        <v>0</v>
      </c>
      <c r="BM5" s="397">
        <f t="shared" si="5"/>
        <v>0</v>
      </c>
      <c r="BN5" s="397">
        <f t="shared" si="5"/>
        <v>0</v>
      </c>
      <c r="BO5" s="397">
        <f t="shared" si="5"/>
        <v>0</v>
      </c>
      <c r="BP5" s="397">
        <f t="shared" si="5"/>
        <v>0</v>
      </c>
      <c r="BQ5" s="397">
        <f t="shared" si="5"/>
        <v>0</v>
      </c>
      <c r="BR5" s="397">
        <f t="shared" si="5"/>
        <v>0</v>
      </c>
      <c r="BS5" s="397">
        <f t="shared" si="5"/>
        <v>0</v>
      </c>
      <c r="BT5" s="397">
        <f t="shared" si="5"/>
        <v>0</v>
      </c>
      <c r="BU5" s="282">
        <f t="shared" si="5"/>
        <v>0</v>
      </c>
      <c r="BW5" s="25"/>
    </row>
    <row r="6" spans="2:75" ht="12" customHeight="1">
      <c r="B6" s="117">
        <f t="shared" si="2"/>
        <v>3</v>
      </c>
      <c r="C6" s="126"/>
      <c r="D6" s="137"/>
      <c r="E6" s="144"/>
      <c r="F6" s="282" t="e">
        <f t="shared" ca="1" si="3"/>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220"/>
      <c r="AM6" s="367"/>
      <c r="AN6" s="383">
        <f ca="1">IFERROR(COUNTIF(OFFSET(G6,0,MATCH("コ",G6:AL6,0)):$AL6,"一"),0)</f>
        <v>0</v>
      </c>
      <c r="AP6" s="392">
        <f t="shared" si="4"/>
        <v>0</v>
      </c>
      <c r="AQ6" s="397">
        <f t="shared" si="5"/>
        <v>0</v>
      </c>
      <c r="AR6" s="397">
        <f t="shared" si="5"/>
        <v>0</v>
      </c>
      <c r="AS6" s="397">
        <f t="shared" si="5"/>
        <v>0</v>
      </c>
      <c r="AT6" s="397">
        <f t="shared" si="5"/>
        <v>0</v>
      </c>
      <c r="AU6" s="397">
        <f t="shared" si="5"/>
        <v>0</v>
      </c>
      <c r="AV6" s="397">
        <f t="shared" si="5"/>
        <v>0</v>
      </c>
      <c r="AW6" s="397">
        <f t="shared" si="5"/>
        <v>0</v>
      </c>
      <c r="AX6" s="397">
        <f t="shared" si="5"/>
        <v>0</v>
      </c>
      <c r="AY6" s="397">
        <f t="shared" si="5"/>
        <v>0</v>
      </c>
      <c r="AZ6" s="397">
        <f t="shared" si="5"/>
        <v>0</v>
      </c>
      <c r="BA6" s="397">
        <f t="shared" si="5"/>
        <v>0</v>
      </c>
      <c r="BB6" s="397">
        <f t="shared" si="5"/>
        <v>0</v>
      </c>
      <c r="BC6" s="397">
        <f t="shared" si="5"/>
        <v>0</v>
      </c>
      <c r="BD6" s="397">
        <f t="shared" si="5"/>
        <v>0</v>
      </c>
      <c r="BE6" s="397">
        <f t="shared" si="5"/>
        <v>0</v>
      </c>
      <c r="BF6" s="397">
        <f t="shared" si="5"/>
        <v>0</v>
      </c>
      <c r="BG6" s="397">
        <f t="shared" si="5"/>
        <v>0</v>
      </c>
      <c r="BH6" s="397">
        <f t="shared" si="5"/>
        <v>0</v>
      </c>
      <c r="BI6" s="397">
        <f t="shared" si="5"/>
        <v>0</v>
      </c>
      <c r="BJ6" s="397">
        <f t="shared" si="5"/>
        <v>0</v>
      </c>
      <c r="BK6" s="397">
        <f t="shared" si="5"/>
        <v>0</v>
      </c>
      <c r="BL6" s="397">
        <f t="shared" si="5"/>
        <v>0</v>
      </c>
      <c r="BM6" s="397">
        <f t="shared" si="5"/>
        <v>0</v>
      </c>
      <c r="BN6" s="397">
        <f t="shared" si="5"/>
        <v>0</v>
      </c>
      <c r="BO6" s="397">
        <f t="shared" si="5"/>
        <v>0</v>
      </c>
      <c r="BP6" s="397">
        <f t="shared" si="5"/>
        <v>0</v>
      </c>
      <c r="BQ6" s="397">
        <f t="shared" si="5"/>
        <v>0</v>
      </c>
      <c r="BR6" s="397">
        <f t="shared" si="5"/>
        <v>0</v>
      </c>
      <c r="BS6" s="397">
        <f t="shared" si="5"/>
        <v>0</v>
      </c>
      <c r="BT6" s="397">
        <f t="shared" si="5"/>
        <v>0</v>
      </c>
      <c r="BU6" s="282">
        <f t="shared" si="5"/>
        <v>0</v>
      </c>
    </row>
    <row r="7" spans="2:75" ht="12" customHeight="1">
      <c r="B7" s="117">
        <f t="shared" si="2"/>
        <v>4</v>
      </c>
      <c r="C7" s="126"/>
      <c r="D7" s="137"/>
      <c r="E7" s="144"/>
      <c r="F7" s="282" t="e">
        <f t="shared" ca="1" si="3"/>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220"/>
      <c r="AM7" s="367"/>
      <c r="AN7" s="383">
        <f ca="1">IFERROR(COUNTIF(OFFSET(G7,0,MATCH("コ",G7:AL7,0)):$AL7,"一"),0)</f>
        <v>0</v>
      </c>
      <c r="AP7" s="392">
        <f t="shared" si="4"/>
        <v>0</v>
      </c>
      <c r="AQ7" s="397">
        <f t="shared" si="5"/>
        <v>0</v>
      </c>
      <c r="AR7" s="397">
        <f t="shared" si="5"/>
        <v>0</v>
      </c>
      <c r="AS7" s="397">
        <f t="shared" si="5"/>
        <v>0</v>
      </c>
      <c r="AT7" s="397">
        <f t="shared" si="5"/>
        <v>0</v>
      </c>
      <c r="AU7" s="397">
        <f t="shared" si="5"/>
        <v>0</v>
      </c>
      <c r="AV7" s="397">
        <f t="shared" si="5"/>
        <v>0</v>
      </c>
      <c r="AW7" s="397">
        <f t="shared" si="5"/>
        <v>0</v>
      </c>
      <c r="AX7" s="397">
        <f t="shared" si="5"/>
        <v>0</v>
      </c>
      <c r="AY7" s="397">
        <f t="shared" si="5"/>
        <v>0</v>
      </c>
      <c r="AZ7" s="397">
        <f t="shared" si="5"/>
        <v>0</v>
      </c>
      <c r="BA7" s="397">
        <f t="shared" si="5"/>
        <v>0</v>
      </c>
      <c r="BB7" s="397">
        <f t="shared" si="5"/>
        <v>0</v>
      </c>
      <c r="BC7" s="397">
        <f t="shared" si="5"/>
        <v>0</v>
      </c>
      <c r="BD7" s="397">
        <f t="shared" si="5"/>
        <v>0</v>
      </c>
      <c r="BE7" s="397">
        <f t="shared" si="5"/>
        <v>0</v>
      </c>
      <c r="BF7" s="397">
        <f t="shared" si="5"/>
        <v>0</v>
      </c>
      <c r="BG7" s="397">
        <f t="shared" si="5"/>
        <v>0</v>
      </c>
      <c r="BH7" s="397">
        <f t="shared" si="5"/>
        <v>0</v>
      </c>
      <c r="BI7" s="397">
        <f t="shared" si="5"/>
        <v>0</v>
      </c>
      <c r="BJ7" s="397">
        <f t="shared" si="5"/>
        <v>0</v>
      </c>
      <c r="BK7" s="397">
        <f t="shared" si="5"/>
        <v>0</v>
      </c>
      <c r="BL7" s="397">
        <f t="shared" si="5"/>
        <v>0</v>
      </c>
      <c r="BM7" s="397">
        <f t="shared" si="5"/>
        <v>0</v>
      </c>
      <c r="BN7" s="397">
        <f t="shared" si="5"/>
        <v>0</v>
      </c>
      <c r="BO7" s="397">
        <f t="shared" si="5"/>
        <v>0</v>
      </c>
      <c r="BP7" s="397">
        <f t="shared" si="5"/>
        <v>0</v>
      </c>
      <c r="BQ7" s="397">
        <f t="shared" si="5"/>
        <v>0</v>
      </c>
      <c r="BR7" s="397">
        <f t="shared" si="5"/>
        <v>0</v>
      </c>
      <c r="BS7" s="397">
        <f t="shared" si="5"/>
        <v>0</v>
      </c>
      <c r="BT7" s="397">
        <f t="shared" si="5"/>
        <v>0</v>
      </c>
      <c r="BU7" s="282">
        <f t="shared" si="5"/>
        <v>0</v>
      </c>
      <c r="BW7" s="25"/>
    </row>
    <row r="8" spans="2:75" ht="12" customHeight="1">
      <c r="B8" s="117">
        <f t="shared" si="2"/>
        <v>5</v>
      </c>
      <c r="C8" s="126"/>
      <c r="D8" s="137"/>
      <c r="E8" s="144"/>
      <c r="F8" s="282" t="e">
        <f t="shared" ca="1" si="3"/>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220"/>
      <c r="AM8" s="367"/>
      <c r="AN8" s="383">
        <f ca="1">IFERROR(COUNTIF(OFFSET(G8,0,MATCH("コ",G8:AL8,0)):$AL8,"一"),0)</f>
        <v>0</v>
      </c>
      <c r="AP8" s="392">
        <f t="shared" si="4"/>
        <v>0</v>
      </c>
      <c r="AQ8" s="397">
        <f t="shared" si="5"/>
        <v>0</v>
      </c>
      <c r="AR8" s="397">
        <f t="shared" si="5"/>
        <v>0</v>
      </c>
      <c r="AS8" s="397">
        <f t="shared" si="5"/>
        <v>0</v>
      </c>
      <c r="AT8" s="397">
        <f t="shared" si="5"/>
        <v>0</v>
      </c>
      <c r="AU8" s="397">
        <f t="shared" si="5"/>
        <v>0</v>
      </c>
      <c r="AV8" s="397">
        <f t="shared" si="5"/>
        <v>0</v>
      </c>
      <c r="AW8" s="397">
        <f t="shared" si="5"/>
        <v>0</v>
      </c>
      <c r="AX8" s="397">
        <f t="shared" si="5"/>
        <v>0</v>
      </c>
      <c r="AY8" s="397">
        <f t="shared" si="5"/>
        <v>0</v>
      </c>
      <c r="AZ8" s="397">
        <f t="shared" si="5"/>
        <v>0</v>
      </c>
      <c r="BA8" s="397">
        <f t="shared" si="5"/>
        <v>0</v>
      </c>
      <c r="BB8" s="397">
        <f t="shared" si="5"/>
        <v>0</v>
      </c>
      <c r="BC8" s="397">
        <f t="shared" si="5"/>
        <v>0</v>
      </c>
      <c r="BD8" s="397">
        <f t="shared" si="5"/>
        <v>0</v>
      </c>
      <c r="BE8" s="397">
        <f t="shared" si="5"/>
        <v>0</v>
      </c>
      <c r="BF8" s="397">
        <f t="shared" si="5"/>
        <v>0</v>
      </c>
      <c r="BG8" s="397">
        <f t="shared" si="5"/>
        <v>0</v>
      </c>
      <c r="BH8" s="397">
        <f t="shared" si="5"/>
        <v>0</v>
      </c>
      <c r="BI8" s="397">
        <f t="shared" si="5"/>
        <v>0</v>
      </c>
      <c r="BJ8" s="397">
        <f t="shared" si="5"/>
        <v>0</v>
      </c>
      <c r="BK8" s="397">
        <f t="shared" si="5"/>
        <v>0</v>
      </c>
      <c r="BL8" s="397">
        <f t="shared" si="5"/>
        <v>0</v>
      </c>
      <c r="BM8" s="397">
        <f t="shared" si="5"/>
        <v>0</v>
      </c>
      <c r="BN8" s="397">
        <f t="shared" si="5"/>
        <v>0</v>
      </c>
      <c r="BO8" s="397">
        <f t="shared" si="5"/>
        <v>0</v>
      </c>
      <c r="BP8" s="397">
        <f t="shared" si="5"/>
        <v>0</v>
      </c>
      <c r="BQ8" s="397">
        <f t="shared" si="5"/>
        <v>0</v>
      </c>
      <c r="BR8" s="397">
        <f t="shared" si="5"/>
        <v>0</v>
      </c>
      <c r="BS8" s="397">
        <f t="shared" si="5"/>
        <v>0</v>
      </c>
      <c r="BT8" s="397">
        <f t="shared" si="5"/>
        <v>0</v>
      </c>
      <c r="BU8" s="282">
        <f t="shared" si="5"/>
        <v>0</v>
      </c>
      <c r="BW8" s="25"/>
    </row>
    <row r="9" spans="2:75" ht="12" customHeight="1">
      <c r="B9" s="117">
        <f t="shared" si="2"/>
        <v>6</v>
      </c>
      <c r="C9" s="126"/>
      <c r="D9" s="137"/>
      <c r="E9" s="144"/>
      <c r="F9" s="282" t="e">
        <f t="shared" ca="1" si="3"/>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220"/>
      <c r="AM9" s="367"/>
      <c r="AN9" s="383">
        <f ca="1">IFERROR(COUNTIF(OFFSET(G9,0,MATCH("コ",G9:AL9,0)):$AL9,"一"),0)</f>
        <v>0</v>
      </c>
      <c r="AP9" s="392">
        <f t="shared" si="4"/>
        <v>0</v>
      </c>
      <c r="AQ9" s="397">
        <f t="shared" si="5"/>
        <v>0</v>
      </c>
      <c r="AR9" s="397">
        <f t="shared" si="5"/>
        <v>0</v>
      </c>
      <c r="AS9" s="397">
        <f t="shared" si="5"/>
        <v>0</v>
      </c>
      <c r="AT9" s="397">
        <f t="shared" si="5"/>
        <v>0</v>
      </c>
      <c r="AU9" s="397">
        <f t="shared" si="5"/>
        <v>0</v>
      </c>
      <c r="AV9" s="397">
        <f t="shared" si="5"/>
        <v>0</v>
      </c>
      <c r="AW9" s="397">
        <f t="shared" si="5"/>
        <v>0</v>
      </c>
      <c r="AX9" s="397">
        <f t="shared" si="5"/>
        <v>0</v>
      </c>
      <c r="AY9" s="397">
        <f t="shared" si="5"/>
        <v>0</v>
      </c>
      <c r="AZ9" s="397">
        <f t="shared" si="5"/>
        <v>0</v>
      </c>
      <c r="BA9" s="397">
        <f t="shared" si="5"/>
        <v>0</v>
      </c>
      <c r="BB9" s="397">
        <f t="shared" si="5"/>
        <v>0</v>
      </c>
      <c r="BC9" s="397">
        <f t="shared" si="5"/>
        <v>0</v>
      </c>
      <c r="BD9" s="397">
        <f t="shared" si="5"/>
        <v>0</v>
      </c>
      <c r="BE9" s="397">
        <f t="shared" si="5"/>
        <v>0</v>
      </c>
      <c r="BF9" s="397">
        <f t="shared" si="5"/>
        <v>0</v>
      </c>
      <c r="BG9" s="397">
        <f t="shared" si="5"/>
        <v>0</v>
      </c>
      <c r="BH9" s="397">
        <f t="shared" si="5"/>
        <v>0</v>
      </c>
      <c r="BI9" s="397">
        <f t="shared" si="5"/>
        <v>0</v>
      </c>
      <c r="BJ9" s="397">
        <f t="shared" si="5"/>
        <v>0</v>
      </c>
      <c r="BK9" s="397">
        <f t="shared" si="5"/>
        <v>0</v>
      </c>
      <c r="BL9" s="397">
        <f t="shared" si="5"/>
        <v>0</v>
      </c>
      <c r="BM9" s="397">
        <f t="shared" si="5"/>
        <v>0</v>
      </c>
      <c r="BN9" s="397">
        <f t="shared" si="5"/>
        <v>0</v>
      </c>
      <c r="BO9" s="397">
        <f t="shared" si="5"/>
        <v>0</v>
      </c>
      <c r="BP9" s="397">
        <f t="shared" si="5"/>
        <v>0</v>
      </c>
      <c r="BQ9" s="397">
        <f t="shared" si="5"/>
        <v>0</v>
      </c>
      <c r="BR9" s="397">
        <f t="shared" si="5"/>
        <v>0</v>
      </c>
      <c r="BS9" s="397">
        <f t="shared" si="5"/>
        <v>0</v>
      </c>
      <c r="BT9" s="397">
        <f t="shared" si="5"/>
        <v>0</v>
      </c>
      <c r="BU9" s="282">
        <f t="shared" si="5"/>
        <v>0</v>
      </c>
    </row>
    <row r="10" spans="2:75" ht="12" customHeight="1">
      <c r="B10" s="117">
        <f t="shared" si="2"/>
        <v>7</v>
      </c>
      <c r="C10" s="126"/>
      <c r="D10" s="137"/>
      <c r="E10" s="144"/>
      <c r="F10" s="282" t="e">
        <f t="shared" ca="1" si="3"/>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0"/>
      <c r="AM10" s="367"/>
      <c r="AN10" s="383">
        <f ca="1">IFERROR(COUNTIF(OFFSET(G10,0,MATCH("コ",G10:AL10,0)):$AL10,"一"),0)</f>
        <v>0</v>
      </c>
      <c r="AP10" s="392">
        <f t="shared" si="4"/>
        <v>0</v>
      </c>
      <c r="AQ10" s="397">
        <f t="shared" si="5"/>
        <v>0</v>
      </c>
      <c r="AR10" s="397">
        <f t="shared" si="5"/>
        <v>0</v>
      </c>
      <c r="AS10" s="397">
        <f t="shared" si="5"/>
        <v>0</v>
      </c>
      <c r="AT10" s="397">
        <f t="shared" si="5"/>
        <v>0</v>
      </c>
      <c r="AU10" s="397">
        <f t="shared" si="5"/>
        <v>0</v>
      </c>
      <c r="AV10" s="397">
        <f t="shared" si="5"/>
        <v>0</v>
      </c>
      <c r="AW10" s="397">
        <f t="shared" si="5"/>
        <v>0</v>
      </c>
      <c r="AX10" s="397">
        <f t="shared" si="5"/>
        <v>0</v>
      </c>
      <c r="AY10" s="397">
        <f t="shared" si="5"/>
        <v>0</v>
      </c>
      <c r="AZ10" s="397">
        <f t="shared" si="5"/>
        <v>0</v>
      </c>
      <c r="BA10" s="397">
        <f t="shared" si="5"/>
        <v>0</v>
      </c>
      <c r="BB10" s="397">
        <f t="shared" si="5"/>
        <v>0</v>
      </c>
      <c r="BC10" s="397">
        <f t="shared" si="5"/>
        <v>0</v>
      </c>
      <c r="BD10" s="397">
        <f t="shared" si="5"/>
        <v>0</v>
      </c>
      <c r="BE10" s="397">
        <f t="shared" si="5"/>
        <v>0</v>
      </c>
      <c r="BF10" s="397">
        <f t="shared" si="5"/>
        <v>0</v>
      </c>
      <c r="BG10" s="397">
        <f t="shared" si="5"/>
        <v>0</v>
      </c>
      <c r="BH10" s="397">
        <f t="shared" si="5"/>
        <v>0</v>
      </c>
      <c r="BI10" s="397">
        <f t="shared" si="5"/>
        <v>0</v>
      </c>
      <c r="BJ10" s="397">
        <f t="shared" si="5"/>
        <v>0</v>
      </c>
      <c r="BK10" s="397">
        <f t="shared" si="5"/>
        <v>0</v>
      </c>
      <c r="BL10" s="397">
        <f t="shared" si="5"/>
        <v>0</v>
      </c>
      <c r="BM10" s="397">
        <f t="shared" si="5"/>
        <v>0</v>
      </c>
      <c r="BN10" s="397">
        <f t="shared" si="5"/>
        <v>0</v>
      </c>
      <c r="BO10" s="397">
        <f t="shared" si="5"/>
        <v>0</v>
      </c>
      <c r="BP10" s="397">
        <f t="shared" si="5"/>
        <v>0</v>
      </c>
      <c r="BQ10" s="397">
        <f t="shared" si="5"/>
        <v>0</v>
      </c>
      <c r="BR10" s="397">
        <f t="shared" si="5"/>
        <v>0</v>
      </c>
      <c r="BS10" s="397">
        <f t="shared" si="5"/>
        <v>0</v>
      </c>
      <c r="BT10" s="397">
        <f t="shared" si="5"/>
        <v>0</v>
      </c>
      <c r="BU10" s="282">
        <f t="shared" si="5"/>
        <v>0</v>
      </c>
    </row>
    <row r="11" spans="2:75" ht="12" customHeight="1">
      <c r="B11" s="117">
        <f t="shared" si="2"/>
        <v>8</v>
      </c>
      <c r="C11" s="126"/>
      <c r="D11" s="137"/>
      <c r="E11" s="144"/>
      <c r="F11" s="282" t="e">
        <f t="shared" ca="1" si="3"/>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0"/>
      <c r="AM11" s="367"/>
      <c r="AN11" s="383">
        <f ca="1">IFERROR(COUNTIF(OFFSET(G11,0,MATCH("コ",G11:AL11,0)):$AL11,"一"),0)</f>
        <v>0</v>
      </c>
      <c r="AP11" s="392">
        <f t="shared" si="4"/>
        <v>0</v>
      </c>
      <c r="AQ11" s="397">
        <f t="shared" si="5"/>
        <v>0</v>
      </c>
      <c r="AR11" s="397">
        <f t="shared" si="5"/>
        <v>0</v>
      </c>
      <c r="AS11" s="397">
        <f t="shared" si="5"/>
        <v>0</v>
      </c>
      <c r="AT11" s="397">
        <f t="shared" si="5"/>
        <v>0</v>
      </c>
      <c r="AU11" s="397">
        <f t="shared" si="5"/>
        <v>0</v>
      </c>
      <c r="AV11" s="397">
        <f t="shared" si="5"/>
        <v>0</v>
      </c>
      <c r="AW11" s="397">
        <f t="shared" si="5"/>
        <v>0</v>
      </c>
      <c r="AX11" s="397">
        <f t="shared" si="5"/>
        <v>0</v>
      </c>
      <c r="AY11" s="397">
        <f t="shared" si="5"/>
        <v>0</v>
      </c>
      <c r="AZ11" s="397">
        <f t="shared" si="5"/>
        <v>0</v>
      </c>
      <c r="BA11" s="397">
        <f t="shared" si="5"/>
        <v>0</v>
      </c>
      <c r="BB11" s="397">
        <f t="shared" si="5"/>
        <v>0</v>
      </c>
      <c r="BC11" s="397">
        <f t="shared" si="5"/>
        <v>0</v>
      </c>
      <c r="BD11" s="397">
        <f t="shared" si="5"/>
        <v>0</v>
      </c>
      <c r="BE11" s="397">
        <f t="shared" si="5"/>
        <v>0</v>
      </c>
      <c r="BF11" s="397">
        <f t="shared" si="5"/>
        <v>0</v>
      </c>
      <c r="BG11" s="397">
        <f t="shared" si="5"/>
        <v>0</v>
      </c>
      <c r="BH11" s="397">
        <f t="shared" si="5"/>
        <v>0</v>
      </c>
      <c r="BI11" s="397">
        <f t="shared" si="5"/>
        <v>0</v>
      </c>
      <c r="BJ11" s="397">
        <f t="shared" si="5"/>
        <v>0</v>
      </c>
      <c r="BK11" s="397">
        <f t="shared" si="5"/>
        <v>0</v>
      </c>
      <c r="BL11" s="397">
        <f t="shared" si="5"/>
        <v>0</v>
      </c>
      <c r="BM11" s="397">
        <f t="shared" si="5"/>
        <v>0</v>
      </c>
      <c r="BN11" s="397">
        <f t="shared" si="5"/>
        <v>0</v>
      </c>
      <c r="BO11" s="397">
        <f t="shared" si="5"/>
        <v>0</v>
      </c>
      <c r="BP11" s="397">
        <f t="shared" si="5"/>
        <v>0</v>
      </c>
      <c r="BQ11" s="397">
        <f t="shared" si="5"/>
        <v>0</v>
      </c>
      <c r="BR11" s="397">
        <f t="shared" si="5"/>
        <v>0</v>
      </c>
      <c r="BS11" s="397">
        <f t="shared" si="5"/>
        <v>0</v>
      </c>
      <c r="BT11" s="397">
        <f t="shared" si="5"/>
        <v>0</v>
      </c>
      <c r="BU11" s="282">
        <f t="shared" si="5"/>
        <v>0</v>
      </c>
    </row>
    <row r="12" spans="2:75" ht="12" customHeight="1">
      <c r="B12" s="117">
        <f t="shared" si="2"/>
        <v>9</v>
      </c>
      <c r="C12" s="126"/>
      <c r="D12" s="137"/>
      <c r="E12" s="144"/>
      <c r="F12" s="282" t="e">
        <f t="shared" ca="1" si="3"/>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220"/>
      <c r="AM12" s="367"/>
      <c r="AN12" s="383">
        <f ca="1">IFERROR(COUNTIF(OFFSET(G12,0,MATCH("コ",G12:AL12,0)):$AL12,"一"),0)</f>
        <v>0</v>
      </c>
      <c r="AP12" s="392">
        <f t="shared" si="4"/>
        <v>0</v>
      </c>
      <c r="AQ12" s="397">
        <f t="shared" si="5"/>
        <v>0</v>
      </c>
      <c r="AR12" s="397">
        <f t="shared" si="5"/>
        <v>0</v>
      </c>
      <c r="AS12" s="397">
        <f t="shared" si="5"/>
        <v>0</v>
      </c>
      <c r="AT12" s="397">
        <f t="shared" si="5"/>
        <v>0</v>
      </c>
      <c r="AU12" s="397">
        <f t="shared" si="5"/>
        <v>0</v>
      </c>
      <c r="AV12" s="397">
        <f t="shared" si="5"/>
        <v>0</v>
      </c>
      <c r="AW12" s="397">
        <f t="shared" si="5"/>
        <v>0</v>
      </c>
      <c r="AX12" s="397">
        <f t="shared" si="5"/>
        <v>0</v>
      </c>
      <c r="AY12" s="397">
        <f t="shared" si="5"/>
        <v>0</v>
      </c>
      <c r="AZ12" s="397">
        <f t="shared" si="5"/>
        <v>0</v>
      </c>
      <c r="BA12" s="397">
        <f t="shared" si="5"/>
        <v>0</v>
      </c>
      <c r="BB12" s="397">
        <f t="shared" si="5"/>
        <v>0</v>
      </c>
      <c r="BC12" s="397">
        <f t="shared" si="5"/>
        <v>0</v>
      </c>
      <c r="BD12" s="397">
        <f t="shared" si="5"/>
        <v>0</v>
      </c>
      <c r="BE12" s="397">
        <f t="shared" si="5"/>
        <v>0</v>
      </c>
      <c r="BF12" s="397">
        <f t="shared" si="5"/>
        <v>0</v>
      </c>
      <c r="BG12" s="397">
        <f t="shared" si="5"/>
        <v>0</v>
      </c>
      <c r="BH12" s="397">
        <f t="shared" si="5"/>
        <v>0</v>
      </c>
      <c r="BI12" s="397">
        <f t="shared" si="5"/>
        <v>0</v>
      </c>
      <c r="BJ12" s="397">
        <f t="shared" si="5"/>
        <v>0</v>
      </c>
      <c r="BK12" s="397">
        <f t="shared" si="5"/>
        <v>0</v>
      </c>
      <c r="BL12" s="397">
        <f t="shared" si="5"/>
        <v>0</v>
      </c>
      <c r="BM12" s="397">
        <f t="shared" si="5"/>
        <v>0</v>
      </c>
      <c r="BN12" s="397">
        <f t="shared" si="5"/>
        <v>0</v>
      </c>
      <c r="BO12" s="397">
        <f t="shared" si="5"/>
        <v>0</v>
      </c>
      <c r="BP12" s="397">
        <f t="shared" si="5"/>
        <v>0</v>
      </c>
      <c r="BQ12" s="397">
        <f t="shared" si="5"/>
        <v>0</v>
      </c>
      <c r="BR12" s="397">
        <f t="shared" si="5"/>
        <v>0</v>
      </c>
      <c r="BS12" s="397">
        <f t="shared" si="5"/>
        <v>0</v>
      </c>
      <c r="BT12" s="397">
        <f t="shared" si="5"/>
        <v>0</v>
      </c>
      <c r="BU12" s="282">
        <f t="shared" si="5"/>
        <v>0</v>
      </c>
    </row>
    <row r="13" spans="2:75" ht="12" customHeight="1">
      <c r="B13" s="117">
        <f t="shared" si="2"/>
        <v>10</v>
      </c>
      <c r="C13" s="126"/>
      <c r="D13" s="137"/>
      <c r="E13" s="144"/>
      <c r="F13" s="282" t="e">
        <f t="shared" ca="1" si="3"/>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220"/>
      <c r="AM13" s="367"/>
      <c r="AN13" s="383">
        <f ca="1">IFERROR(COUNTIF(OFFSET(G13,0,MATCH("コ",G13:AL13,0)):$AL13,"一"),0)</f>
        <v>0</v>
      </c>
      <c r="AP13" s="392">
        <f t="shared" si="4"/>
        <v>0</v>
      </c>
      <c r="AQ13" s="397">
        <f t="shared" si="5"/>
        <v>0</v>
      </c>
      <c r="AR13" s="397">
        <f t="shared" si="5"/>
        <v>0</v>
      </c>
      <c r="AS13" s="397">
        <f t="shared" si="5"/>
        <v>0</v>
      </c>
      <c r="AT13" s="397">
        <f t="shared" si="5"/>
        <v>0</v>
      </c>
      <c r="AU13" s="397">
        <f t="shared" si="5"/>
        <v>0</v>
      </c>
      <c r="AV13" s="397">
        <f t="shared" si="5"/>
        <v>0</v>
      </c>
      <c r="AW13" s="397">
        <f t="shared" si="5"/>
        <v>0</v>
      </c>
      <c r="AX13" s="397">
        <f t="shared" si="5"/>
        <v>0</v>
      </c>
      <c r="AY13" s="397">
        <f t="shared" si="5"/>
        <v>0</v>
      </c>
      <c r="AZ13" s="397">
        <f t="shared" si="5"/>
        <v>0</v>
      </c>
      <c r="BA13" s="397">
        <f t="shared" si="5"/>
        <v>0</v>
      </c>
      <c r="BB13" s="397">
        <f t="shared" si="5"/>
        <v>0</v>
      </c>
      <c r="BC13" s="397">
        <f t="shared" si="5"/>
        <v>0</v>
      </c>
      <c r="BD13" s="397">
        <f t="shared" si="5"/>
        <v>0</v>
      </c>
      <c r="BE13" s="397">
        <f t="shared" si="5"/>
        <v>0</v>
      </c>
      <c r="BF13" s="397">
        <f t="shared" si="5"/>
        <v>0</v>
      </c>
      <c r="BG13" s="397">
        <f t="shared" si="5"/>
        <v>0</v>
      </c>
      <c r="BH13" s="397">
        <f t="shared" si="5"/>
        <v>0</v>
      </c>
      <c r="BI13" s="397">
        <f t="shared" si="5"/>
        <v>0</v>
      </c>
      <c r="BJ13" s="397">
        <f t="shared" si="5"/>
        <v>0</v>
      </c>
      <c r="BK13" s="397">
        <f t="shared" si="5"/>
        <v>0</v>
      </c>
      <c r="BL13" s="397">
        <f t="shared" si="5"/>
        <v>0</v>
      </c>
      <c r="BM13" s="397">
        <f t="shared" si="5"/>
        <v>0</v>
      </c>
      <c r="BN13" s="397">
        <f t="shared" si="5"/>
        <v>0</v>
      </c>
      <c r="BO13" s="397">
        <f t="shared" si="5"/>
        <v>0</v>
      </c>
      <c r="BP13" s="397">
        <f t="shared" si="5"/>
        <v>0</v>
      </c>
      <c r="BQ13" s="397">
        <f t="shared" si="5"/>
        <v>0</v>
      </c>
      <c r="BR13" s="397">
        <f t="shared" si="5"/>
        <v>0</v>
      </c>
      <c r="BS13" s="397">
        <f t="shared" si="5"/>
        <v>0</v>
      </c>
      <c r="BT13" s="397">
        <f t="shared" si="5"/>
        <v>0</v>
      </c>
      <c r="BU13" s="282">
        <f t="shared" si="5"/>
        <v>0</v>
      </c>
    </row>
    <row r="14" spans="2:75" ht="12" customHeight="1">
      <c r="B14" s="117">
        <f t="shared" si="2"/>
        <v>11</v>
      </c>
      <c r="C14" s="126"/>
      <c r="D14" s="137"/>
      <c r="E14" s="144"/>
      <c r="F14" s="282" t="e">
        <f t="shared" ca="1" si="3"/>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20"/>
      <c r="AM14" s="367"/>
      <c r="AN14" s="383">
        <f ca="1">IFERROR(COUNTIF(OFFSET(G14,0,MATCH("コ",G14:AL14,0)):$AL14,"一"),0)</f>
        <v>0</v>
      </c>
      <c r="AP14" s="392">
        <f t="shared" si="4"/>
        <v>0</v>
      </c>
      <c r="AQ14" s="397">
        <f t="shared" si="5"/>
        <v>0</v>
      </c>
      <c r="AR14" s="397">
        <f t="shared" si="5"/>
        <v>0</v>
      </c>
      <c r="AS14" s="397">
        <f t="shared" si="5"/>
        <v>0</v>
      </c>
      <c r="AT14" s="397">
        <f t="shared" si="5"/>
        <v>0</v>
      </c>
      <c r="AU14" s="397">
        <f t="shared" si="5"/>
        <v>0</v>
      </c>
      <c r="AV14" s="397">
        <f t="shared" si="5"/>
        <v>0</v>
      </c>
      <c r="AW14" s="397">
        <f t="shared" si="5"/>
        <v>0</v>
      </c>
      <c r="AX14" s="397">
        <f t="shared" si="5"/>
        <v>0</v>
      </c>
      <c r="AY14" s="397">
        <f t="shared" si="5"/>
        <v>0</v>
      </c>
      <c r="AZ14" s="397">
        <f t="shared" si="5"/>
        <v>0</v>
      </c>
      <c r="BA14" s="397">
        <f t="shared" si="5"/>
        <v>0</v>
      </c>
      <c r="BB14" s="397">
        <f t="shared" si="5"/>
        <v>0</v>
      </c>
      <c r="BC14" s="397">
        <f t="shared" si="5"/>
        <v>0</v>
      </c>
      <c r="BD14" s="397">
        <f t="shared" si="5"/>
        <v>0</v>
      </c>
      <c r="BE14" s="397">
        <f t="shared" si="5"/>
        <v>0</v>
      </c>
      <c r="BF14" s="397">
        <f t="shared" si="5"/>
        <v>0</v>
      </c>
      <c r="BG14" s="397">
        <f t="shared" si="5"/>
        <v>0</v>
      </c>
      <c r="BH14" s="397">
        <f t="shared" si="5"/>
        <v>0</v>
      </c>
      <c r="BI14" s="397">
        <f t="shared" si="5"/>
        <v>0</v>
      </c>
      <c r="BJ14" s="397">
        <f t="shared" si="5"/>
        <v>0</v>
      </c>
      <c r="BK14" s="397">
        <f t="shared" si="5"/>
        <v>0</v>
      </c>
      <c r="BL14" s="397">
        <f t="shared" si="5"/>
        <v>0</v>
      </c>
      <c r="BM14" s="397">
        <f t="shared" si="5"/>
        <v>0</v>
      </c>
      <c r="BN14" s="397">
        <f t="shared" si="5"/>
        <v>0</v>
      </c>
      <c r="BO14" s="397">
        <f t="shared" si="5"/>
        <v>0</v>
      </c>
      <c r="BP14" s="397">
        <f t="shared" si="5"/>
        <v>0</v>
      </c>
      <c r="BQ14" s="397">
        <f t="shared" si="5"/>
        <v>0</v>
      </c>
      <c r="BR14" s="397">
        <f t="shared" si="5"/>
        <v>0</v>
      </c>
      <c r="BS14" s="397">
        <f t="shared" si="5"/>
        <v>0</v>
      </c>
      <c r="BT14" s="397">
        <f t="shared" si="5"/>
        <v>0</v>
      </c>
      <c r="BU14" s="282">
        <f t="shared" si="5"/>
        <v>0</v>
      </c>
    </row>
    <row r="15" spans="2:75" ht="12" customHeight="1">
      <c r="B15" s="117">
        <f t="shared" si="2"/>
        <v>12</v>
      </c>
      <c r="C15" s="126"/>
      <c r="D15" s="137"/>
      <c r="E15" s="144"/>
      <c r="F15" s="282" t="e">
        <f t="shared" ca="1" si="3"/>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220"/>
      <c r="AM15" s="367"/>
      <c r="AN15" s="383">
        <f ca="1">IFERROR(COUNTIF(OFFSET(G15,0,MATCH("コ",G15:AL15,0)):$AL15,"一"),0)</f>
        <v>0</v>
      </c>
      <c r="AP15" s="392">
        <f t="shared" si="4"/>
        <v>0</v>
      </c>
      <c r="AQ15" s="397">
        <f t="shared" si="5"/>
        <v>0</v>
      </c>
      <c r="AR15" s="397">
        <f t="shared" si="5"/>
        <v>0</v>
      </c>
      <c r="AS15" s="397">
        <f t="shared" si="5"/>
        <v>0</v>
      </c>
      <c r="AT15" s="397">
        <f t="shared" si="5"/>
        <v>0</v>
      </c>
      <c r="AU15" s="397">
        <f t="shared" si="5"/>
        <v>0</v>
      </c>
      <c r="AV15" s="397">
        <f t="shared" si="5"/>
        <v>0</v>
      </c>
      <c r="AW15" s="397">
        <f t="shared" si="5"/>
        <v>0</v>
      </c>
      <c r="AX15" s="397">
        <f t="shared" si="5"/>
        <v>0</v>
      </c>
      <c r="AY15" s="397">
        <f t="shared" si="5"/>
        <v>0</v>
      </c>
      <c r="AZ15" s="397">
        <f t="shared" si="5"/>
        <v>0</v>
      </c>
      <c r="BA15" s="397">
        <f t="shared" si="5"/>
        <v>0</v>
      </c>
      <c r="BB15" s="397">
        <f t="shared" si="5"/>
        <v>0</v>
      </c>
      <c r="BC15" s="397">
        <f t="shared" si="5"/>
        <v>0</v>
      </c>
      <c r="BD15" s="397">
        <f t="shared" si="5"/>
        <v>0</v>
      </c>
      <c r="BE15" s="397">
        <f t="shared" si="5"/>
        <v>0</v>
      </c>
      <c r="BF15" s="397">
        <f t="shared" si="5"/>
        <v>0</v>
      </c>
      <c r="BG15" s="397">
        <f t="shared" si="5"/>
        <v>0</v>
      </c>
      <c r="BH15" s="397">
        <f t="shared" si="5"/>
        <v>0</v>
      </c>
      <c r="BI15" s="397">
        <f t="shared" si="5"/>
        <v>0</v>
      </c>
      <c r="BJ15" s="397">
        <f t="shared" si="5"/>
        <v>0</v>
      </c>
      <c r="BK15" s="397">
        <f t="shared" si="5"/>
        <v>0</v>
      </c>
      <c r="BL15" s="397">
        <f t="shared" si="5"/>
        <v>0</v>
      </c>
      <c r="BM15" s="397">
        <f t="shared" si="5"/>
        <v>0</v>
      </c>
      <c r="BN15" s="397">
        <f t="shared" si="5"/>
        <v>0</v>
      </c>
      <c r="BO15" s="397">
        <f t="shared" si="5"/>
        <v>0</v>
      </c>
      <c r="BP15" s="397">
        <f t="shared" si="5"/>
        <v>0</v>
      </c>
      <c r="BQ15" s="397">
        <f t="shared" si="5"/>
        <v>0</v>
      </c>
      <c r="BR15" s="397">
        <f t="shared" si="5"/>
        <v>0</v>
      </c>
      <c r="BS15" s="397">
        <f t="shared" si="5"/>
        <v>0</v>
      </c>
      <c r="BT15" s="397">
        <f t="shared" si="5"/>
        <v>0</v>
      </c>
      <c r="BU15" s="282">
        <f t="shared" si="5"/>
        <v>0</v>
      </c>
    </row>
    <row r="16" spans="2:75" ht="12" customHeight="1">
      <c r="B16" s="117">
        <f t="shared" si="2"/>
        <v>13</v>
      </c>
      <c r="C16" s="126"/>
      <c r="D16" s="137"/>
      <c r="E16" s="144"/>
      <c r="F16" s="282" t="e">
        <f t="shared" ca="1" si="3"/>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220"/>
      <c r="AM16" s="367"/>
      <c r="AN16" s="383">
        <f ca="1">IFERROR(COUNTIF(OFFSET(G16,0,MATCH("コ",G16:AL16,0)):$AL16,"一"),0)</f>
        <v>0</v>
      </c>
      <c r="AP16" s="392">
        <f t="shared" si="4"/>
        <v>0</v>
      </c>
      <c r="AQ16" s="397">
        <f t="shared" si="5"/>
        <v>0</v>
      </c>
      <c r="AR16" s="397">
        <f t="shared" si="5"/>
        <v>0</v>
      </c>
      <c r="AS16" s="397">
        <f t="shared" si="5"/>
        <v>0</v>
      </c>
      <c r="AT16" s="397">
        <f t="shared" si="5"/>
        <v>0</v>
      </c>
      <c r="AU16" s="397">
        <f t="shared" si="5"/>
        <v>0</v>
      </c>
      <c r="AV16" s="397">
        <f t="shared" si="5"/>
        <v>0</v>
      </c>
      <c r="AW16" s="397">
        <f t="shared" si="5"/>
        <v>0</v>
      </c>
      <c r="AX16" s="397">
        <f t="shared" si="5"/>
        <v>0</v>
      </c>
      <c r="AY16" s="397">
        <f t="shared" si="5"/>
        <v>0</v>
      </c>
      <c r="AZ16" s="397">
        <f t="shared" si="5"/>
        <v>0</v>
      </c>
      <c r="BA16" s="397">
        <f t="shared" si="5"/>
        <v>0</v>
      </c>
      <c r="BB16" s="397">
        <f t="shared" si="5"/>
        <v>0</v>
      </c>
      <c r="BC16" s="397">
        <f t="shared" si="5"/>
        <v>0</v>
      </c>
      <c r="BD16" s="397">
        <f t="shared" si="5"/>
        <v>0</v>
      </c>
      <c r="BE16" s="397">
        <f t="shared" si="5"/>
        <v>0</v>
      </c>
      <c r="BF16" s="397">
        <f t="shared" si="5"/>
        <v>0</v>
      </c>
      <c r="BG16" s="397">
        <f t="shared" si="5"/>
        <v>0</v>
      </c>
      <c r="BH16" s="397">
        <f t="shared" si="5"/>
        <v>0</v>
      </c>
      <c r="BI16" s="397">
        <f t="shared" si="5"/>
        <v>0</v>
      </c>
      <c r="BJ16" s="397">
        <f t="shared" si="5"/>
        <v>0</v>
      </c>
      <c r="BK16" s="397">
        <f t="shared" si="5"/>
        <v>0</v>
      </c>
      <c r="BL16" s="397">
        <f t="shared" si="5"/>
        <v>0</v>
      </c>
      <c r="BM16" s="397">
        <f t="shared" si="5"/>
        <v>0</v>
      </c>
      <c r="BN16" s="397">
        <f t="shared" si="5"/>
        <v>0</v>
      </c>
      <c r="BO16" s="397">
        <f t="shared" si="5"/>
        <v>0</v>
      </c>
      <c r="BP16" s="397">
        <f t="shared" si="5"/>
        <v>0</v>
      </c>
      <c r="BQ16" s="397">
        <f t="shared" si="5"/>
        <v>0</v>
      </c>
      <c r="BR16" s="397">
        <f t="shared" si="5"/>
        <v>0</v>
      </c>
      <c r="BS16" s="397">
        <f t="shared" si="5"/>
        <v>0</v>
      </c>
      <c r="BT16" s="397">
        <f t="shared" si="5"/>
        <v>0</v>
      </c>
      <c r="BU16" s="282">
        <f t="shared" si="5"/>
        <v>0</v>
      </c>
    </row>
    <row r="17" spans="2:73" ht="12" customHeight="1">
      <c r="B17" s="117">
        <f t="shared" si="2"/>
        <v>14</v>
      </c>
      <c r="C17" s="126"/>
      <c r="D17" s="137"/>
      <c r="E17" s="144"/>
      <c r="F17" s="282" t="e">
        <f t="shared" ca="1" si="3"/>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220"/>
      <c r="AM17" s="367"/>
      <c r="AN17" s="383">
        <f ca="1">IFERROR(COUNTIF(OFFSET(G17,0,MATCH("コ",G17:AL17,0)):$AL17,"一"),0)</f>
        <v>0</v>
      </c>
      <c r="AP17" s="392">
        <f t="shared" si="4"/>
        <v>0</v>
      </c>
      <c r="AQ17" s="397">
        <f t="shared" si="5"/>
        <v>0</v>
      </c>
      <c r="AR17" s="397">
        <f t="shared" si="5"/>
        <v>0</v>
      </c>
      <c r="AS17" s="397">
        <f t="shared" si="5"/>
        <v>0</v>
      </c>
      <c r="AT17" s="397">
        <f t="shared" si="5"/>
        <v>0</v>
      </c>
      <c r="AU17" s="397">
        <f t="shared" si="5"/>
        <v>0</v>
      </c>
      <c r="AV17" s="397">
        <f t="shared" si="5"/>
        <v>0</v>
      </c>
      <c r="AW17" s="397">
        <f t="shared" si="5"/>
        <v>0</v>
      </c>
      <c r="AX17" s="397">
        <f t="shared" si="5"/>
        <v>0</v>
      </c>
      <c r="AY17" s="397">
        <f t="shared" si="5"/>
        <v>0</v>
      </c>
      <c r="AZ17" s="397">
        <f t="shared" si="5"/>
        <v>0</v>
      </c>
      <c r="BA17" s="397">
        <f t="shared" si="5"/>
        <v>0</v>
      </c>
      <c r="BB17" s="397">
        <f t="shared" si="5"/>
        <v>0</v>
      </c>
      <c r="BC17" s="397">
        <f t="shared" si="5"/>
        <v>0</v>
      </c>
      <c r="BD17" s="397">
        <f t="shared" si="5"/>
        <v>0</v>
      </c>
      <c r="BE17" s="397">
        <f t="shared" si="5"/>
        <v>0</v>
      </c>
      <c r="BF17" s="397">
        <f t="shared" si="5"/>
        <v>0</v>
      </c>
      <c r="BG17" s="397">
        <f t="shared" si="5"/>
        <v>0</v>
      </c>
      <c r="BH17" s="397">
        <f t="shared" si="5"/>
        <v>0</v>
      </c>
      <c r="BI17" s="397">
        <f t="shared" si="5"/>
        <v>0</v>
      </c>
      <c r="BJ17" s="397">
        <f t="shared" si="5"/>
        <v>0</v>
      </c>
      <c r="BK17" s="397">
        <f t="shared" si="5"/>
        <v>0</v>
      </c>
      <c r="BL17" s="397">
        <f t="shared" si="5"/>
        <v>0</v>
      </c>
      <c r="BM17" s="397">
        <f t="shared" si="5"/>
        <v>0</v>
      </c>
      <c r="BN17" s="397">
        <f t="shared" si="5"/>
        <v>0</v>
      </c>
      <c r="BO17" s="397">
        <f t="shared" si="5"/>
        <v>0</v>
      </c>
      <c r="BP17" s="397">
        <f t="shared" si="5"/>
        <v>0</v>
      </c>
      <c r="BQ17" s="397">
        <f t="shared" si="5"/>
        <v>0</v>
      </c>
      <c r="BR17" s="397">
        <f t="shared" si="5"/>
        <v>0</v>
      </c>
      <c r="BS17" s="397">
        <f t="shared" si="5"/>
        <v>0</v>
      </c>
      <c r="BT17" s="397">
        <f t="shared" si="5"/>
        <v>0</v>
      </c>
      <c r="BU17" s="282">
        <f t="shared" si="5"/>
        <v>0</v>
      </c>
    </row>
    <row r="18" spans="2:73" ht="12" customHeight="1">
      <c r="B18" s="117">
        <f t="shared" si="2"/>
        <v>15</v>
      </c>
      <c r="C18" s="126"/>
      <c r="D18" s="137"/>
      <c r="E18" s="144"/>
      <c r="F18" s="282" t="e">
        <f t="shared" ca="1" si="3"/>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220"/>
      <c r="AM18" s="367"/>
      <c r="AN18" s="383">
        <f ca="1">IFERROR(COUNTIF(OFFSET(G18,0,MATCH("コ",G18:AL18,0)):$AL18,"一"),0)</f>
        <v>0</v>
      </c>
      <c r="AP18" s="392">
        <f t="shared" si="4"/>
        <v>0</v>
      </c>
      <c r="AQ18" s="397">
        <f t="shared" si="5"/>
        <v>0</v>
      </c>
      <c r="AR18" s="397">
        <f t="shared" si="5"/>
        <v>0</v>
      </c>
      <c r="AS18" s="397">
        <f t="shared" si="5"/>
        <v>0</v>
      </c>
      <c r="AT18" s="397">
        <f t="shared" si="5"/>
        <v>0</v>
      </c>
      <c r="AU18" s="397">
        <f t="shared" si="5"/>
        <v>0</v>
      </c>
      <c r="AV18" s="397">
        <f t="shared" si="5"/>
        <v>0</v>
      </c>
      <c r="AW18" s="397">
        <f t="shared" si="5"/>
        <v>0</v>
      </c>
      <c r="AX18" s="397">
        <f t="shared" si="5"/>
        <v>0</v>
      </c>
      <c r="AY18" s="397">
        <f t="shared" si="5"/>
        <v>0</v>
      </c>
      <c r="AZ18" s="397">
        <f t="shared" si="5"/>
        <v>0</v>
      </c>
      <c r="BA18" s="397">
        <f t="shared" si="5"/>
        <v>0</v>
      </c>
      <c r="BB18" s="397">
        <f t="shared" si="5"/>
        <v>0</v>
      </c>
      <c r="BC18" s="397">
        <f t="shared" si="5"/>
        <v>0</v>
      </c>
      <c r="BD18" s="397">
        <f t="shared" si="5"/>
        <v>0</v>
      </c>
      <c r="BE18" s="397">
        <f t="shared" si="5"/>
        <v>0</v>
      </c>
      <c r="BF18" s="397">
        <f t="shared" si="5"/>
        <v>0</v>
      </c>
      <c r="BG18" s="397">
        <f t="shared" si="5"/>
        <v>0</v>
      </c>
      <c r="BH18" s="397">
        <f t="shared" si="5"/>
        <v>0</v>
      </c>
      <c r="BI18" s="397">
        <f t="shared" si="5"/>
        <v>0</v>
      </c>
      <c r="BJ18" s="397">
        <f t="shared" si="5"/>
        <v>0</v>
      </c>
      <c r="BK18" s="397">
        <f t="shared" si="5"/>
        <v>0</v>
      </c>
      <c r="BL18" s="397">
        <f t="shared" si="5"/>
        <v>0</v>
      </c>
      <c r="BM18" s="397">
        <f t="shared" si="5"/>
        <v>0</v>
      </c>
      <c r="BN18" s="397">
        <f t="shared" si="5"/>
        <v>0</v>
      </c>
      <c r="BO18" s="397">
        <f t="shared" si="5"/>
        <v>0</v>
      </c>
      <c r="BP18" s="397">
        <f t="shared" si="5"/>
        <v>0</v>
      </c>
      <c r="BQ18" s="397">
        <f t="shared" si="5"/>
        <v>0</v>
      </c>
      <c r="BR18" s="397">
        <f t="shared" si="5"/>
        <v>0</v>
      </c>
      <c r="BS18" s="397">
        <f t="shared" si="5"/>
        <v>0</v>
      </c>
      <c r="BT18" s="397">
        <f t="shared" si="5"/>
        <v>0</v>
      </c>
      <c r="BU18" s="282">
        <f t="shared" si="5"/>
        <v>0</v>
      </c>
    </row>
    <row r="19" spans="2:73" ht="12" customHeight="1">
      <c r="B19" s="117">
        <f t="shared" si="2"/>
        <v>16</v>
      </c>
      <c r="C19" s="126"/>
      <c r="D19" s="137"/>
      <c r="E19" s="144"/>
      <c r="F19" s="282" t="e">
        <f t="shared" ca="1" si="3"/>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220"/>
      <c r="AM19" s="367"/>
      <c r="AN19" s="383">
        <f ca="1">IFERROR(COUNTIF(OFFSET(G19,0,MATCH("コ",G19:AL19,0)):$AL19,"一"),0)</f>
        <v>0</v>
      </c>
      <c r="AP19" s="392">
        <f t="shared" si="4"/>
        <v>0</v>
      </c>
      <c r="AQ19" s="397">
        <f t="shared" si="5"/>
        <v>0</v>
      </c>
      <c r="AR19" s="397">
        <f t="shared" si="5"/>
        <v>0</v>
      </c>
      <c r="AS19" s="397">
        <f t="shared" si="5"/>
        <v>0</v>
      </c>
      <c r="AT19" s="397">
        <f t="shared" si="5"/>
        <v>0</v>
      </c>
      <c r="AU19" s="397">
        <f t="shared" si="5"/>
        <v>0</v>
      </c>
      <c r="AV19" s="397">
        <f t="shared" si="5"/>
        <v>0</v>
      </c>
      <c r="AW19" s="397">
        <f t="shared" si="5"/>
        <v>0</v>
      </c>
      <c r="AX19" s="397">
        <f t="shared" si="5"/>
        <v>0</v>
      </c>
      <c r="AY19" s="397">
        <f t="shared" si="5"/>
        <v>0</v>
      </c>
      <c r="AZ19" s="397">
        <f t="shared" si="5"/>
        <v>0</v>
      </c>
      <c r="BA19" s="397">
        <f t="shared" si="5"/>
        <v>0</v>
      </c>
      <c r="BB19" s="397">
        <f t="shared" si="5"/>
        <v>0</v>
      </c>
      <c r="BC19" s="397">
        <f t="shared" si="5"/>
        <v>0</v>
      </c>
      <c r="BD19" s="397">
        <f t="shared" si="5"/>
        <v>0</v>
      </c>
      <c r="BE19" s="397">
        <f t="shared" si="5"/>
        <v>0</v>
      </c>
      <c r="BF19" s="397">
        <f t="shared" si="5"/>
        <v>0</v>
      </c>
      <c r="BG19" s="397">
        <f t="shared" si="5"/>
        <v>0</v>
      </c>
      <c r="BH19" s="397">
        <f t="shared" si="5"/>
        <v>0</v>
      </c>
      <c r="BI19" s="397">
        <f t="shared" si="5"/>
        <v>0</v>
      </c>
      <c r="BJ19" s="397">
        <f t="shared" si="5"/>
        <v>0</v>
      </c>
      <c r="BK19" s="397">
        <f t="shared" si="5"/>
        <v>0</v>
      </c>
      <c r="BL19" s="397">
        <f t="shared" si="5"/>
        <v>0</v>
      </c>
      <c r="BM19" s="397">
        <f t="shared" si="5"/>
        <v>0</v>
      </c>
      <c r="BN19" s="397">
        <f t="shared" si="5"/>
        <v>0</v>
      </c>
      <c r="BO19" s="397">
        <f t="shared" si="5"/>
        <v>0</v>
      </c>
      <c r="BP19" s="397">
        <f t="shared" si="5"/>
        <v>0</v>
      </c>
      <c r="BQ19" s="397">
        <f t="shared" si="5"/>
        <v>0</v>
      </c>
      <c r="BR19" s="397">
        <f t="shared" si="5"/>
        <v>0</v>
      </c>
      <c r="BS19" s="397">
        <f t="shared" si="5"/>
        <v>0</v>
      </c>
      <c r="BT19" s="397">
        <f t="shared" si="5"/>
        <v>0</v>
      </c>
      <c r="BU19" s="282">
        <f t="shared" si="5"/>
        <v>0</v>
      </c>
    </row>
    <row r="20" spans="2:73" ht="12" customHeight="1">
      <c r="B20" s="117">
        <f t="shared" si="2"/>
        <v>17</v>
      </c>
      <c r="C20" s="126"/>
      <c r="D20" s="137"/>
      <c r="E20" s="144"/>
      <c r="F20" s="282" t="e">
        <f t="shared" ca="1" si="3"/>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20"/>
      <c r="AM20" s="367"/>
      <c r="AN20" s="383">
        <f ca="1">IFERROR(COUNTIF(OFFSET(G20,0,MATCH("コ",G20:AL20,0)):$AL20,"一"),0)</f>
        <v>0</v>
      </c>
      <c r="AP20" s="392">
        <f t="shared" si="4"/>
        <v>0</v>
      </c>
      <c r="AQ20" s="397">
        <f t="shared" si="5"/>
        <v>0</v>
      </c>
      <c r="AR20" s="397">
        <f t="shared" si="5"/>
        <v>0</v>
      </c>
      <c r="AS20" s="397">
        <f t="shared" si="5"/>
        <v>0</v>
      </c>
      <c r="AT20" s="397">
        <f t="shared" si="5"/>
        <v>0</v>
      </c>
      <c r="AU20" s="397">
        <f t="shared" si="5"/>
        <v>0</v>
      </c>
      <c r="AV20" s="397">
        <f t="shared" si="5"/>
        <v>0</v>
      </c>
      <c r="AW20" s="397">
        <f t="shared" si="5"/>
        <v>0</v>
      </c>
      <c r="AX20" s="397">
        <f t="shared" si="5"/>
        <v>0</v>
      </c>
      <c r="AY20" s="397">
        <f t="shared" si="5"/>
        <v>0</v>
      </c>
      <c r="AZ20" s="397">
        <f t="shared" si="5"/>
        <v>0</v>
      </c>
      <c r="BA20" s="397">
        <f t="shared" si="5"/>
        <v>0</v>
      </c>
      <c r="BB20" s="397">
        <f t="shared" si="5"/>
        <v>0</v>
      </c>
      <c r="BC20" s="397">
        <f t="shared" si="5"/>
        <v>0</v>
      </c>
      <c r="BD20" s="397">
        <f t="shared" si="5"/>
        <v>0</v>
      </c>
      <c r="BE20" s="397">
        <f t="shared" si="5"/>
        <v>0</v>
      </c>
      <c r="BF20" s="397">
        <f t="shared" si="5"/>
        <v>0</v>
      </c>
      <c r="BG20" s="397">
        <f t="shared" si="5"/>
        <v>0</v>
      </c>
      <c r="BH20" s="397">
        <f t="shared" si="5"/>
        <v>0</v>
      </c>
      <c r="BI20" s="397">
        <f t="shared" si="5"/>
        <v>0</v>
      </c>
      <c r="BJ20" s="397">
        <f t="shared" si="5"/>
        <v>0</v>
      </c>
      <c r="BK20" s="397">
        <f t="shared" si="5"/>
        <v>0</v>
      </c>
      <c r="BL20" s="397">
        <f t="shared" si="5"/>
        <v>0</v>
      </c>
      <c r="BM20" s="397">
        <f t="shared" si="5"/>
        <v>0</v>
      </c>
      <c r="BN20" s="397">
        <f t="shared" si="5"/>
        <v>0</v>
      </c>
      <c r="BO20" s="397">
        <f t="shared" si="5"/>
        <v>0</v>
      </c>
      <c r="BP20" s="397">
        <f t="shared" si="5"/>
        <v>0</v>
      </c>
      <c r="BQ20" s="397">
        <f t="shared" si="5"/>
        <v>0</v>
      </c>
      <c r="BR20" s="397">
        <f t="shared" si="5"/>
        <v>0</v>
      </c>
      <c r="BS20" s="397">
        <f t="shared" si="5"/>
        <v>0</v>
      </c>
      <c r="BT20" s="397">
        <f t="shared" si="5"/>
        <v>0</v>
      </c>
      <c r="BU20" s="282">
        <f t="shared" si="5"/>
        <v>0</v>
      </c>
    </row>
    <row r="21" spans="2:73" ht="12" customHeight="1">
      <c r="B21" s="117">
        <f t="shared" si="2"/>
        <v>18</v>
      </c>
      <c r="C21" s="126"/>
      <c r="D21" s="137"/>
      <c r="E21" s="144"/>
      <c r="F21" s="282" t="e">
        <f t="shared" ca="1" si="3"/>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220"/>
      <c r="AM21" s="367"/>
      <c r="AN21" s="383">
        <f ca="1">IFERROR(COUNTIF(OFFSET(G21,0,MATCH("コ",G21:AL21,0)):$AL21,"一"),0)</f>
        <v>0</v>
      </c>
      <c r="AP21" s="392">
        <f t="shared" si="4"/>
        <v>0</v>
      </c>
      <c r="AQ21" s="397">
        <f t="shared" si="5"/>
        <v>0</v>
      </c>
      <c r="AR21" s="397">
        <f t="shared" si="5"/>
        <v>0</v>
      </c>
      <c r="AS21" s="397">
        <f t="shared" si="5"/>
        <v>0</v>
      </c>
      <c r="AT21" s="397">
        <f t="shared" si="5"/>
        <v>0</v>
      </c>
      <c r="AU21" s="397">
        <f t="shared" si="5"/>
        <v>0</v>
      </c>
      <c r="AV21" s="397">
        <f t="shared" si="5"/>
        <v>0</v>
      </c>
      <c r="AW21" s="397">
        <f t="shared" si="5"/>
        <v>0</v>
      </c>
      <c r="AX21" s="397">
        <f t="shared" si="5"/>
        <v>0</v>
      </c>
      <c r="AY21" s="397">
        <f t="shared" si="5"/>
        <v>0</v>
      </c>
      <c r="AZ21" s="397">
        <f t="shared" si="5"/>
        <v>0</v>
      </c>
      <c r="BA21" s="397">
        <f t="shared" si="5"/>
        <v>0</v>
      </c>
      <c r="BB21" s="397">
        <f t="shared" si="5"/>
        <v>0</v>
      </c>
      <c r="BC21" s="397">
        <f t="shared" si="5"/>
        <v>0</v>
      </c>
      <c r="BD21" s="397">
        <f t="shared" si="5"/>
        <v>0</v>
      </c>
      <c r="BE21" s="397">
        <f t="shared" si="5"/>
        <v>0</v>
      </c>
      <c r="BF21" s="397">
        <f t="shared" si="5"/>
        <v>0</v>
      </c>
      <c r="BG21" s="397">
        <f t="shared" si="5"/>
        <v>0</v>
      </c>
      <c r="BH21" s="397">
        <f t="shared" si="5"/>
        <v>0</v>
      </c>
      <c r="BI21" s="397">
        <f t="shared" si="5"/>
        <v>0</v>
      </c>
      <c r="BJ21" s="397">
        <f t="shared" si="5"/>
        <v>0</v>
      </c>
      <c r="BK21" s="397">
        <f t="shared" si="5"/>
        <v>0</v>
      </c>
      <c r="BL21" s="397">
        <f t="shared" si="5"/>
        <v>0</v>
      </c>
      <c r="BM21" s="397">
        <f t="shared" si="5"/>
        <v>0</v>
      </c>
      <c r="BN21" s="397">
        <f t="shared" si="5"/>
        <v>0</v>
      </c>
      <c r="BO21" s="397">
        <f t="shared" si="5"/>
        <v>0</v>
      </c>
      <c r="BP21" s="397">
        <f t="shared" si="5"/>
        <v>0</v>
      </c>
      <c r="BQ21" s="397">
        <f t="shared" si="5"/>
        <v>0</v>
      </c>
      <c r="BR21" s="397">
        <f t="shared" si="5"/>
        <v>0</v>
      </c>
      <c r="BS21" s="397">
        <f t="shared" si="5"/>
        <v>0</v>
      </c>
      <c r="BT21" s="397">
        <f t="shared" si="5"/>
        <v>0</v>
      </c>
      <c r="BU21" s="282">
        <f t="shared" si="5"/>
        <v>0</v>
      </c>
    </row>
    <row r="22" spans="2:73" ht="12" customHeight="1">
      <c r="B22" s="117">
        <f t="shared" si="2"/>
        <v>19</v>
      </c>
      <c r="C22" s="126"/>
      <c r="D22" s="137"/>
      <c r="E22" s="144"/>
      <c r="F22" s="282" t="e">
        <f t="shared" ca="1" si="3"/>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220"/>
      <c r="AM22" s="367"/>
      <c r="AN22" s="383">
        <f ca="1">IFERROR(COUNTIF(OFFSET(G22,0,MATCH("コ",G22:AL22,0)):$AL22,"一"),0)</f>
        <v>0</v>
      </c>
      <c r="AP22" s="392">
        <f t="shared" si="4"/>
        <v>0</v>
      </c>
      <c r="AQ22" s="397">
        <f t="shared" si="5"/>
        <v>0</v>
      </c>
      <c r="AR22" s="397">
        <f t="shared" si="5"/>
        <v>0</v>
      </c>
      <c r="AS22" s="397">
        <f t="shared" si="5"/>
        <v>0</v>
      </c>
      <c r="AT22" s="397">
        <f t="shared" si="5"/>
        <v>0</v>
      </c>
      <c r="AU22" s="397">
        <f t="shared" si="5"/>
        <v>0</v>
      </c>
      <c r="AV22" s="397">
        <f t="shared" si="5"/>
        <v>0</v>
      </c>
      <c r="AW22" s="397">
        <f t="shared" si="5"/>
        <v>0</v>
      </c>
      <c r="AX22" s="397">
        <f t="shared" si="5"/>
        <v>0</v>
      </c>
      <c r="AY22" s="397">
        <f t="shared" si="5"/>
        <v>0</v>
      </c>
      <c r="AZ22" s="397">
        <f t="shared" si="5"/>
        <v>0</v>
      </c>
      <c r="BA22" s="397">
        <f t="shared" si="5"/>
        <v>0</v>
      </c>
      <c r="BB22" s="397">
        <f t="shared" si="5"/>
        <v>0</v>
      </c>
      <c r="BC22" s="397">
        <f t="shared" si="5"/>
        <v>0</v>
      </c>
      <c r="BD22" s="397">
        <f t="shared" si="5"/>
        <v>0</v>
      </c>
      <c r="BE22" s="397">
        <f t="shared" si="5"/>
        <v>0</v>
      </c>
      <c r="BF22" s="397">
        <f t="shared" si="5"/>
        <v>0</v>
      </c>
      <c r="BG22" s="397">
        <f t="shared" si="5"/>
        <v>0</v>
      </c>
      <c r="BH22" s="397">
        <f t="shared" si="5"/>
        <v>0</v>
      </c>
      <c r="BI22" s="397">
        <f t="shared" si="5"/>
        <v>0</v>
      </c>
      <c r="BJ22" s="397">
        <f t="shared" si="5"/>
        <v>0</v>
      </c>
      <c r="BK22" s="397">
        <f t="shared" si="5"/>
        <v>0</v>
      </c>
      <c r="BL22" s="397">
        <f t="shared" si="5"/>
        <v>0</v>
      </c>
      <c r="BM22" s="397">
        <f t="shared" si="5"/>
        <v>0</v>
      </c>
      <c r="BN22" s="397">
        <f t="shared" si="5"/>
        <v>0</v>
      </c>
      <c r="BO22" s="397">
        <f t="shared" si="5"/>
        <v>0</v>
      </c>
      <c r="BP22" s="397">
        <f t="shared" si="5"/>
        <v>0</v>
      </c>
      <c r="BQ22" s="397">
        <f t="shared" si="5"/>
        <v>0</v>
      </c>
      <c r="BR22" s="397">
        <f t="shared" si="5"/>
        <v>0</v>
      </c>
      <c r="BS22" s="397">
        <f t="shared" si="5"/>
        <v>0</v>
      </c>
      <c r="BT22" s="397">
        <f t="shared" si="5"/>
        <v>0</v>
      </c>
      <c r="BU22" s="282">
        <f t="shared" si="5"/>
        <v>0</v>
      </c>
    </row>
    <row r="23" spans="2:73" ht="12" customHeight="1">
      <c r="B23" s="117">
        <f t="shared" si="2"/>
        <v>20</v>
      </c>
      <c r="C23" s="126"/>
      <c r="D23" s="137"/>
      <c r="E23" s="144"/>
      <c r="F23" s="282" t="e">
        <f t="shared" ca="1" si="3"/>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20"/>
      <c r="AM23" s="367"/>
      <c r="AN23" s="383">
        <f ca="1">IFERROR(COUNTIF(OFFSET(G23,0,MATCH("コ",G23:AL23,0)):$AL23,"一"),0)</f>
        <v>0</v>
      </c>
      <c r="AP23" s="392">
        <f t="shared" si="4"/>
        <v>0</v>
      </c>
      <c r="AQ23" s="397">
        <f t="shared" si="5"/>
        <v>0</v>
      </c>
      <c r="AR23" s="397">
        <f t="shared" si="5"/>
        <v>0</v>
      </c>
      <c r="AS23" s="397">
        <f t="shared" si="5"/>
        <v>0</v>
      </c>
      <c r="AT23" s="397">
        <f t="shared" si="5"/>
        <v>0</v>
      </c>
      <c r="AU23" s="397">
        <f t="shared" si="5"/>
        <v>0</v>
      </c>
      <c r="AV23" s="397">
        <f t="shared" si="5"/>
        <v>0</v>
      </c>
      <c r="AW23" s="397">
        <f t="shared" si="5"/>
        <v>0</v>
      </c>
      <c r="AX23" s="397">
        <f t="shared" si="5"/>
        <v>0</v>
      </c>
      <c r="AY23" s="397">
        <f t="shared" si="5"/>
        <v>0</v>
      </c>
      <c r="AZ23" s="397">
        <f t="shared" si="5"/>
        <v>0</v>
      </c>
      <c r="BA23" s="397">
        <f t="shared" si="5"/>
        <v>0</v>
      </c>
      <c r="BB23" s="397">
        <f t="shared" si="5"/>
        <v>0</v>
      </c>
      <c r="BC23" s="397">
        <f t="shared" si="5"/>
        <v>0</v>
      </c>
      <c r="BD23" s="397">
        <f t="shared" si="5"/>
        <v>0</v>
      </c>
      <c r="BE23" s="397">
        <f t="shared" si="5"/>
        <v>0</v>
      </c>
      <c r="BF23" s="397">
        <f t="shared" si="5"/>
        <v>0</v>
      </c>
      <c r="BG23" s="397">
        <f t="shared" si="5"/>
        <v>0</v>
      </c>
      <c r="BH23" s="397">
        <f t="shared" si="5"/>
        <v>0</v>
      </c>
      <c r="BI23" s="397">
        <f t="shared" si="5"/>
        <v>0</v>
      </c>
      <c r="BJ23" s="397">
        <f t="shared" si="5"/>
        <v>0</v>
      </c>
      <c r="BK23" s="397">
        <f t="shared" si="5"/>
        <v>0</v>
      </c>
      <c r="BL23" s="397">
        <f t="shared" si="5"/>
        <v>0</v>
      </c>
      <c r="BM23" s="397">
        <f t="shared" si="5"/>
        <v>0</v>
      </c>
      <c r="BN23" s="397">
        <f t="shared" si="5"/>
        <v>0</v>
      </c>
      <c r="BO23" s="397">
        <f t="shared" si="5"/>
        <v>0</v>
      </c>
      <c r="BP23" s="397">
        <f t="shared" si="5"/>
        <v>0</v>
      </c>
      <c r="BQ23" s="397">
        <f t="shared" si="5"/>
        <v>0</v>
      </c>
      <c r="BR23" s="397">
        <f t="shared" si="5"/>
        <v>0</v>
      </c>
      <c r="BS23" s="397">
        <f t="shared" si="5"/>
        <v>0</v>
      </c>
      <c r="BT23" s="397">
        <f t="shared" si="5"/>
        <v>0</v>
      </c>
      <c r="BU23" s="282">
        <f t="shared" si="5"/>
        <v>0</v>
      </c>
    </row>
    <row r="24" spans="2:73" ht="12" customHeight="1">
      <c r="B24" s="117">
        <f t="shared" si="2"/>
        <v>21</v>
      </c>
      <c r="C24" s="126"/>
      <c r="D24" s="137"/>
      <c r="E24" s="144"/>
      <c r="F24" s="282" t="e">
        <f t="shared" ca="1" si="3"/>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220"/>
      <c r="AM24" s="367"/>
      <c r="AN24" s="383">
        <f ca="1">IFERROR(COUNTIF(OFFSET(G24,0,MATCH("コ",G24:AL24,0)):$AL24,"一"),0)</f>
        <v>0</v>
      </c>
      <c r="AP24" s="392">
        <f t="shared" si="4"/>
        <v>0</v>
      </c>
      <c r="AQ24" s="397">
        <f t="shared" si="5"/>
        <v>0</v>
      </c>
      <c r="AR24" s="397">
        <f t="shared" si="5"/>
        <v>0</v>
      </c>
      <c r="AS24" s="397">
        <f t="shared" si="5"/>
        <v>0</v>
      </c>
      <c r="AT24" s="397">
        <f t="shared" si="5"/>
        <v>0</v>
      </c>
      <c r="AU24" s="397">
        <f t="shared" si="5"/>
        <v>0</v>
      </c>
      <c r="AV24" s="397">
        <f t="shared" si="5"/>
        <v>0</v>
      </c>
      <c r="AW24" s="397">
        <f t="shared" si="5"/>
        <v>0</v>
      </c>
      <c r="AX24" s="397">
        <f t="shared" si="5"/>
        <v>0</v>
      </c>
      <c r="AY24" s="397">
        <f t="shared" si="5"/>
        <v>0</v>
      </c>
      <c r="AZ24" s="397">
        <f t="shared" si="5"/>
        <v>0</v>
      </c>
      <c r="BA24" s="397">
        <f t="shared" si="5"/>
        <v>0</v>
      </c>
      <c r="BB24" s="397">
        <f t="shared" si="5"/>
        <v>0</v>
      </c>
      <c r="BC24" s="397">
        <f t="shared" si="5"/>
        <v>0</v>
      </c>
      <c r="BD24" s="397">
        <f t="shared" si="5"/>
        <v>0</v>
      </c>
      <c r="BE24" s="397">
        <f t="shared" si="5"/>
        <v>0</v>
      </c>
      <c r="BF24" s="397">
        <f t="shared" si="5"/>
        <v>0</v>
      </c>
      <c r="BG24" s="397">
        <f t="shared" si="5"/>
        <v>0</v>
      </c>
      <c r="BH24" s="397">
        <f t="shared" si="5"/>
        <v>0</v>
      </c>
      <c r="BI24" s="397">
        <f t="shared" si="5"/>
        <v>0</v>
      </c>
      <c r="BJ24" s="397">
        <f t="shared" si="5"/>
        <v>0</v>
      </c>
      <c r="BK24" s="397">
        <f t="shared" si="5"/>
        <v>0</v>
      </c>
      <c r="BL24" s="397">
        <f t="shared" si="5"/>
        <v>0</v>
      </c>
      <c r="BM24" s="397">
        <f t="shared" si="5"/>
        <v>0</v>
      </c>
      <c r="BN24" s="397">
        <f t="shared" si="5"/>
        <v>0</v>
      </c>
      <c r="BO24" s="397">
        <f t="shared" si="5"/>
        <v>0</v>
      </c>
      <c r="BP24" s="397">
        <f t="shared" si="5"/>
        <v>0</v>
      </c>
      <c r="BQ24" s="397">
        <f t="shared" si="5"/>
        <v>0</v>
      </c>
      <c r="BR24" s="397">
        <f t="shared" si="5"/>
        <v>0</v>
      </c>
      <c r="BS24" s="397">
        <f t="shared" si="5"/>
        <v>0</v>
      </c>
      <c r="BT24" s="397">
        <f t="shared" si="5"/>
        <v>0</v>
      </c>
      <c r="BU24" s="282">
        <f t="shared" si="5"/>
        <v>0</v>
      </c>
    </row>
    <row r="25" spans="2:73" ht="12" customHeight="1">
      <c r="B25" s="117">
        <f t="shared" si="2"/>
        <v>22</v>
      </c>
      <c r="C25" s="126"/>
      <c r="D25" s="137"/>
      <c r="E25" s="144"/>
      <c r="F25" s="282" t="e">
        <f t="shared" ca="1" si="3"/>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220"/>
      <c r="AM25" s="367"/>
      <c r="AN25" s="383">
        <f ca="1">IFERROR(COUNTIF(OFFSET(G25,0,MATCH("コ",G25:AL25,0)):$AL25,"一"),0)</f>
        <v>0</v>
      </c>
      <c r="AP25" s="392">
        <f t="shared" si="4"/>
        <v>0</v>
      </c>
      <c r="AQ25" s="397">
        <f t="shared" si="5"/>
        <v>0</v>
      </c>
      <c r="AR25" s="397">
        <f t="shared" si="5"/>
        <v>0</v>
      </c>
      <c r="AS25" s="397">
        <f t="shared" si="5"/>
        <v>0</v>
      </c>
      <c r="AT25" s="397">
        <f t="shared" si="5"/>
        <v>0</v>
      </c>
      <c r="AU25" s="397">
        <f t="shared" si="5"/>
        <v>0</v>
      </c>
      <c r="AV25" s="397">
        <f t="shared" si="5"/>
        <v>0</v>
      </c>
      <c r="AW25" s="397">
        <f t="shared" si="5"/>
        <v>0</v>
      </c>
      <c r="AX25" s="397">
        <f t="shared" si="5"/>
        <v>0</v>
      </c>
      <c r="AY25" s="397">
        <f t="shared" si="5"/>
        <v>0</v>
      </c>
      <c r="AZ25" s="397">
        <f t="shared" si="5"/>
        <v>0</v>
      </c>
      <c r="BA25" s="397">
        <f t="shared" si="5"/>
        <v>0</v>
      </c>
      <c r="BB25" s="397">
        <f t="shared" si="5"/>
        <v>0</v>
      </c>
      <c r="BC25" s="397">
        <f t="shared" si="5"/>
        <v>0</v>
      </c>
      <c r="BD25" s="397">
        <f t="shared" si="5"/>
        <v>0</v>
      </c>
      <c r="BE25" s="397">
        <f t="shared" si="5"/>
        <v>0</v>
      </c>
      <c r="BF25" s="397">
        <f t="shared" si="5"/>
        <v>0</v>
      </c>
      <c r="BG25" s="397">
        <f t="shared" si="5"/>
        <v>0</v>
      </c>
      <c r="BH25" s="397">
        <f t="shared" si="5"/>
        <v>0</v>
      </c>
      <c r="BI25" s="397">
        <f t="shared" si="5"/>
        <v>0</v>
      </c>
      <c r="BJ25" s="397">
        <f t="shared" si="5"/>
        <v>0</v>
      </c>
      <c r="BK25" s="397">
        <f t="shared" si="5"/>
        <v>0</v>
      </c>
      <c r="BL25" s="397">
        <f t="shared" si="5"/>
        <v>0</v>
      </c>
      <c r="BM25" s="397">
        <f t="shared" si="5"/>
        <v>0</v>
      </c>
      <c r="BN25" s="397">
        <f t="shared" si="5"/>
        <v>0</v>
      </c>
      <c r="BO25" s="397">
        <f t="shared" si="5"/>
        <v>0</v>
      </c>
      <c r="BP25" s="397">
        <f t="shared" si="5"/>
        <v>0</v>
      </c>
      <c r="BQ25" s="397">
        <f t="shared" si="5"/>
        <v>0</v>
      </c>
      <c r="BR25" s="397">
        <f t="shared" si="5"/>
        <v>0</v>
      </c>
      <c r="BS25" s="397">
        <f t="shared" si="5"/>
        <v>0</v>
      </c>
      <c r="BT25" s="397">
        <f t="shared" si="5"/>
        <v>0</v>
      </c>
      <c r="BU25" s="282">
        <f t="shared" si="5"/>
        <v>0</v>
      </c>
    </row>
    <row r="26" spans="2:73" ht="12" customHeight="1">
      <c r="B26" s="117">
        <f t="shared" si="2"/>
        <v>23</v>
      </c>
      <c r="C26" s="126"/>
      <c r="D26" s="137"/>
      <c r="E26" s="144"/>
      <c r="F26" s="282" t="e">
        <f t="shared" ca="1" si="3"/>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220"/>
      <c r="AM26" s="367"/>
      <c r="AN26" s="383">
        <f ca="1">IFERROR(COUNTIF(OFFSET(G26,0,MATCH("コ",G26:AL26,0)):$AL26,"一"),0)</f>
        <v>0</v>
      </c>
      <c r="AP26" s="392">
        <f t="shared" si="4"/>
        <v>0</v>
      </c>
      <c r="AQ26" s="397">
        <f t="shared" si="5"/>
        <v>0</v>
      </c>
      <c r="AR26" s="397">
        <f t="shared" si="5"/>
        <v>0</v>
      </c>
      <c r="AS26" s="397">
        <f t="shared" si="5"/>
        <v>0</v>
      </c>
      <c r="AT26" s="397">
        <f t="shared" si="5"/>
        <v>0</v>
      </c>
      <c r="AU26" s="397">
        <f t="shared" si="5"/>
        <v>0</v>
      </c>
      <c r="AV26" s="397">
        <f t="shared" si="5"/>
        <v>0</v>
      </c>
      <c r="AW26" s="397">
        <f t="shared" si="5"/>
        <v>0</v>
      </c>
      <c r="AX26" s="397">
        <f t="shared" si="5"/>
        <v>0</v>
      </c>
      <c r="AY26" s="397">
        <f t="shared" si="5"/>
        <v>0</v>
      </c>
      <c r="AZ26" s="397">
        <f t="shared" si="5"/>
        <v>0</v>
      </c>
      <c r="BA26" s="397">
        <f t="shared" si="5"/>
        <v>0</v>
      </c>
      <c r="BB26" s="397">
        <f t="shared" si="5"/>
        <v>0</v>
      </c>
      <c r="BC26" s="397">
        <f t="shared" si="5"/>
        <v>0</v>
      </c>
      <c r="BD26" s="397">
        <f t="shared" si="5"/>
        <v>0</v>
      </c>
      <c r="BE26" s="397">
        <f t="shared" si="5"/>
        <v>0</v>
      </c>
      <c r="BF26" s="397">
        <f t="shared" si="5"/>
        <v>0</v>
      </c>
      <c r="BG26" s="397">
        <f t="shared" si="5"/>
        <v>0</v>
      </c>
      <c r="BH26" s="397">
        <f t="shared" si="5"/>
        <v>0</v>
      </c>
      <c r="BI26" s="397">
        <f t="shared" si="5"/>
        <v>0</v>
      </c>
      <c r="BJ26" s="397">
        <f t="shared" si="5"/>
        <v>0</v>
      </c>
      <c r="BK26" s="397">
        <f t="shared" si="5"/>
        <v>0</v>
      </c>
      <c r="BL26" s="397">
        <f t="shared" si="5"/>
        <v>0</v>
      </c>
      <c r="BM26" s="397">
        <f t="shared" si="5"/>
        <v>0</v>
      </c>
      <c r="BN26" s="397">
        <f t="shared" si="5"/>
        <v>0</v>
      </c>
      <c r="BO26" s="397">
        <f t="shared" si="5"/>
        <v>0</v>
      </c>
      <c r="BP26" s="397">
        <f t="shared" si="5"/>
        <v>0</v>
      </c>
      <c r="BQ26" s="397">
        <f t="shared" si="5"/>
        <v>0</v>
      </c>
      <c r="BR26" s="397">
        <f t="shared" si="5"/>
        <v>0</v>
      </c>
      <c r="BS26" s="397">
        <f t="shared" si="5"/>
        <v>0</v>
      </c>
      <c r="BT26" s="397">
        <f t="shared" si="5"/>
        <v>0</v>
      </c>
      <c r="BU26" s="282">
        <f t="shared" si="5"/>
        <v>0</v>
      </c>
    </row>
    <row r="27" spans="2:73" ht="12" customHeight="1">
      <c r="B27" s="117">
        <f t="shared" si="2"/>
        <v>24</v>
      </c>
      <c r="C27" s="126"/>
      <c r="D27" s="137"/>
      <c r="E27" s="144"/>
      <c r="F27" s="282" t="e">
        <f t="shared" ca="1" si="3"/>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20"/>
      <c r="AM27" s="367"/>
      <c r="AN27" s="383">
        <f ca="1">IFERROR(COUNTIF(OFFSET(G27,0,MATCH("コ",G27:AL27,0)):$AL27,"一"),0)</f>
        <v>0</v>
      </c>
      <c r="AP27" s="392">
        <f t="shared" si="4"/>
        <v>0</v>
      </c>
      <c r="AQ27" s="397">
        <f t="shared" si="5"/>
        <v>0</v>
      </c>
      <c r="AR27" s="397">
        <f t="shared" si="5"/>
        <v>0</v>
      </c>
      <c r="AS27" s="397">
        <f t="shared" si="5"/>
        <v>0</v>
      </c>
      <c r="AT27" s="397">
        <f t="shared" si="5"/>
        <v>0</v>
      </c>
      <c r="AU27" s="397">
        <f t="shared" si="5"/>
        <v>0</v>
      </c>
      <c r="AV27" s="397">
        <f t="shared" si="5"/>
        <v>0</v>
      </c>
      <c r="AW27" s="397">
        <f t="shared" si="5"/>
        <v>0</v>
      </c>
      <c r="AX27" s="397">
        <f t="shared" si="5"/>
        <v>0</v>
      </c>
      <c r="AY27" s="397">
        <f t="shared" si="5"/>
        <v>0</v>
      </c>
      <c r="AZ27" s="397">
        <f t="shared" si="5"/>
        <v>0</v>
      </c>
      <c r="BA27" s="397">
        <f t="shared" si="5"/>
        <v>0</v>
      </c>
      <c r="BB27" s="397">
        <f t="shared" si="5"/>
        <v>0</v>
      </c>
      <c r="BC27" s="397">
        <f t="shared" si="5"/>
        <v>0</v>
      </c>
      <c r="BD27" s="397">
        <f t="shared" si="5"/>
        <v>0</v>
      </c>
      <c r="BE27" s="397">
        <f t="shared" si="5"/>
        <v>0</v>
      </c>
      <c r="BF27" s="397">
        <f t="shared" si="5"/>
        <v>0</v>
      </c>
      <c r="BG27" s="397">
        <f t="shared" si="5"/>
        <v>0</v>
      </c>
      <c r="BH27" s="397">
        <f t="shared" si="5"/>
        <v>0</v>
      </c>
      <c r="BI27" s="397">
        <f t="shared" si="5"/>
        <v>0</v>
      </c>
      <c r="BJ27" s="397">
        <f t="shared" si="5"/>
        <v>0</v>
      </c>
      <c r="BK27" s="397">
        <f t="shared" si="5"/>
        <v>0</v>
      </c>
      <c r="BL27" s="397">
        <f t="shared" si="5"/>
        <v>0</v>
      </c>
      <c r="BM27" s="397">
        <f t="shared" si="5"/>
        <v>0</v>
      </c>
      <c r="BN27" s="397">
        <f t="shared" si="5"/>
        <v>0</v>
      </c>
      <c r="BO27" s="397">
        <f t="shared" si="5"/>
        <v>0</v>
      </c>
      <c r="BP27" s="397">
        <f t="shared" si="5"/>
        <v>0</v>
      </c>
      <c r="BQ27" s="397">
        <f t="shared" si="5"/>
        <v>0</v>
      </c>
      <c r="BR27" s="397">
        <f t="shared" si="5"/>
        <v>0</v>
      </c>
      <c r="BS27" s="397">
        <f t="shared" si="5"/>
        <v>0</v>
      </c>
      <c r="BT27" s="397">
        <f t="shared" si="5"/>
        <v>0</v>
      </c>
      <c r="BU27" s="282">
        <f t="shared" si="5"/>
        <v>0</v>
      </c>
    </row>
    <row r="28" spans="2:73" ht="12" customHeight="1">
      <c r="B28" s="117">
        <f t="shared" si="2"/>
        <v>25</v>
      </c>
      <c r="C28" s="126"/>
      <c r="D28" s="137"/>
      <c r="E28" s="144"/>
      <c r="F28" s="282" t="e">
        <f t="shared" ca="1" si="3"/>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220"/>
      <c r="AM28" s="367"/>
      <c r="AN28" s="383">
        <f ca="1">IFERROR(COUNTIF(OFFSET(G28,0,MATCH("コ",G28:AL28,0)):$AL28,"一"),0)</f>
        <v>0</v>
      </c>
      <c r="AP28" s="392">
        <f t="shared" si="4"/>
        <v>0</v>
      </c>
      <c r="AQ28" s="397">
        <f t="shared" si="5"/>
        <v>0</v>
      </c>
      <c r="AR28" s="397">
        <f t="shared" si="5"/>
        <v>0</v>
      </c>
      <c r="AS28" s="397">
        <f t="shared" si="5"/>
        <v>0</v>
      </c>
      <c r="AT28" s="397">
        <f t="shared" si="5"/>
        <v>0</v>
      </c>
      <c r="AU28" s="397">
        <f t="shared" si="5"/>
        <v>0</v>
      </c>
      <c r="AV28" s="397">
        <f t="shared" si="5"/>
        <v>0</v>
      </c>
      <c r="AW28" s="397">
        <f t="shared" si="5"/>
        <v>0</v>
      </c>
      <c r="AX28" s="397">
        <f t="shared" si="5"/>
        <v>0</v>
      </c>
      <c r="AY28" s="397">
        <f t="shared" si="5"/>
        <v>0</v>
      </c>
      <c r="AZ28" s="397">
        <f t="shared" si="5"/>
        <v>0</v>
      </c>
      <c r="BA28" s="397">
        <f t="shared" si="5"/>
        <v>0</v>
      </c>
      <c r="BB28" s="397">
        <f t="shared" si="5"/>
        <v>0</v>
      </c>
      <c r="BC28" s="397">
        <f t="shared" si="5"/>
        <v>0</v>
      </c>
      <c r="BD28" s="397">
        <f t="shared" si="5"/>
        <v>0</v>
      </c>
      <c r="BE28" s="397">
        <f t="shared" si="5"/>
        <v>0</v>
      </c>
      <c r="BF28" s="397">
        <f t="shared" si="5"/>
        <v>0</v>
      </c>
      <c r="BG28" s="397">
        <f t="shared" si="5"/>
        <v>0</v>
      </c>
      <c r="BH28" s="397">
        <f t="shared" si="5"/>
        <v>0</v>
      </c>
      <c r="BI28" s="397">
        <f t="shared" si="5"/>
        <v>0</v>
      </c>
      <c r="BJ28" s="397">
        <f t="shared" si="5"/>
        <v>0</v>
      </c>
      <c r="BK28" s="397">
        <f t="shared" si="5"/>
        <v>0</v>
      </c>
      <c r="BL28" s="397">
        <f t="shared" si="5"/>
        <v>0</v>
      </c>
      <c r="BM28" s="397">
        <f t="shared" si="5"/>
        <v>0</v>
      </c>
      <c r="BN28" s="397">
        <f t="shared" si="5"/>
        <v>0</v>
      </c>
      <c r="BO28" s="397">
        <f t="shared" si="5"/>
        <v>0</v>
      </c>
      <c r="BP28" s="397">
        <f t="shared" si="5"/>
        <v>0</v>
      </c>
      <c r="BQ28" s="397">
        <f t="shared" si="5"/>
        <v>0</v>
      </c>
      <c r="BR28" s="397">
        <f t="shared" si="5"/>
        <v>0</v>
      </c>
      <c r="BS28" s="397">
        <f t="shared" si="5"/>
        <v>0</v>
      </c>
      <c r="BT28" s="397">
        <f t="shared" si="5"/>
        <v>0</v>
      </c>
      <c r="BU28" s="282">
        <f t="shared" si="5"/>
        <v>0</v>
      </c>
    </row>
    <row r="29" spans="2:73" ht="12" customHeight="1">
      <c r="B29" s="117">
        <f t="shared" si="2"/>
        <v>26</v>
      </c>
      <c r="C29" s="126"/>
      <c r="D29" s="137"/>
      <c r="E29" s="144"/>
      <c r="F29" s="282" t="e">
        <f t="shared" ca="1" si="3"/>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220"/>
      <c r="AM29" s="367"/>
      <c r="AN29" s="383">
        <f ca="1">IFERROR(COUNTIF(OFFSET(G29,0,MATCH("コ",G29:AL29,0)):$AL29,"一"),0)</f>
        <v>0</v>
      </c>
      <c r="AP29" s="392">
        <f t="shared" si="4"/>
        <v>0</v>
      </c>
      <c r="AQ29" s="397">
        <f t="shared" si="5"/>
        <v>0</v>
      </c>
      <c r="AR29" s="397">
        <f t="shared" si="5"/>
        <v>0</v>
      </c>
      <c r="AS29" s="397">
        <f t="shared" si="5"/>
        <v>0</v>
      </c>
      <c r="AT29" s="397">
        <f t="shared" si="5"/>
        <v>0</v>
      </c>
      <c r="AU29" s="397">
        <f t="shared" si="5"/>
        <v>0</v>
      </c>
      <c r="AV29" s="397">
        <f t="shared" si="5"/>
        <v>0</v>
      </c>
      <c r="AW29" s="397">
        <f t="shared" si="5"/>
        <v>0</v>
      </c>
      <c r="AX29" s="397">
        <f t="shared" si="5"/>
        <v>0</v>
      </c>
      <c r="AY29" s="397">
        <f t="shared" si="5"/>
        <v>0</v>
      </c>
      <c r="AZ29" s="397">
        <f t="shared" si="5"/>
        <v>0</v>
      </c>
      <c r="BA29" s="397">
        <f t="shared" si="5"/>
        <v>0</v>
      </c>
      <c r="BB29" s="397">
        <f t="shared" si="5"/>
        <v>0</v>
      </c>
      <c r="BC29" s="397">
        <f t="shared" si="5"/>
        <v>0</v>
      </c>
      <c r="BD29" s="397">
        <f t="shared" si="5"/>
        <v>0</v>
      </c>
      <c r="BE29" s="397">
        <f t="shared" si="5"/>
        <v>0</v>
      </c>
      <c r="BF29" s="397">
        <f t="shared" si="5"/>
        <v>0</v>
      </c>
      <c r="BG29" s="397">
        <f t="shared" si="5"/>
        <v>0</v>
      </c>
      <c r="BH29" s="397">
        <f t="shared" si="5"/>
        <v>0</v>
      </c>
      <c r="BI29" s="397">
        <f t="shared" si="5"/>
        <v>0</v>
      </c>
      <c r="BJ29" s="397">
        <f t="shared" si="5"/>
        <v>0</v>
      </c>
      <c r="BK29" s="397">
        <f t="shared" si="5"/>
        <v>0</v>
      </c>
      <c r="BL29" s="397">
        <f t="shared" si="5"/>
        <v>0</v>
      </c>
      <c r="BM29" s="397">
        <f t="shared" si="5"/>
        <v>0</v>
      </c>
      <c r="BN29" s="397">
        <f t="shared" si="5"/>
        <v>0</v>
      </c>
      <c r="BO29" s="397">
        <f t="shared" si="5"/>
        <v>0</v>
      </c>
      <c r="BP29" s="397">
        <f t="shared" si="5"/>
        <v>0</v>
      </c>
      <c r="BQ29" s="397">
        <f t="shared" si="5"/>
        <v>0</v>
      </c>
      <c r="BR29" s="397">
        <f t="shared" si="5"/>
        <v>0</v>
      </c>
      <c r="BS29" s="397">
        <f t="shared" si="5"/>
        <v>0</v>
      </c>
      <c r="BT29" s="397">
        <f t="shared" si="5"/>
        <v>0</v>
      </c>
      <c r="BU29" s="282">
        <f t="shared" si="5"/>
        <v>0</v>
      </c>
    </row>
    <row r="30" spans="2:73" ht="12" customHeight="1">
      <c r="B30" s="117">
        <f t="shared" si="2"/>
        <v>27</v>
      </c>
      <c r="C30" s="126"/>
      <c r="D30" s="137"/>
      <c r="E30" s="144"/>
      <c r="F30" s="282" t="e">
        <f t="shared" ca="1" si="3"/>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220"/>
      <c r="AM30" s="367"/>
      <c r="AN30" s="383">
        <f ca="1">IFERROR(COUNTIF(OFFSET(G30,0,MATCH("コ",G30:AL30,0)):$AL30,"一"),0)</f>
        <v>0</v>
      </c>
      <c r="AP30" s="392">
        <f t="shared" si="4"/>
        <v>0</v>
      </c>
      <c r="AQ30" s="397">
        <f t="shared" si="5"/>
        <v>0</v>
      </c>
      <c r="AR30" s="397">
        <f t="shared" si="5"/>
        <v>0</v>
      </c>
      <c r="AS30" s="397">
        <f t="shared" si="5"/>
        <v>0</v>
      </c>
      <c r="AT30" s="397">
        <f t="shared" si="5"/>
        <v>0</v>
      </c>
      <c r="AU30" s="397">
        <f t="shared" si="5"/>
        <v>0</v>
      </c>
      <c r="AV30" s="397">
        <f t="shared" si="5"/>
        <v>0</v>
      </c>
      <c r="AW30" s="397">
        <f t="shared" si="5"/>
        <v>0</v>
      </c>
      <c r="AX30" s="397">
        <f t="shared" si="5"/>
        <v>0</v>
      </c>
      <c r="AY30" s="397">
        <f t="shared" si="5"/>
        <v>0</v>
      </c>
      <c r="AZ30" s="397">
        <f t="shared" si="5"/>
        <v>0</v>
      </c>
      <c r="BA30" s="397">
        <f t="shared" si="5"/>
        <v>0</v>
      </c>
      <c r="BB30" s="397">
        <f t="shared" si="5"/>
        <v>0</v>
      </c>
      <c r="BC30" s="397">
        <f t="shared" si="5"/>
        <v>0</v>
      </c>
      <c r="BD30" s="397">
        <f t="shared" si="5"/>
        <v>0</v>
      </c>
      <c r="BE30" s="397">
        <f t="shared" si="5"/>
        <v>0</v>
      </c>
      <c r="BF30" s="397">
        <f t="shared" si="5"/>
        <v>0</v>
      </c>
      <c r="BG30" s="397">
        <f t="shared" si="5"/>
        <v>0</v>
      </c>
      <c r="BH30" s="397">
        <f t="shared" si="5"/>
        <v>0</v>
      </c>
      <c r="BI30" s="397">
        <f t="shared" si="5"/>
        <v>0</v>
      </c>
      <c r="BJ30" s="397">
        <f t="shared" si="5"/>
        <v>0</v>
      </c>
      <c r="BK30" s="397">
        <f t="shared" si="5"/>
        <v>0</v>
      </c>
      <c r="BL30" s="397">
        <f t="shared" si="5"/>
        <v>0</v>
      </c>
      <c r="BM30" s="397">
        <f t="shared" si="5"/>
        <v>0</v>
      </c>
      <c r="BN30" s="397">
        <f t="shared" si="5"/>
        <v>0</v>
      </c>
      <c r="BO30" s="397">
        <f t="shared" si="5"/>
        <v>0</v>
      </c>
      <c r="BP30" s="397">
        <f t="shared" si="5"/>
        <v>0</v>
      </c>
      <c r="BQ30" s="397">
        <f t="shared" si="5"/>
        <v>0</v>
      </c>
      <c r="BR30" s="397">
        <f t="shared" si="5"/>
        <v>0</v>
      </c>
      <c r="BS30" s="397">
        <f t="shared" si="5"/>
        <v>0</v>
      </c>
      <c r="BT30" s="397">
        <f t="shared" si="5"/>
        <v>0</v>
      </c>
      <c r="BU30" s="282">
        <f t="shared" si="5"/>
        <v>0</v>
      </c>
    </row>
    <row r="31" spans="2:73" ht="12" customHeight="1">
      <c r="B31" s="117">
        <f t="shared" si="2"/>
        <v>28</v>
      </c>
      <c r="C31" s="126"/>
      <c r="D31" s="137"/>
      <c r="E31" s="144"/>
      <c r="F31" s="282" t="e">
        <f t="shared" ca="1" si="3"/>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220"/>
      <c r="AM31" s="367"/>
      <c r="AN31" s="383">
        <f ca="1">IFERROR(COUNTIF(OFFSET(G31,0,MATCH("コ",G31:AL31,0)):$AL31,"一"),0)</f>
        <v>0</v>
      </c>
      <c r="AP31" s="392">
        <f t="shared" si="4"/>
        <v>0</v>
      </c>
      <c r="AQ31" s="397">
        <f t="shared" si="5"/>
        <v>0</v>
      </c>
      <c r="AR31" s="397">
        <f t="shared" si="5"/>
        <v>0</v>
      </c>
      <c r="AS31" s="397">
        <f t="shared" si="5"/>
        <v>0</v>
      </c>
      <c r="AT31" s="397">
        <f t="shared" si="5"/>
        <v>0</v>
      </c>
      <c r="AU31" s="397">
        <f t="shared" si="5"/>
        <v>0</v>
      </c>
      <c r="AV31" s="397">
        <f t="shared" si="5"/>
        <v>0</v>
      </c>
      <c r="AW31" s="397">
        <f t="shared" si="5"/>
        <v>0</v>
      </c>
      <c r="AX31" s="397">
        <f t="shared" si="5"/>
        <v>0</v>
      </c>
      <c r="AY31" s="397">
        <f t="shared" si="5"/>
        <v>0</v>
      </c>
      <c r="AZ31" s="397">
        <f t="shared" si="5"/>
        <v>0</v>
      </c>
      <c r="BA31" s="397">
        <f t="shared" si="5"/>
        <v>0</v>
      </c>
      <c r="BB31" s="397">
        <f t="shared" si="5"/>
        <v>0</v>
      </c>
      <c r="BC31" s="397">
        <f t="shared" si="5"/>
        <v>0</v>
      </c>
      <c r="BD31" s="397">
        <f t="shared" si="5"/>
        <v>0</v>
      </c>
      <c r="BE31" s="397">
        <f t="shared" si="5"/>
        <v>0</v>
      </c>
      <c r="BF31" s="397">
        <f t="shared" si="5"/>
        <v>0</v>
      </c>
      <c r="BG31" s="397">
        <f t="shared" si="5"/>
        <v>0</v>
      </c>
      <c r="BH31" s="397">
        <f t="shared" si="5"/>
        <v>0</v>
      </c>
      <c r="BI31" s="397">
        <f t="shared" si="5"/>
        <v>0</v>
      </c>
      <c r="BJ31" s="397">
        <f t="shared" si="5"/>
        <v>0</v>
      </c>
      <c r="BK31" s="397">
        <f t="shared" si="5"/>
        <v>0</v>
      </c>
      <c r="BL31" s="397">
        <f t="shared" si="5"/>
        <v>0</v>
      </c>
      <c r="BM31" s="397">
        <f t="shared" si="5"/>
        <v>0</v>
      </c>
      <c r="BN31" s="397">
        <f t="shared" si="5"/>
        <v>0</v>
      </c>
      <c r="BO31" s="397">
        <f t="shared" si="5"/>
        <v>0</v>
      </c>
      <c r="BP31" s="397">
        <f t="shared" si="5"/>
        <v>0</v>
      </c>
      <c r="BQ31" s="397">
        <f t="shared" si="5"/>
        <v>0</v>
      </c>
      <c r="BR31" s="397">
        <f t="shared" si="5"/>
        <v>0</v>
      </c>
      <c r="BS31" s="397">
        <f t="shared" si="5"/>
        <v>0</v>
      </c>
      <c r="BT31" s="397">
        <f t="shared" si="5"/>
        <v>0</v>
      </c>
      <c r="BU31" s="282">
        <f t="shared" si="5"/>
        <v>0</v>
      </c>
    </row>
    <row r="32" spans="2:73" ht="12" customHeight="1">
      <c r="B32" s="117">
        <f t="shared" si="2"/>
        <v>29</v>
      </c>
      <c r="C32" s="126"/>
      <c r="D32" s="137"/>
      <c r="E32" s="144"/>
      <c r="F32" s="282" t="e">
        <f t="shared" ca="1" si="3"/>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20"/>
      <c r="AM32" s="367"/>
      <c r="AN32" s="383">
        <f ca="1">IFERROR(COUNTIF(OFFSET(G32,0,MATCH("コ",G32:AL32,0)):$AL32,"一"),0)</f>
        <v>0</v>
      </c>
      <c r="AP32" s="392">
        <f t="shared" si="4"/>
        <v>0</v>
      </c>
      <c r="AQ32" s="397">
        <f t="shared" si="5"/>
        <v>0</v>
      </c>
      <c r="AR32" s="397">
        <f t="shared" si="5"/>
        <v>0</v>
      </c>
      <c r="AS32" s="397">
        <f t="shared" si="5"/>
        <v>0</v>
      </c>
      <c r="AT32" s="397">
        <f t="shared" si="5"/>
        <v>0</v>
      </c>
      <c r="AU32" s="397">
        <f t="shared" si="5"/>
        <v>0</v>
      </c>
      <c r="AV32" s="397">
        <f t="shared" si="5"/>
        <v>0</v>
      </c>
      <c r="AW32" s="397">
        <f t="shared" si="5"/>
        <v>0</v>
      </c>
      <c r="AX32" s="397">
        <f t="shared" si="5"/>
        <v>0</v>
      </c>
      <c r="AY32" s="397">
        <f t="shared" si="5"/>
        <v>0</v>
      </c>
      <c r="AZ32" s="397">
        <f t="shared" si="5"/>
        <v>0</v>
      </c>
      <c r="BA32" s="397">
        <f t="shared" si="5"/>
        <v>0</v>
      </c>
      <c r="BB32" s="397">
        <f t="shared" si="5"/>
        <v>0</v>
      </c>
      <c r="BC32" s="397">
        <f t="shared" si="5"/>
        <v>0</v>
      </c>
      <c r="BD32" s="397">
        <f t="shared" si="5"/>
        <v>0</v>
      </c>
      <c r="BE32" s="397">
        <f t="shared" si="5"/>
        <v>0</v>
      </c>
      <c r="BF32" s="397">
        <f t="shared" si="5"/>
        <v>0</v>
      </c>
      <c r="BG32" s="397">
        <f t="shared" si="5"/>
        <v>0</v>
      </c>
      <c r="BH32" s="397">
        <f t="shared" si="5"/>
        <v>0</v>
      </c>
      <c r="BI32" s="397">
        <f t="shared" si="5"/>
        <v>0</v>
      </c>
      <c r="BJ32" s="397">
        <f t="shared" si="5"/>
        <v>0</v>
      </c>
      <c r="BK32" s="397">
        <f t="shared" si="5"/>
        <v>0</v>
      </c>
      <c r="BL32" s="397">
        <f t="shared" si="5"/>
        <v>0</v>
      </c>
      <c r="BM32" s="397">
        <f t="shared" si="5"/>
        <v>0</v>
      </c>
      <c r="BN32" s="397">
        <f t="shared" si="5"/>
        <v>0</v>
      </c>
      <c r="BO32" s="397">
        <f t="shared" si="5"/>
        <v>0</v>
      </c>
      <c r="BP32" s="397">
        <f t="shared" si="5"/>
        <v>0</v>
      </c>
      <c r="BQ32" s="397">
        <f t="shared" si="5"/>
        <v>0</v>
      </c>
      <c r="BR32" s="397">
        <f t="shared" si="5"/>
        <v>0</v>
      </c>
      <c r="BS32" s="397">
        <f t="shared" si="5"/>
        <v>0</v>
      </c>
      <c r="BT32" s="397">
        <f t="shared" si="5"/>
        <v>0</v>
      </c>
      <c r="BU32" s="282">
        <f t="shared" si="5"/>
        <v>0</v>
      </c>
    </row>
    <row r="33" spans="2:75" ht="12" customHeight="1">
      <c r="B33" s="117">
        <f t="shared" si="2"/>
        <v>30</v>
      </c>
      <c r="C33" s="126"/>
      <c r="D33" s="137"/>
      <c r="E33" s="144"/>
      <c r="F33" s="282" t="e">
        <f t="shared" ca="1" si="3"/>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220"/>
      <c r="AM33" s="367"/>
      <c r="AN33" s="383">
        <f ca="1">IFERROR(COUNTIF(OFFSET(G33,0,MATCH("コ",G33:AL33,0)):$AL33,"一"),0)</f>
        <v>0</v>
      </c>
      <c r="AP33" s="392">
        <f t="shared" si="4"/>
        <v>0</v>
      </c>
      <c r="AQ33" s="397">
        <f t="shared" si="5"/>
        <v>0</v>
      </c>
      <c r="AR33" s="397">
        <f t="shared" si="5"/>
        <v>0</v>
      </c>
      <c r="AS33" s="397">
        <f t="shared" si="5"/>
        <v>0</v>
      </c>
      <c r="AT33" s="397">
        <f t="shared" si="5"/>
        <v>0</v>
      </c>
      <c r="AU33" s="397">
        <f t="shared" si="5"/>
        <v>0</v>
      </c>
      <c r="AV33" s="397">
        <f t="shared" si="5"/>
        <v>0</v>
      </c>
      <c r="AW33" s="397">
        <f t="shared" si="5"/>
        <v>0</v>
      </c>
      <c r="AX33" s="397">
        <f t="shared" si="5"/>
        <v>0</v>
      </c>
      <c r="AY33" s="397">
        <f t="shared" si="5"/>
        <v>0</v>
      </c>
      <c r="AZ33" s="397">
        <f t="shared" si="5"/>
        <v>0</v>
      </c>
      <c r="BA33" s="397">
        <f t="shared" si="5"/>
        <v>0</v>
      </c>
      <c r="BB33" s="397">
        <f t="shared" si="5"/>
        <v>0</v>
      </c>
      <c r="BC33" s="397">
        <f t="shared" si="5"/>
        <v>0</v>
      </c>
      <c r="BD33" s="397">
        <f t="shared" si="5"/>
        <v>0</v>
      </c>
      <c r="BE33" s="397">
        <f t="shared" si="5"/>
        <v>0</v>
      </c>
      <c r="BF33" s="397">
        <f t="shared" si="5"/>
        <v>0</v>
      </c>
      <c r="BG33" s="397">
        <f t="shared" si="5"/>
        <v>0</v>
      </c>
      <c r="BH33" s="397">
        <f t="shared" si="5"/>
        <v>0</v>
      </c>
      <c r="BI33" s="397">
        <f t="shared" si="5"/>
        <v>0</v>
      </c>
      <c r="BJ33" s="397">
        <f t="shared" si="5"/>
        <v>0</v>
      </c>
      <c r="BK33" s="397">
        <f t="shared" si="5"/>
        <v>0</v>
      </c>
      <c r="BL33" s="397">
        <f t="shared" si="5"/>
        <v>0</v>
      </c>
      <c r="BM33" s="397">
        <f t="shared" si="5"/>
        <v>0</v>
      </c>
      <c r="BN33" s="397">
        <f t="shared" si="5"/>
        <v>0</v>
      </c>
      <c r="BO33" s="397">
        <f t="shared" si="5"/>
        <v>0</v>
      </c>
      <c r="BP33" s="397">
        <f t="shared" si="5"/>
        <v>0</v>
      </c>
      <c r="BQ33" s="397">
        <f t="shared" si="5"/>
        <v>0</v>
      </c>
      <c r="BR33" s="397">
        <f t="shared" si="5"/>
        <v>0</v>
      </c>
      <c r="BS33" s="397">
        <f t="shared" si="5"/>
        <v>0</v>
      </c>
      <c r="BT33" s="397">
        <f t="shared" si="5"/>
        <v>0</v>
      </c>
      <c r="BU33" s="282">
        <f t="shared" si="5"/>
        <v>0</v>
      </c>
      <c r="BW33" s="25"/>
    </row>
    <row r="34" spans="2:75" ht="12" customHeight="1">
      <c r="B34" s="117">
        <f t="shared" si="2"/>
        <v>31</v>
      </c>
      <c r="C34" s="126"/>
      <c r="D34" s="137"/>
      <c r="E34" s="144"/>
      <c r="F34" s="282" t="e">
        <f t="shared" ca="1" si="3"/>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220"/>
      <c r="AM34" s="367"/>
      <c r="AN34" s="383">
        <f ca="1">IFERROR(COUNTIF(OFFSET(G34,0,MATCH("コ",G34:AL34,0)):$AL34,"一"),0)</f>
        <v>0</v>
      </c>
      <c r="AP34" s="392">
        <f t="shared" si="4"/>
        <v>0</v>
      </c>
      <c r="AQ34" s="397">
        <f t="shared" si="5"/>
        <v>0</v>
      </c>
      <c r="AR34" s="397">
        <f t="shared" si="5"/>
        <v>0</v>
      </c>
      <c r="AS34" s="397">
        <f t="shared" si="5"/>
        <v>0</v>
      </c>
      <c r="AT34" s="397">
        <f t="shared" si="5"/>
        <v>0</v>
      </c>
      <c r="AU34" s="397">
        <f t="shared" si="5"/>
        <v>0</v>
      </c>
      <c r="AV34" s="397">
        <f t="shared" si="5"/>
        <v>0</v>
      </c>
      <c r="AW34" s="397">
        <f t="shared" si="5"/>
        <v>0</v>
      </c>
      <c r="AX34" s="397">
        <f t="shared" si="5"/>
        <v>0</v>
      </c>
      <c r="AY34" s="397">
        <f t="shared" si="5"/>
        <v>0</v>
      </c>
      <c r="AZ34" s="397">
        <f t="shared" si="5"/>
        <v>0</v>
      </c>
      <c r="BA34" s="397">
        <f t="shared" si="5"/>
        <v>0</v>
      </c>
      <c r="BB34" s="397">
        <f t="shared" si="5"/>
        <v>0</v>
      </c>
      <c r="BC34" s="397">
        <f t="shared" si="5"/>
        <v>0</v>
      </c>
      <c r="BD34" s="397">
        <f t="shared" si="5"/>
        <v>0</v>
      </c>
      <c r="BE34" s="397">
        <f t="shared" si="5"/>
        <v>0</v>
      </c>
      <c r="BF34" s="397">
        <f t="shared" si="5"/>
        <v>0</v>
      </c>
      <c r="BG34" s="397">
        <f t="shared" si="5"/>
        <v>0</v>
      </c>
      <c r="BH34" s="397">
        <f t="shared" si="5"/>
        <v>0</v>
      </c>
      <c r="BI34" s="397">
        <f t="shared" si="5"/>
        <v>0</v>
      </c>
      <c r="BJ34" s="397">
        <f t="shared" si="5"/>
        <v>0</v>
      </c>
      <c r="BK34" s="397">
        <f t="shared" si="5"/>
        <v>0</v>
      </c>
      <c r="BL34" s="397">
        <f t="shared" si="5"/>
        <v>0</v>
      </c>
      <c r="BM34" s="397">
        <f t="shared" si="5"/>
        <v>0</v>
      </c>
      <c r="BN34" s="397">
        <f t="shared" si="5"/>
        <v>0</v>
      </c>
      <c r="BO34" s="397">
        <f t="shared" si="5"/>
        <v>0</v>
      </c>
      <c r="BP34" s="397">
        <f t="shared" si="5"/>
        <v>0</v>
      </c>
      <c r="BQ34" s="397">
        <f t="shared" si="5"/>
        <v>0</v>
      </c>
      <c r="BR34" s="397">
        <f t="shared" si="5"/>
        <v>0</v>
      </c>
      <c r="BS34" s="397">
        <f t="shared" si="5"/>
        <v>0</v>
      </c>
      <c r="BT34" s="397">
        <f t="shared" si="5"/>
        <v>0</v>
      </c>
      <c r="BU34" s="282">
        <f t="shared" si="5"/>
        <v>0</v>
      </c>
      <c r="BW34" s="25"/>
    </row>
    <row r="35" spans="2:75" ht="12" customHeight="1">
      <c r="B35" s="117">
        <f t="shared" si="2"/>
        <v>32</v>
      </c>
      <c r="C35" s="126"/>
      <c r="D35" s="137"/>
      <c r="E35" s="144"/>
      <c r="F35" s="282" t="e">
        <f t="shared" ca="1" si="3"/>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220"/>
      <c r="AM35" s="367"/>
      <c r="AN35" s="383">
        <f ca="1">IFERROR(COUNTIF(OFFSET(G35,0,MATCH("コ",G35:AL35,0)):$AL35,"一"),0)</f>
        <v>0</v>
      </c>
      <c r="AP35" s="392">
        <f t="shared" si="4"/>
        <v>0</v>
      </c>
      <c r="AQ35" s="397">
        <f t="shared" si="5"/>
        <v>0</v>
      </c>
      <c r="AR35" s="397">
        <f t="shared" si="5"/>
        <v>0</v>
      </c>
      <c r="AS35" s="397">
        <f t="shared" si="5"/>
        <v>0</v>
      </c>
      <c r="AT35" s="397">
        <f t="shared" si="5"/>
        <v>0</v>
      </c>
      <c r="AU35" s="397">
        <f t="shared" si="5"/>
        <v>0</v>
      </c>
      <c r="AV35" s="397">
        <f t="shared" si="5"/>
        <v>0</v>
      </c>
      <c r="AW35" s="397">
        <f t="shared" si="5"/>
        <v>0</v>
      </c>
      <c r="AX35" s="397">
        <f t="shared" si="5"/>
        <v>0</v>
      </c>
      <c r="AY35" s="397">
        <f t="shared" si="5"/>
        <v>0</v>
      </c>
      <c r="AZ35" s="397">
        <f t="shared" si="5"/>
        <v>0</v>
      </c>
      <c r="BA35" s="397">
        <f t="shared" si="5"/>
        <v>0</v>
      </c>
      <c r="BB35" s="397">
        <f t="shared" si="5"/>
        <v>0</v>
      </c>
      <c r="BC35" s="397">
        <f t="shared" si="5"/>
        <v>0</v>
      </c>
      <c r="BD35" s="397">
        <f t="shared" si="5"/>
        <v>0</v>
      </c>
      <c r="BE35" s="397">
        <f t="shared" si="5"/>
        <v>0</v>
      </c>
      <c r="BF35" s="397">
        <f t="shared" si="5"/>
        <v>0</v>
      </c>
      <c r="BG35" s="397">
        <f t="shared" si="5"/>
        <v>0</v>
      </c>
      <c r="BH35" s="397">
        <f t="shared" si="5"/>
        <v>0</v>
      </c>
      <c r="BI35" s="397">
        <f t="shared" si="5"/>
        <v>0</v>
      </c>
      <c r="BJ35" s="397">
        <f t="shared" si="5"/>
        <v>0</v>
      </c>
      <c r="BK35" s="397">
        <f t="shared" si="5"/>
        <v>0</v>
      </c>
      <c r="BL35" s="397">
        <f t="shared" si="5"/>
        <v>0</v>
      </c>
      <c r="BM35" s="397">
        <f t="shared" si="5"/>
        <v>0</v>
      </c>
      <c r="BN35" s="397">
        <f t="shared" si="5"/>
        <v>0</v>
      </c>
      <c r="BO35" s="397">
        <f t="shared" si="5"/>
        <v>0</v>
      </c>
      <c r="BP35" s="397">
        <f t="shared" si="5"/>
        <v>0</v>
      </c>
      <c r="BQ35" s="397">
        <f t="shared" si="5"/>
        <v>0</v>
      </c>
      <c r="BR35" s="397">
        <f t="shared" si="5"/>
        <v>0</v>
      </c>
      <c r="BS35" s="397">
        <f t="shared" si="5"/>
        <v>0</v>
      </c>
      <c r="BT35" s="397">
        <f t="shared" si="5"/>
        <v>0</v>
      </c>
      <c r="BU35" s="282">
        <f t="shared" si="5"/>
        <v>0</v>
      </c>
      <c r="BW35" s="25"/>
    </row>
    <row r="36" spans="2:75" ht="12" customHeight="1">
      <c r="B36" s="117">
        <f t="shared" si="2"/>
        <v>33</v>
      </c>
      <c r="C36" s="126"/>
      <c r="D36" s="137"/>
      <c r="E36" s="144"/>
      <c r="F36" s="282" t="e">
        <f t="shared" ca="1" si="3"/>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220"/>
      <c r="AM36" s="367"/>
      <c r="AN36" s="383">
        <f ca="1">IFERROR(COUNTIF(OFFSET(G36,0,MATCH("コ",G36:AL36,0)):$AL36,"一"),0)</f>
        <v>0</v>
      </c>
      <c r="AP36" s="392">
        <f t="shared" si="4"/>
        <v>0</v>
      </c>
      <c r="AQ36" s="397">
        <f t="shared" si="5"/>
        <v>0</v>
      </c>
      <c r="AR36" s="397">
        <f t="shared" si="5"/>
        <v>0</v>
      </c>
      <c r="AS36" s="397">
        <f t="shared" si="5"/>
        <v>0</v>
      </c>
      <c r="AT36" s="397">
        <f t="shared" si="5"/>
        <v>0</v>
      </c>
      <c r="AU36" s="397">
        <f t="shared" si="5"/>
        <v>0</v>
      </c>
      <c r="AV36" s="397">
        <f t="shared" si="5"/>
        <v>0</v>
      </c>
      <c r="AW36" s="397">
        <f t="shared" si="5"/>
        <v>0</v>
      </c>
      <c r="AX36" s="397">
        <f t="shared" si="5"/>
        <v>0</v>
      </c>
      <c r="AY36" s="397">
        <f t="shared" si="5"/>
        <v>0</v>
      </c>
      <c r="AZ36" s="397">
        <f t="shared" si="5"/>
        <v>0</v>
      </c>
      <c r="BA36" s="397">
        <f t="shared" si="5"/>
        <v>0</v>
      </c>
      <c r="BB36" s="397">
        <f t="shared" si="5"/>
        <v>0</v>
      </c>
      <c r="BC36" s="397">
        <f t="shared" si="5"/>
        <v>0</v>
      </c>
      <c r="BD36" s="397">
        <f t="shared" si="5"/>
        <v>0</v>
      </c>
      <c r="BE36" s="397">
        <f t="shared" si="5"/>
        <v>0</v>
      </c>
      <c r="BF36" s="397">
        <f t="shared" si="5"/>
        <v>0</v>
      </c>
      <c r="BG36" s="397">
        <f t="shared" si="5"/>
        <v>0</v>
      </c>
      <c r="BH36" s="397">
        <f t="shared" si="5"/>
        <v>0</v>
      </c>
      <c r="BI36" s="397">
        <f t="shared" si="5"/>
        <v>0</v>
      </c>
      <c r="BJ36" s="397">
        <f t="shared" si="5"/>
        <v>0</v>
      </c>
      <c r="BK36" s="397">
        <f t="shared" si="5"/>
        <v>0</v>
      </c>
      <c r="BL36" s="397">
        <f t="shared" si="5"/>
        <v>0</v>
      </c>
      <c r="BM36" s="397">
        <f t="shared" si="5"/>
        <v>0</v>
      </c>
      <c r="BN36" s="397">
        <f t="shared" si="5"/>
        <v>0</v>
      </c>
      <c r="BO36" s="397">
        <f t="shared" si="5"/>
        <v>0</v>
      </c>
      <c r="BP36" s="397">
        <f t="shared" si="5"/>
        <v>0</v>
      </c>
      <c r="BQ36" s="397">
        <f t="shared" si="5"/>
        <v>0</v>
      </c>
      <c r="BR36" s="397">
        <f t="shared" si="5"/>
        <v>0</v>
      </c>
      <c r="BS36" s="397">
        <f t="shared" si="5"/>
        <v>0</v>
      </c>
      <c r="BT36" s="397">
        <f t="shared" si="5"/>
        <v>0</v>
      </c>
      <c r="BU36" s="282">
        <f t="shared" si="5"/>
        <v>0</v>
      </c>
      <c r="BW36" s="25"/>
    </row>
    <row r="37" spans="2:75" ht="12" customHeight="1">
      <c r="B37" s="117">
        <f t="shared" si="2"/>
        <v>34</v>
      </c>
      <c r="C37" s="126"/>
      <c r="D37" s="137"/>
      <c r="E37" s="144"/>
      <c r="F37" s="282" t="e">
        <f t="shared" ca="1" si="3"/>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220"/>
      <c r="AM37" s="367"/>
      <c r="AN37" s="383">
        <f ca="1">IFERROR(COUNTIF(OFFSET(G37,0,MATCH("コ",G37:AL37,0)):$AL37,"一"),0)</f>
        <v>0</v>
      </c>
      <c r="AP37" s="392">
        <f t="shared" si="4"/>
        <v>0</v>
      </c>
      <c r="AQ37" s="397">
        <f t="shared" si="5"/>
        <v>0</v>
      </c>
      <c r="AR37" s="397">
        <f t="shared" si="5"/>
        <v>0</v>
      </c>
      <c r="AS37" s="397">
        <f t="shared" si="5"/>
        <v>0</v>
      </c>
      <c r="AT37" s="397">
        <f t="shared" si="5"/>
        <v>0</v>
      </c>
      <c r="AU37" s="397">
        <f t="shared" si="5"/>
        <v>0</v>
      </c>
      <c r="AV37" s="397">
        <f t="shared" si="5"/>
        <v>0</v>
      </c>
      <c r="AW37" s="397">
        <f t="shared" si="5"/>
        <v>0</v>
      </c>
      <c r="AX37" s="397">
        <f t="shared" si="5"/>
        <v>0</v>
      </c>
      <c r="AY37" s="397">
        <f t="shared" si="5"/>
        <v>0</v>
      </c>
      <c r="AZ37" s="397">
        <f t="shared" si="5"/>
        <v>0</v>
      </c>
      <c r="BA37" s="397">
        <f t="shared" si="5"/>
        <v>0</v>
      </c>
      <c r="BB37" s="397">
        <f t="shared" si="5"/>
        <v>0</v>
      </c>
      <c r="BC37" s="397">
        <f t="shared" si="5"/>
        <v>0</v>
      </c>
      <c r="BD37" s="397">
        <f t="shared" si="5"/>
        <v>0</v>
      </c>
      <c r="BE37" s="397">
        <f t="shared" si="5"/>
        <v>0</v>
      </c>
      <c r="BF37" s="397">
        <f t="shared" si="5"/>
        <v>0</v>
      </c>
      <c r="BG37" s="397">
        <f t="shared" si="5"/>
        <v>0</v>
      </c>
      <c r="BH37" s="397">
        <f t="shared" si="5"/>
        <v>0</v>
      </c>
      <c r="BI37" s="397">
        <f t="shared" si="5"/>
        <v>0</v>
      </c>
      <c r="BJ37" s="397">
        <f t="shared" si="5"/>
        <v>0</v>
      </c>
      <c r="BK37" s="397">
        <f t="shared" si="5"/>
        <v>0</v>
      </c>
      <c r="BL37" s="397">
        <f t="shared" si="5"/>
        <v>0</v>
      </c>
      <c r="BM37" s="397">
        <f t="shared" si="5"/>
        <v>0</v>
      </c>
      <c r="BN37" s="397">
        <f t="shared" si="5"/>
        <v>0</v>
      </c>
      <c r="BO37" s="397">
        <f t="shared" si="5"/>
        <v>0</v>
      </c>
      <c r="BP37" s="397">
        <f t="shared" si="5"/>
        <v>0</v>
      </c>
      <c r="BQ37" s="397">
        <f t="shared" si="5"/>
        <v>0</v>
      </c>
      <c r="BR37" s="397">
        <f t="shared" si="5"/>
        <v>0</v>
      </c>
      <c r="BS37" s="397">
        <f t="shared" si="5"/>
        <v>0</v>
      </c>
      <c r="BT37" s="397">
        <f t="shared" si="5"/>
        <v>0</v>
      </c>
      <c r="BU37" s="282">
        <f t="shared" si="5"/>
        <v>0</v>
      </c>
      <c r="BW37" s="25"/>
    </row>
    <row r="38" spans="2:75" ht="12" customHeight="1">
      <c r="B38" s="117">
        <f t="shared" si="2"/>
        <v>35</v>
      </c>
      <c r="C38" s="126"/>
      <c r="D38" s="137"/>
      <c r="E38" s="144"/>
      <c r="F38" s="282" t="e">
        <f t="shared" ca="1" si="3"/>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220"/>
      <c r="AM38" s="367"/>
      <c r="AN38" s="383">
        <f ca="1">IFERROR(COUNTIF(OFFSET(G38,0,MATCH("コ",G38:AL38,0)):$AL38,"一"),0)</f>
        <v>0</v>
      </c>
      <c r="AP38" s="392">
        <f t="shared" si="4"/>
        <v>0</v>
      </c>
      <c r="AQ38" s="397">
        <f t="shared" si="5"/>
        <v>0</v>
      </c>
      <c r="AR38" s="397">
        <f t="shared" si="5"/>
        <v>0</v>
      </c>
      <c r="AS38" s="397">
        <f t="shared" si="5"/>
        <v>0</v>
      </c>
      <c r="AT38" s="397">
        <f t="shared" si="5"/>
        <v>0</v>
      </c>
      <c r="AU38" s="397">
        <f t="shared" si="5"/>
        <v>0</v>
      </c>
      <c r="AV38" s="397">
        <f t="shared" si="5"/>
        <v>0</v>
      </c>
      <c r="AW38" s="397">
        <f t="shared" si="5"/>
        <v>0</v>
      </c>
      <c r="AX38" s="397">
        <f t="shared" si="5"/>
        <v>0</v>
      </c>
      <c r="AY38" s="397">
        <f t="shared" si="5"/>
        <v>0</v>
      </c>
      <c r="AZ38" s="397">
        <f t="shared" si="5"/>
        <v>0</v>
      </c>
      <c r="BA38" s="397">
        <f t="shared" si="5"/>
        <v>0</v>
      </c>
      <c r="BB38" s="397">
        <f t="shared" si="5"/>
        <v>0</v>
      </c>
      <c r="BC38" s="397">
        <f t="shared" si="5"/>
        <v>0</v>
      </c>
      <c r="BD38" s="397">
        <f t="shared" si="5"/>
        <v>0</v>
      </c>
      <c r="BE38" s="397">
        <f t="shared" si="5"/>
        <v>0</v>
      </c>
      <c r="BF38" s="397">
        <f t="shared" si="5"/>
        <v>0</v>
      </c>
      <c r="BG38" s="397">
        <f t="shared" si="5"/>
        <v>0</v>
      </c>
      <c r="BH38" s="397">
        <f t="shared" si="5"/>
        <v>0</v>
      </c>
      <c r="BI38" s="397">
        <f t="shared" si="5"/>
        <v>0</v>
      </c>
      <c r="BJ38" s="397">
        <f t="shared" si="5"/>
        <v>0</v>
      </c>
      <c r="BK38" s="397">
        <f t="shared" si="5"/>
        <v>0</v>
      </c>
      <c r="BL38" s="397">
        <f t="shared" si="5"/>
        <v>0</v>
      </c>
      <c r="BM38" s="397">
        <f t="shared" si="5"/>
        <v>0</v>
      </c>
      <c r="BN38" s="397">
        <f t="shared" si="5"/>
        <v>0</v>
      </c>
      <c r="BO38" s="397">
        <f t="shared" si="5"/>
        <v>0</v>
      </c>
      <c r="BP38" s="397">
        <f t="shared" si="5"/>
        <v>0</v>
      </c>
      <c r="BQ38" s="397">
        <f t="shared" si="5"/>
        <v>0</v>
      </c>
      <c r="BR38" s="397">
        <f t="shared" si="5"/>
        <v>0</v>
      </c>
      <c r="BS38" s="397">
        <f t="shared" si="5"/>
        <v>0</v>
      </c>
      <c r="BT38" s="397">
        <f t="shared" si="5"/>
        <v>0</v>
      </c>
      <c r="BU38" s="282">
        <f t="shared" si="5"/>
        <v>0</v>
      </c>
      <c r="BW38" s="25"/>
    </row>
    <row r="39" spans="2:75" ht="12" customHeight="1">
      <c r="B39" s="117">
        <f t="shared" si="2"/>
        <v>36</v>
      </c>
      <c r="C39" s="126"/>
      <c r="D39" s="137"/>
      <c r="E39" s="144"/>
      <c r="F39" s="282" t="e">
        <f t="shared" ca="1" si="3"/>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220"/>
      <c r="AM39" s="367"/>
      <c r="AN39" s="383">
        <f ca="1">IFERROR(COUNTIF(OFFSET(G39,0,MATCH("コ",G39:AL39,0)):$AL39,"一"),0)</f>
        <v>0</v>
      </c>
      <c r="AP39" s="392">
        <f t="shared" si="4"/>
        <v>0</v>
      </c>
      <c r="AQ39" s="397">
        <f t="shared" si="5"/>
        <v>0</v>
      </c>
      <c r="AR39" s="397">
        <f t="shared" si="5"/>
        <v>0</v>
      </c>
      <c r="AS39" s="397">
        <f t="shared" si="5"/>
        <v>0</v>
      </c>
      <c r="AT39" s="397">
        <f t="shared" si="5"/>
        <v>0</v>
      </c>
      <c r="AU39" s="397">
        <f t="shared" si="5"/>
        <v>0</v>
      </c>
      <c r="AV39" s="397">
        <f t="shared" si="5"/>
        <v>0</v>
      </c>
      <c r="AW39" s="397">
        <f t="shared" si="5"/>
        <v>0</v>
      </c>
      <c r="AX39" s="397">
        <f t="shared" si="5"/>
        <v>0</v>
      </c>
      <c r="AY39" s="397">
        <f t="shared" si="5"/>
        <v>0</v>
      </c>
      <c r="AZ39" s="397">
        <f t="shared" si="5"/>
        <v>0</v>
      </c>
      <c r="BA39" s="397">
        <f t="shared" si="5"/>
        <v>0</v>
      </c>
      <c r="BB39" s="397">
        <f t="shared" si="5"/>
        <v>0</v>
      </c>
      <c r="BC39" s="397">
        <f t="shared" si="5"/>
        <v>0</v>
      </c>
      <c r="BD39" s="397">
        <f t="shared" si="5"/>
        <v>0</v>
      </c>
      <c r="BE39" s="397">
        <f t="shared" si="5"/>
        <v>0</v>
      </c>
      <c r="BF39" s="397">
        <f t="shared" si="5"/>
        <v>0</v>
      </c>
      <c r="BG39" s="397">
        <f t="shared" si="5"/>
        <v>0</v>
      </c>
      <c r="BH39" s="397">
        <f t="shared" si="5"/>
        <v>0</v>
      </c>
      <c r="BI39" s="397">
        <f t="shared" si="5"/>
        <v>0</v>
      </c>
      <c r="BJ39" s="397">
        <f t="shared" si="5"/>
        <v>0</v>
      </c>
      <c r="BK39" s="397">
        <f t="shared" si="5"/>
        <v>0</v>
      </c>
      <c r="BL39" s="397">
        <f t="shared" si="5"/>
        <v>0</v>
      </c>
      <c r="BM39" s="397">
        <f t="shared" si="5"/>
        <v>0</v>
      </c>
      <c r="BN39" s="397">
        <f t="shared" si="5"/>
        <v>0</v>
      </c>
      <c r="BO39" s="397">
        <f t="shared" si="5"/>
        <v>0</v>
      </c>
      <c r="BP39" s="397">
        <f t="shared" si="5"/>
        <v>0</v>
      </c>
      <c r="BQ39" s="397">
        <f t="shared" si="5"/>
        <v>0</v>
      </c>
      <c r="BR39" s="397">
        <f t="shared" si="5"/>
        <v>0</v>
      </c>
      <c r="BS39" s="397">
        <f t="shared" si="5"/>
        <v>0</v>
      </c>
      <c r="BT39" s="397">
        <f t="shared" si="5"/>
        <v>0</v>
      </c>
      <c r="BU39" s="282">
        <f t="shared" si="5"/>
        <v>0</v>
      </c>
      <c r="BW39" s="25"/>
    </row>
    <row r="40" spans="2:75" ht="12" customHeight="1">
      <c r="B40" s="117">
        <f t="shared" si="2"/>
        <v>37</v>
      </c>
      <c r="C40" s="126"/>
      <c r="D40" s="137"/>
      <c r="E40" s="144"/>
      <c r="F40" s="282" t="e">
        <f t="shared" ca="1" si="3"/>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220"/>
      <c r="AM40" s="367"/>
      <c r="AN40" s="383">
        <f ca="1">IFERROR(COUNTIF(OFFSET(G40,0,MATCH("コ",G40:AL40,0)):$AL40,"一"),0)</f>
        <v>0</v>
      </c>
      <c r="AP40" s="392">
        <f t="shared" si="4"/>
        <v>0</v>
      </c>
      <c r="AQ40" s="397">
        <f t="shared" si="5"/>
        <v>0</v>
      </c>
      <c r="AR40" s="397">
        <f t="shared" si="5"/>
        <v>0</v>
      </c>
      <c r="AS40" s="397">
        <f t="shared" si="5"/>
        <v>0</v>
      </c>
      <c r="AT40" s="397">
        <f t="shared" si="5"/>
        <v>0</v>
      </c>
      <c r="AU40" s="397">
        <f t="shared" si="5"/>
        <v>0</v>
      </c>
      <c r="AV40" s="397">
        <f t="shared" si="5"/>
        <v>0</v>
      </c>
      <c r="AW40" s="397">
        <f t="shared" si="5"/>
        <v>0</v>
      </c>
      <c r="AX40" s="397">
        <f t="shared" si="5"/>
        <v>0</v>
      </c>
      <c r="AY40" s="397">
        <f t="shared" si="5"/>
        <v>0</v>
      </c>
      <c r="AZ40" s="397">
        <f t="shared" si="5"/>
        <v>0</v>
      </c>
      <c r="BA40" s="397">
        <f t="shared" si="5"/>
        <v>0</v>
      </c>
      <c r="BB40" s="397">
        <f t="shared" si="5"/>
        <v>0</v>
      </c>
      <c r="BC40" s="397">
        <f t="shared" si="5"/>
        <v>0</v>
      </c>
      <c r="BD40" s="397">
        <f t="shared" si="5"/>
        <v>0</v>
      </c>
      <c r="BE40" s="397">
        <f t="shared" si="5"/>
        <v>0</v>
      </c>
      <c r="BF40" s="397">
        <f t="shared" si="5"/>
        <v>0</v>
      </c>
      <c r="BG40" s="397">
        <f t="shared" si="5"/>
        <v>0</v>
      </c>
      <c r="BH40" s="397">
        <f t="shared" si="5"/>
        <v>0</v>
      </c>
      <c r="BI40" s="397">
        <f t="shared" si="5"/>
        <v>0</v>
      </c>
      <c r="BJ40" s="397">
        <f t="shared" si="5"/>
        <v>0</v>
      </c>
      <c r="BK40" s="397">
        <f t="shared" si="5"/>
        <v>0</v>
      </c>
      <c r="BL40" s="397">
        <f t="shared" si="5"/>
        <v>0</v>
      </c>
      <c r="BM40" s="397">
        <f t="shared" si="5"/>
        <v>0</v>
      </c>
      <c r="BN40" s="397">
        <f t="shared" si="5"/>
        <v>0</v>
      </c>
      <c r="BO40" s="397">
        <f t="shared" si="5"/>
        <v>0</v>
      </c>
      <c r="BP40" s="397">
        <f t="shared" si="5"/>
        <v>0</v>
      </c>
      <c r="BQ40" s="397">
        <f t="shared" si="5"/>
        <v>0</v>
      </c>
      <c r="BR40" s="397">
        <f t="shared" si="5"/>
        <v>0</v>
      </c>
      <c r="BS40" s="397">
        <f t="shared" si="5"/>
        <v>0</v>
      </c>
      <c r="BT40" s="397">
        <f t="shared" si="5"/>
        <v>0</v>
      </c>
      <c r="BU40" s="282">
        <f t="shared" si="5"/>
        <v>0</v>
      </c>
      <c r="BW40" s="25"/>
    </row>
    <row r="41" spans="2:75" ht="12" customHeight="1">
      <c r="B41" s="117">
        <f t="shared" si="2"/>
        <v>38</v>
      </c>
      <c r="C41" s="126"/>
      <c r="D41" s="137"/>
      <c r="E41" s="144"/>
      <c r="F41" s="282" t="e">
        <f t="shared" ca="1" si="3"/>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220"/>
      <c r="AM41" s="367"/>
      <c r="AN41" s="383">
        <f ca="1">IFERROR(COUNTIF(OFFSET(G41,0,MATCH("コ",G41:AL41,0)):$AL41,"一"),0)</f>
        <v>0</v>
      </c>
      <c r="AP41" s="392">
        <f t="shared" si="4"/>
        <v>0</v>
      </c>
      <c r="AQ41" s="397">
        <f t="shared" si="5"/>
        <v>0</v>
      </c>
      <c r="AR41" s="397">
        <f t="shared" si="5"/>
        <v>0</v>
      </c>
      <c r="AS41" s="397">
        <f t="shared" si="5"/>
        <v>0</v>
      </c>
      <c r="AT41" s="397">
        <f t="shared" si="5"/>
        <v>0</v>
      </c>
      <c r="AU41" s="397">
        <f t="shared" si="5"/>
        <v>0</v>
      </c>
      <c r="AV41" s="397">
        <f t="shared" si="5"/>
        <v>0</v>
      </c>
      <c r="AW41" s="397">
        <f t="shared" si="5"/>
        <v>0</v>
      </c>
      <c r="AX41" s="397">
        <f t="shared" si="5"/>
        <v>0</v>
      </c>
      <c r="AY41" s="397">
        <f t="shared" si="5"/>
        <v>0</v>
      </c>
      <c r="AZ41" s="397">
        <f t="shared" si="5"/>
        <v>0</v>
      </c>
      <c r="BA41" s="397">
        <f t="shared" si="5"/>
        <v>0</v>
      </c>
      <c r="BB41" s="397">
        <f t="shared" si="5"/>
        <v>0</v>
      </c>
      <c r="BC41" s="397">
        <f t="shared" si="5"/>
        <v>0</v>
      </c>
      <c r="BD41" s="397">
        <f t="shared" si="5"/>
        <v>0</v>
      </c>
      <c r="BE41" s="397">
        <f t="shared" si="5"/>
        <v>0</v>
      </c>
      <c r="BF41" s="397">
        <f t="shared" si="5"/>
        <v>0</v>
      </c>
      <c r="BG41" s="397">
        <f t="shared" si="5"/>
        <v>0</v>
      </c>
      <c r="BH41" s="397">
        <f t="shared" si="5"/>
        <v>0</v>
      </c>
      <c r="BI41" s="397">
        <f t="shared" si="5"/>
        <v>0</v>
      </c>
      <c r="BJ41" s="397">
        <f t="shared" si="5"/>
        <v>0</v>
      </c>
      <c r="BK41" s="397">
        <f t="shared" si="5"/>
        <v>0</v>
      </c>
      <c r="BL41" s="397">
        <f t="shared" si="5"/>
        <v>0</v>
      </c>
      <c r="BM41" s="397">
        <f t="shared" si="5"/>
        <v>0</v>
      </c>
      <c r="BN41" s="397">
        <f t="shared" si="5"/>
        <v>0</v>
      </c>
      <c r="BO41" s="397">
        <f t="shared" si="5"/>
        <v>0</v>
      </c>
      <c r="BP41" s="397">
        <f t="shared" si="5"/>
        <v>0</v>
      </c>
      <c r="BQ41" s="397">
        <f t="shared" si="5"/>
        <v>0</v>
      </c>
      <c r="BR41" s="397">
        <f t="shared" si="5"/>
        <v>0</v>
      </c>
      <c r="BS41" s="397">
        <f t="shared" si="5"/>
        <v>0</v>
      </c>
      <c r="BT41" s="397">
        <f t="shared" si="5"/>
        <v>0</v>
      </c>
      <c r="BU41" s="282">
        <f t="shared" si="5"/>
        <v>0</v>
      </c>
      <c r="BW41" s="25"/>
    </row>
    <row r="42" spans="2:75" ht="12" customHeight="1">
      <c r="B42" s="117">
        <f t="shared" si="2"/>
        <v>39</v>
      </c>
      <c r="C42" s="126"/>
      <c r="D42" s="137"/>
      <c r="E42" s="144"/>
      <c r="F42" s="282" t="e">
        <f t="shared" ca="1" si="3"/>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220"/>
      <c r="AM42" s="367"/>
      <c r="AN42" s="383">
        <f ca="1">IFERROR(COUNTIF(OFFSET(G42,0,MATCH("コ",G42:AL42,0)):$AL42,"一"),0)</f>
        <v>0</v>
      </c>
      <c r="AP42" s="392">
        <f t="shared" si="4"/>
        <v>0</v>
      </c>
      <c r="AQ42" s="397">
        <f t="shared" si="5"/>
        <v>0</v>
      </c>
      <c r="AR42" s="397">
        <f t="shared" si="5"/>
        <v>0</v>
      </c>
      <c r="AS42" s="397">
        <f t="shared" si="5"/>
        <v>0</v>
      </c>
      <c r="AT42" s="397">
        <f t="shared" si="5"/>
        <v>0</v>
      </c>
      <c r="AU42" s="397">
        <f t="shared" si="5"/>
        <v>0</v>
      </c>
      <c r="AV42" s="397">
        <f t="shared" si="5"/>
        <v>0</v>
      </c>
      <c r="AW42" s="397">
        <f t="shared" si="5"/>
        <v>0</v>
      </c>
      <c r="AX42" s="397">
        <f t="shared" si="5"/>
        <v>0</v>
      </c>
      <c r="AY42" s="397">
        <f t="shared" si="5"/>
        <v>0</v>
      </c>
      <c r="AZ42" s="397">
        <f t="shared" si="5"/>
        <v>0</v>
      </c>
      <c r="BA42" s="397">
        <f t="shared" si="5"/>
        <v>0</v>
      </c>
      <c r="BB42" s="397">
        <f t="shared" si="5"/>
        <v>0</v>
      </c>
      <c r="BC42" s="397">
        <f t="shared" si="5"/>
        <v>0</v>
      </c>
      <c r="BD42" s="397">
        <f t="shared" si="5"/>
        <v>0</v>
      </c>
      <c r="BE42" s="397">
        <f t="shared" si="5"/>
        <v>0</v>
      </c>
      <c r="BF42" s="397">
        <f t="shared" si="5"/>
        <v>0</v>
      </c>
      <c r="BG42" s="397">
        <f t="shared" si="5"/>
        <v>0</v>
      </c>
      <c r="BH42" s="397">
        <f t="shared" si="5"/>
        <v>0</v>
      </c>
      <c r="BI42" s="397">
        <f t="shared" si="5"/>
        <v>0</v>
      </c>
      <c r="BJ42" s="397">
        <f t="shared" si="5"/>
        <v>0</v>
      </c>
      <c r="BK42" s="397">
        <f t="shared" si="5"/>
        <v>0</v>
      </c>
      <c r="BL42" s="397">
        <f t="shared" si="5"/>
        <v>0</v>
      </c>
      <c r="BM42" s="397">
        <f t="shared" si="5"/>
        <v>0</v>
      </c>
      <c r="BN42" s="397">
        <f t="shared" si="5"/>
        <v>0</v>
      </c>
      <c r="BO42" s="397">
        <f t="shared" si="5"/>
        <v>0</v>
      </c>
      <c r="BP42" s="397">
        <f t="shared" si="5"/>
        <v>0</v>
      </c>
      <c r="BQ42" s="397">
        <f t="shared" si="5"/>
        <v>0</v>
      </c>
      <c r="BR42" s="397">
        <f t="shared" si="5"/>
        <v>0</v>
      </c>
      <c r="BS42" s="397">
        <f t="shared" si="5"/>
        <v>0</v>
      </c>
      <c r="BT42" s="397">
        <f t="shared" si="5"/>
        <v>0</v>
      </c>
      <c r="BU42" s="282">
        <f t="shared" si="5"/>
        <v>0</v>
      </c>
      <c r="BW42" s="25"/>
    </row>
    <row r="43" spans="2:75" ht="12" customHeight="1">
      <c r="B43" s="117">
        <f t="shared" si="2"/>
        <v>40</v>
      </c>
      <c r="C43" s="126"/>
      <c r="D43" s="137"/>
      <c r="E43" s="144"/>
      <c r="F43" s="282" t="e">
        <f t="shared" ca="1" si="3"/>
        <v>#VALUE!</v>
      </c>
      <c r="G43" s="12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220"/>
      <c r="AM43" s="367"/>
      <c r="AN43" s="383">
        <f ca="1">IFERROR(COUNTIF(OFFSET(G43,0,MATCH("コ",G43:AL43,0)):$AL43,"一"),0)</f>
        <v>0</v>
      </c>
      <c r="AP43" s="392">
        <f t="shared" si="4"/>
        <v>0</v>
      </c>
      <c r="AQ43" s="397">
        <f t="shared" si="5"/>
        <v>0</v>
      </c>
      <c r="AR43" s="397">
        <f t="shared" si="5"/>
        <v>0</v>
      </c>
      <c r="AS43" s="397">
        <f t="shared" si="5"/>
        <v>0</v>
      </c>
      <c r="AT43" s="397">
        <f t="shared" si="5"/>
        <v>0</v>
      </c>
      <c r="AU43" s="397">
        <f t="shared" si="5"/>
        <v>0</v>
      </c>
      <c r="AV43" s="397">
        <f t="shared" si="5"/>
        <v>0</v>
      </c>
      <c r="AW43" s="397">
        <f t="shared" si="5"/>
        <v>0</v>
      </c>
      <c r="AX43" s="397">
        <f t="shared" si="5"/>
        <v>0</v>
      </c>
      <c r="AY43" s="397">
        <f t="shared" si="5"/>
        <v>0</v>
      </c>
      <c r="AZ43" s="397">
        <f t="shared" si="5"/>
        <v>0</v>
      </c>
      <c r="BA43" s="397">
        <f t="shared" si="5"/>
        <v>0</v>
      </c>
      <c r="BB43" s="397">
        <f t="shared" si="5"/>
        <v>0</v>
      </c>
      <c r="BC43" s="397">
        <f t="shared" si="5"/>
        <v>0</v>
      </c>
      <c r="BD43" s="397">
        <f t="shared" si="5"/>
        <v>0</v>
      </c>
      <c r="BE43" s="397">
        <f t="shared" si="5"/>
        <v>0</v>
      </c>
      <c r="BF43" s="397">
        <f t="shared" si="5"/>
        <v>0</v>
      </c>
      <c r="BG43" s="397">
        <f t="shared" si="5"/>
        <v>0</v>
      </c>
      <c r="BH43" s="397">
        <f t="shared" si="5"/>
        <v>0</v>
      </c>
      <c r="BI43" s="397">
        <f t="shared" si="5"/>
        <v>0</v>
      </c>
      <c r="BJ43" s="397">
        <f t="shared" si="5"/>
        <v>0</v>
      </c>
      <c r="BK43" s="397">
        <f t="shared" si="5"/>
        <v>0</v>
      </c>
      <c r="BL43" s="397">
        <f t="shared" si="5"/>
        <v>0</v>
      </c>
      <c r="BM43" s="397">
        <f t="shared" si="5"/>
        <v>0</v>
      </c>
      <c r="BN43" s="397">
        <f t="shared" si="5"/>
        <v>0</v>
      </c>
      <c r="BO43" s="397">
        <f t="shared" si="5"/>
        <v>0</v>
      </c>
      <c r="BP43" s="397">
        <f t="shared" si="5"/>
        <v>0</v>
      </c>
      <c r="BQ43" s="397">
        <f t="shared" si="5"/>
        <v>0</v>
      </c>
      <c r="BR43" s="397">
        <f t="shared" si="5"/>
        <v>0</v>
      </c>
      <c r="BS43" s="397">
        <f t="shared" si="5"/>
        <v>0</v>
      </c>
      <c r="BT43" s="397">
        <f t="shared" si="5"/>
        <v>0</v>
      </c>
      <c r="BU43" s="282">
        <f t="shared" si="5"/>
        <v>0</v>
      </c>
    </row>
    <row r="44" spans="2:75" ht="12" customHeight="1">
      <c r="B44" s="117">
        <f t="shared" si="2"/>
        <v>41</v>
      </c>
      <c r="C44" s="126"/>
      <c r="D44" s="137"/>
      <c r="E44" s="144"/>
      <c r="F44" s="282" t="e">
        <f t="shared" ca="1" si="3"/>
        <v>#VALUE!</v>
      </c>
      <c r="G44" s="126"/>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220"/>
      <c r="AM44" s="367"/>
      <c r="AN44" s="383">
        <f ca="1">IFERROR(COUNTIF(OFFSET(G44,0,MATCH("コ",G44:AL44,0)):$AL44,"一"),0)</f>
        <v>0</v>
      </c>
      <c r="AP44" s="392">
        <f t="shared" si="4"/>
        <v>0</v>
      </c>
      <c r="AQ44" s="397">
        <f t="shared" si="5"/>
        <v>0</v>
      </c>
      <c r="AR44" s="397">
        <f t="shared" si="5"/>
        <v>0</v>
      </c>
      <c r="AS44" s="397">
        <f t="shared" si="5"/>
        <v>0</v>
      </c>
      <c r="AT44" s="397">
        <f t="shared" si="5"/>
        <v>0</v>
      </c>
      <c r="AU44" s="397">
        <f t="shared" si="5"/>
        <v>0</v>
      </c>
      <c r="AV44" s="397">
        <f t="shared" si="5"/>
        <v>0</v>
      </c>
      <c r="AW44" s="397">
        <f t="shared" si="5"/>
        <v>0</v>
      </c>
      <c r="AX44" s="397">
        <f t="shared" si="5"/>
        <v>0</v>
      </c>
      <c r="AY44" s="397">
        <f t="shared" si="5"/>
        <v>0</v>
      </c>
      <c r="AZ44" s="397">
        <f t="shared" si="5"/>
        <v>0</v>
      </c>
      <c r="BA44" s="397">
        <f t="shared" si="5"/>
        <v>0</v>
      </c>
      <c r="BB44" s="397">
        <f t="shared" si="5"/>
        <v>0</v>
      </c>
      <c r="BC44" s="397">
        <f t="shared" si="5"/>
        <v>0</v>
      </c>
      <c r="BD44" s="397">
        <f t="shared" si="5"/>
        <v>0</v>
      </c>
      <c r="BE44" s="397">
        <f t="shared" si="5"/>
        <v>0</v>
      </c>
      <c r="BF44" s="397">
        <f t="shared" si="5"/>
        <v>0</v>
      </c>
      <c r="BG44" s="397">
        <f t="shared" si="5"/>
        <v>0</v>
      </c>
      <c r="BH44" s="397">
        <f t="shared" si="5"/>
        <v>0</v>
      </c>
      <c r="BI44" s="397">
        <f t="shared" si="5"/>
        <v>0</v>
      </c>
      <c r="BJ44" s="397">
        <f t="shared" si="5"/>
        <v>0</v>
      </c>
      <c r="BK44" s="397">
        <f t="shared" si="5"/>
        <v>0</v>
      </c>
      <c r="BL44" s="397">
        <f t="shared" si="5"/>
        <v>0</v>
      </c>
      <c r="BM44" s="397">
        <f t="shared" si="5"/>
        <v>0</v>
      </c>
      <c r="BN44" s="397">
        <f t="shared" si="5"/>
        <v>0</v>
      </c>
      <c r="BO44" s="397">
        <f t="shared" si="5"/>
        <v>0</v>
      </c>
      <c r="BP44" s="397">
        <f t="shared" si="5"/>
        <v>0</v>
      </c>
      <c r="BQ44" s="397">
        <f t="shared" si="5"/>
        <v>0</v>
      </c>
      <c r="BR44" s="397">
        <f t="shared" si="5"/>
        <v>0</v>
      </c>
      <c r="BS44" s="397">
        <f t="shared" si="5"/>
        <v>0</v>
      </c>
      <c r="BT44" s="397">
        <f t="shared" si="5"/>
        <v>0</v>
      </c>
      <c r="BU44" s="282">
        <f t="shared" si="5"/>
        <v>0</v>
      </c>
      <c r="BW44" s="25"/>
    </row>
    <row r="45" spans="2:75" ht="12" customHeight="1">
      <c r="B45" s="117">
        <f t="shared" si="2"/>
        <v>42</v>
      </c>
      <c r="C45" s="126"/>
      <c r="D45" s="137"/>
      <c r="E45" s="144"/>
      <c r="F45" s="282" t="e">
        <f t="shared" ca="1" si="3"/>
        <v>#VALUE!</v>
      </c>
      <c r="G45" s="126"/>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220"/>
      <c r="AM45" s="367"/>
      <c r="AN45" s="383">
        <f ca="1">IFERROR(COUNTIF(OFFSET(G45,0,MATCH("コ",G45:AL45,0)):$AL45,"一"),0)</f>
        <v>0</v>
      </c>
      <c r="AP45" s="392">
        <f t="shared" si="4"/>
        <v>0</v>
      </c>
      <c r="AQ45" s="397">
        <f t="shared" si="5"/>
        <v>0</v>
      </c>
      <c r="AR45" s="397">
        <f t="shared" si="5"/>
        <v>0</v>
      </c>
      <c r="AS45" s="397">
        <f t="shared" si="5"/>
        <v>0</v>
      </c>
      <c r="AT45" s="397">
        <f t="shared" si="5"/>
        <v>0</v>
      </c>
      <c r="AU45" s="397">
        <f t="shared" si="5"/>
        <v>0</v>
      </c>
      <c r="AV45" s="397">
        <f t="shared" si="5"/>
        <v>0</v>
      </c>
      <c r="AW45" s="397">
        <f t="shared" si="5"/>
        <v>0</v>
      </c>
      <c r="AX45" s="397">
        <f t="shared" si="5"/>
        <v>0</v>
      </c>
      <c r="AY45" s="397">
        <f t="shared" si="5"/>
        <v>0</v>
      </c>
      <c r="AZ45" s="397">
        <f t="shared" si="5"/>
        <v>0</v>
      </c>
      <c r="BA45" s="397">
        <f t="shared" si="5"/>
        <v>0</v>
      </c>
      <c r="BB45" s="397">
        <f t="shared" si="5"/>
        <v>0</v>
      </c>
      <c r="BC45" s="397">
        <f t="shared" si="5"/>
        <v>0</v>
      </c>
      <c r="BD45" s="397">
        <f t="shared" si="5"/>
        <v>0</v>
      </c>
      <c r="BE45" s="397">
        <f t="shared" si="5"/>
        <v>0</v>
      </c>
      <c r="BF45" s="397">
        <f t="shared" si="5"/>
        <v>0</v>
      </c>
      <c r="BG45" s="397">
        <f t="shared" si="5"/>
        <v>0</v>
      </c>
      <c r="BH45" s="397">
        <f t="shared" si="5"/>
        <v>0</v>
      </c>
      <c r="BI45" s="397">
        <f t="shared" si="5"/>
        <v>0</v>
      </c>
      <c r="BJ45" s="397">
        <f t="shared" si="5"/>
        <v>0</v>
      </c>
      <c r="BK45" s="397">
        <f t="shared" si="5"/>
        <v>0</v>
      </c>
      <c r="BL45" s="397">
        <f t="shared" si="5"/>
        <v>0</v>
      </c>
      <c r="BM45" s="397">
        <f t="shared" si="5"/>
        <v>0</v>
      </c>
      <c r="BN45" s="397">
        <f t="shared" si="5"/>
        <v>0</v>
      </c>
      <c r="BO45" s="397">
        <f t="shared" si="5"/>
        <v>0</v>
      </c>
      <c r="BP45" s="397">
        <f t="shared" si="5"/>
        <v>0</v>
      </c>
      <c r="BQ45" s="397">
        <f t="shared" si="5"/>
        <v>0</v>
      </c>
      <c r="BR45" s="397">
        <f t="shared" si="5"/>
        <v>0</v>
      </c>
      <c r="BS45" s="397">
        <f t="shared" si="5"/>
        <v>0</v>
      </c>
      <c r="BT45" s="397">
        <f t="shared" si="5"/>
        <v>0</v>
      </c>
      <c r="BU45" s="282">
        <f t="shared" si="5"/>
        <v>0</v>
      </c>
      <c r="BW45" s="25"/>
    </row>
    <row r="46" spans="2:75" ht="12" customHeight="1">
      <c r="B46" s="117">
        <f t="shared" si="2"/>
        <v>43</v>
      </c>
      <c r="C46" s="126"/>
      <c r="D46" s="137"/>
      <c r="E46" s="144"/>
      <c r="F46" s="282" t="e">
        <f t="shared" ca="1" si="3"/>
        <v>#VALUE!</v>
      </c>
      <c r="G46" s="126"/>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220"/>
      <c r="AM46" s="367"/>
      <c r="AN46" s="383">
        <f ca="1">IFERROR(COUNTIF(OFFSET(G46,0,MATCH("コ",G46:AL46,0)):$AL46,"一"),0)</f>
        <v>0</v>
      </c>
      <c r="AP46" s="392">
        <f t="shared" si="4"/>
        <v>0</v>
      </c>
      <c r="AQ46" s="397">
        <f t="shared" si="5"/>
        <v>0</v>
      </c>
      <c r="AR46" s="397">
        <f t="shared" si="5"/>
        <v>0</v>
      </c>
      <c r="AS46" s="397">
        <f t="shared" si="5"/>
        <v>0</v>
      </c>
      <c r="AT46" s="397">
        <f t="shared" si="5"/>
        <v>0</v>
      </c>
      <c r="AU46" s="397">
        <f t="shared" si="5"/>
        <v>0</v>
      </c>
      <c r="AV46" s="397">
        <f t="shared" si="5"/>
        <v>0</v>
      </c>
      <c r="AW46" s="397">
        <f t="shared" si="5"/>
        <v>0</v>
      </c>
      <c r="AX46" s="397">
        <f t="shared" si="5"/>
        <v>0</v>
      </c>
      <c r="AY46" s="397">
        <f t="shared" si="5"/>
        <v>0</v>
      </c>
      <c r="AZ46" s="397">
        <f t="shared" si="5"/>
        <v>0</v>
      </c>
      <c r="BA46" s="397">
        <f t="shared" si="5"/>
        <v>0</v>
      </c>
      <c r="BB46" s="397">
        <f t="shared" si="5"/>
        <v>0</v>
      </c>
      <c r="BC46" s="397">
        <f t="shared" si="5"/>
        <v>0</v>
      </c>
      <c r="BD46" s="397">
        <f t="shared" si="5"/>
        <v>0</v>
      </c>
      <c r="BE46" s="397">
        <f t="shared" si="5"/>
        <v>0</v>
      </c>
      <c r="BF46" s="397">
        <f t="shared" si="5"/>
        <v>0</v>
      </c>
      <c r="BG46" s="397">
        <f t="shared" si="5"/>
        <v>0</v>
      </c>
      <c r="BH46" s="397">
        <f t="shared" si="5"/>
        <v>0</v>
      </c>
      <c r="BI46" s="397">
        <f t="shared" si="5"/>
        <v>0</v>
      </c>
      <c r="BJ46" s="397">
        <f t="shared" si="5"/>
        <v>0</v>
      </c>
      <c r="BK46" s="397">
        <f t="shared" si="5"/>
        <v>0</v>
      </c>
      <c r="BL46" s="397">
        <f t="shared" si="5"/>
        <v>0</v>
      </c>
      <c r="BM46" s="397">
        <f t="shared" si="5"/>
        <v>0</v>
      </c>
      <c r="BN46" s="397">
        <f t="shared" si="5"/>
        <v>0</v>
      </c>
      <c r="BO46" s="397">
        <f t="shared" si="5"/>
        <v>0</v>
      </c>
      <c r="BP46" s="397">
        <f t="shared" si="5"/>
        <v>0</v>
      </c>
      <c r="BQ46" s="397">
        <f t="shared" si="5"/>
        <v>0</v>
      </c>
      <c r="BR46" s="397">
        <f t="shared" si="5"/>
        <v>0</v>
      </c>
      <c r="BS46" s="397">
        <f t="shared" si="5"/>
        <v>0</v>
      </c>
      <c r="BT46" s="397">
        <f t="shared" si="5"/>
        <v>0</v>
      </c>
      <c r="BU46" s="282">
        <f t="shared" si="5"/>
        <v>0</v>
      </c>
    </row>
    <row r="47" spans="2:75" ht="12" customHeight="1">
      <c r="B47" s="117">
        <f t="shared" si="2"/>
        <v>44</v>
      </c>
      <c r="C47" s="126"/>
      <c r="D47" s="137"/>
      <c r="E47" s="144"/>
      <c r="F47" s="282" t="e">
        <f t="shared" ca="1" si="3"/>
        <v>#VALUE!</v>
      </c>
      <c r="G47" s="126"/>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220"/>
      <c r="AM47" s="367"/>
      <c r="AN47" s="383">
        <f ca="1">IFERROR(COUNTIF(OFFSET(G47,0,MATCH("コ",G47:AL47,0)):$AL47,"一"),0)</f>
        <v>0</v>
      </c>
      <c r="AP47" s="392">
        <f t="shared" si="4"/>
        <v>0</v>
      </c>
      <c r="AQ47" s="397">
        <f t="shared" si="5"/>
        <v>0</v>
      </c>
      <c r="AR47" s="397">
        <f t="shared" si="5"/>
        <v>0</v>
      </c>
      <c r="AS47" s="397">
        <f t="shared" si="5"/>
        <v>0</v>
      </c>
      <c r="AT47" s="397">
        <f t="shared" si="5"/>
        <v>0</v>
      </c>
      <c r="AU47" s="397">
        <f t="shared" si="5"/>
        <v>0</v>
      </c>
      <c r="AV47" s="397">
        <f t="shared" si="5"/>
        <v>0</v>
      </c>
      <c r="AW47" s="397">
        <f t="shared" si="5"/>
        <v>0</v>
      </c>
      <c r="AX47" s="397">
        <f t="shared" si="5"/>
        <v>0</v>
      </c>
      <c r="AY47" s="397">
        <f t="shared" si="5"/>
        <v>0</v>
      </c>
      <c r="AZ47" s="397">
        <f t="shared" si="5"/>
        <v>0</v>
      </c>
      <c r="BA47" s="397">
        <f t="shared" si="5"/>
        <v>0</v>
      </c>
      <c r="BB47" s="397">
        <f t="shared" si="5"/>
        <v>0</v>
      </c>
      <c r="BC47" s="397">
        <f t="shared" si="5"/>
        <v>0</v>
      </c>
      <c r="BD47" s="397">
        <f t="shared" si="5"/>
        <v>0</v>
      </c>
      <c r="BE47" s="397">
        <f t="shared" si="5"/>
        <v>0</v>
      </c>
      <c r="BF47" s="397">
        <f t="shared" si="5"/>
        <v>0</v>
      </c>
      <c r="BG47" s="397">
        <f t="shared" si="5"/>
        <v>0</v>
      </c>
      <c r="BH47" s="397">
        <f t="shared" si="5"/>
        <v>0</v>
      </c>
      <c r="BI47" s="397">
        <f t="shared" si="5"/>
        <v>0</v>
      </c>
      <c r="BJ47" s="397">
        <f t="shared" si="5"/>
        <v>0</v>
      </c>
      <c r="BK47" s="397">
        <f t="shared" si="5"/>
        <v>0</v>
      </c>
      <c r="BL47" s="397">
        <f t="shared" si="5"/>
        <v>0</v>
      </c>
      <c r="BM47" s="397">
        <f t="shared" si="5"/>
        <v>0</v>
      </c>
      <c r="BN47" s="397">
        <f t="shared" si="5"/>
        <v>0</v>
      </c>
      <c r="BO47" s="397">
        <f t="shared" si="5"/>
        <v>0</v>
      </c>
      <c r="BP47" s="397">
        <f t="shared" si="5"/>
        <v>0</v>
      </c>
      <c r="BQ47" s="397">
        <f t="shared" si="5"/>
        <v>0</v>
      </c>
      <c r="BR47" s="397">
        <f t="shared" si="5"/>
        <v>0</v>
      </c>
      <c r="BS47" s="397">
        <f t="shared" si="5"/>
        <v>0</v>
      </c>
      <c r="BT47" s="397">
        <f t="shared" si="5"/>
        <v>0</v>
      </c>
      <c r="BU47" s="282">
        <f t="shared" si="5"/>
        <v>0</v>
      </c>
    </row>
    <row r="48" spans="2:75" ht="12" customHeight="1">
      <c r="B48" s="117">
        <f t="shared" si="2"/>
        <v>45</v>
      </c>
      <c r="C48" s="126"/>
      <c r="D48" s="137"/>
      <c r="E48" s="144"/>
      <c r="F48" s="282" t="e">
        <f t="shared" ca="1" si="3"/>
        <v>#VALUE!</v>
      </c>
      <c r="G48" s="126"/>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220"/>
      <c r="AM48" s="367"/>
      <c r="AN48" s="383">
        <f ca="1">IFERROR(COUNTIF(OFFSET(G48,0,MATCH("コ",G48:AL48,0)):$AL48,"一"),0)</f>
        <v>0</v>
      </c>
      <c r="AP48" s="392">
        <f t="shared" si="4"/>
        <v>0</v>
      </c>
      <c r="AQ48" s="397">
        <f t="shared" si="5"/>
        <v>0</v>
      </c>
      <c r="AR48" s="397">
        <f t="shared" si="5"/>
        <v>0</v>
      </c>
      <c r="AS48" s="397">
        <f t="shared" si="5"/>
        <v>0</v>
      </c>
      <c r="AT48" s="397">
        <f t="shared" si="5"/>
        <v>0</v>
      </c>
      <c r="AU48" s="397">
        <f t="shared" si="5"/>
        <v>0</v>
      </c>
      <c r="AV48" s="397">
        <f t="shared" si="5"/>
        <v>0</v>
      </c>
      <c r="AW48" s="397">
        <f t="shared" si="5"/>
        <v>0</v>
      </c>
      <c r="AX48" s="397">
        <f t="shared" si="5"/>
        <v>0</v>
      </c>
      <c r="AY48" s="397">
        <f t="shared" si="5"/>
        <v>0</v>
      </c>
      <c r="AZ48" s="397">
        <f t="shared" si="5"/>
        <v>0</v>
      </c>
      <c r="BA48" s="397">
        <f t="shared" si="5"/>
        <v>0</v>
      </c>
      <c r="BB48" s="397">
        <f t="shared" si="5"/>
        <v>0</v>
      </c>
      <c r="BC48" s="397">
        <f t="shared" si="5"/>
        <v>0</v>
      </c>
      <c r="BD48" s="397">
        <f t="shared" si="5"/>
        <v>0</v>
      </c>
      <c r="BE48" s="397">
        <f t="shared" si="5"/>
        <v>0</v>
      </c>
      <c r="BF48" s="397">
        <f t="shared" si="5"/>
        <v>0</v>
      </c>
      <c r="BG48" s="397">
        <f t="shared" si="5"/>
        <v>0</v>
      </c>
      <c r="BH48" s="397">
        <f t="shared" si="5"/>
        <v>0</v>
      </c>
      <c r="BI48" s="397">
        <f t="shared" si="5"/>
        <v>0</v>
      </c>
      <c r="BJ48" s="397">
        <f t="shared" si="5"/>
        <v>0</v>
      </c>
      <c r="BK48" s="397">
        <f t="shared" si="5"/>
        <v>0</v>
      </c>
      <c r="BL48" s="397">
        <f t="shared" si="5"/>
        <v>0</v>
      </c>
      <c r="BM48" s="397">
        <f t="shared" si="5"/>
        <v>0</v>
      </c>
      <c r="BN48" s="397">
        <f t="shared" si="5"/>
        <v>0</v>
      </c>
      <c r="BO48" s="397">
        <f t="shared" si="5"/>
        <v>0</v>
      </c>
      <c r="BP48" s="397">
        <f t="shared" si="5"/>
        <v>0</v>
      </c>
      <c r="BQ48" s="397">
        <f t="shared" si="5"/>
        <v>0</v>
      </c>
      <c r="BR48" s="397">
        <f t="shared" si="5"/>
        <v>0</v>
      </c>
      <c r="BS48" s="397">
        <f t="shared" si="5"/>
        <v>0</v>
      </c>
      <c r="BT48" s="397">
        <f t="shared" si="5"/>
        <v>0</v>
      </c>
      <c r="BU48" s="282">
        <f t="shared" si="5"/>
        <v>0</v>
      </c>
    </row>
    <row r="49" spans="2:73" ht="12" customHeight="1">
      <c r="B49" s="117">
        <f t="shared" si="2"/>
        <v>46</v>
      </c>
      <c r="C49" s="126"/>
      <c r="D49" s="137"/>
      <c r="E49" s="144"/>
      <c r="F49" s="282" t="e">
        <f t="shared" ca="1" si="3"/>
        <v>#VALUE!</v>
      </c>
      <c r="G49" s="126"/>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220"/>
      <c r="AM49" s="367"/>
      <c r="AN49" s="383">
        <f ca="1">IFERROR(COUNTIF(OFFSET(G49,0,MATCH("コ",G49:AL49,0)):$AL49,"一"),0)</f>
        <v>0</v>
      </c>
      <c r="AP49" s="392">
        <f t="shared" si="4"/>
        <v>0</v>
      </c>
      <c r="AQ49" s="397">
        <f t="shared" si="5"/>
        <v>0</v>
      </c>
      <c r="AR49" s="397">
        <f t="shared" si="5"/>
        <v>0</v>
      </c>
      <c r="AS49" s="397">
        <f t="shared" si="5"/>
        <v>0</v>
      </c>
      <c r="AT49" s="397">
        <f t="shared" si="5"/>
        <v>0</v>
      </c>
      <c r="AU49" s="397">
        <f t="shared" si="5"/>
        <v>0</v>
      </c>
      <c r="AV49" s="397">
        <f t="shared" si="5"/>
        <v>0</v>
      </c>
      <c r="AW49" s="397">
        <f t="shared" si="5"/>
        <v>0</v>
      </c>
      <c r="AX49" s="397">
        <f t="shared" si="5"/>
        <v>0</v>
      </c>
      <c r="AY49" s="397">
        <f t="shared" si="5"/>
        <v>0</v>
      </c>
      <c r="AZ49" s="397">
        <f t="shared" si="5"/>
        <v>0</v>
      </c>
      <c r="BA49" s="397">
        <f t="shared" si="5"/>
        <v>0</v>
      </c>
      <c r="BB49" s="397">
        <f t="shared" si="5"/>
        <v>0</v>
      </c>
      <c r="BC49" s="397">
        <f t="shared" si="5"/>
        <v>0</v>
      </c>
      <c r="BD49" s="397">
        <f t="shared" si="5"/>
        <v>0</v>
      </c>
      <c r="BE49" s="397">
        <f t="shared" si="5"/>
        <v>0</v>
      </c>
      <c r="BF49" s="397">
        <f t="shared" si="5"/>
        <v>0</v>
      </c>
      <c r="BG49" s="397">
        <f t="shared" si="5"/>
        <v>0</v>
      </c>
      <c r="BH49" s="397">
        <f t="shared" si="5"/>
        <v>0</v>
      </c>
      <c r="BI49" s="397">
        <f t="shared" si="5"/>
        <v>0</v>
      </c>
      <c r="BJ49" s="397">
        <f t="shared" si="5"/>
        <v>0</v>
      </c>
      <c r="BK49" s="397">
        <f t="shared" si="5"/>
        <v>0</v>
      </c>
      <c r="BL49" s="397">
        <f t="shared" si="5"/>
        <v>0</v>
      </c>
      <c r="BM49" s="397">
        <f t="shared" si="5"/>
        <v>0</v>
      </c>
      <c r="BN49" s="397">
        <f t="shared" si="5"/>
        <v>0</v>
      </c>
      <c r="BO49" s="397">
        <f t="shared" si="5"/>
        <v>0</v>
      </c>
      <c r="BP49" s="397">
        <f t="shared" si="5"/>
        <v>0</v>
      </c>
      <c r="BQ49" s="397">
        <f t="shared" si="5"/>
        <v>0</v>
      </c>
      <c r="BR49" s="397">
        <f t="shared" si="5"/>
        <v>0</v>
      </c>
      <c r="BS49" s="397">
        <f t="shared" si="5"/>
        <v>0</v>
      </c>
      <c r="BT49" s="397">
        <f t="shared" si="5"/>
        <v>0</v>
      </c>
      <c r="BU49" s="282">
        <f t="shared" si="5"/>
        <v>0</v>
      </c>
    </row>
    <row r="50" spans="2:73" ht="12" customHeight="1">
      <c r="B50" s="117">
        <f t="shared" si="2"/>
        <v>47</v>
      </c>
      <c r="C50" s="126"/>
      <c r="D50" s="137"/>
      <c r="E50" s="144"/>
      <c r="F50" s="282" t="e">
        <f t="shared" ca="1" si="3"/>
        <v>#VALUE!</v>
      </c>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220"/>
      <c r="AM50" s="367"/>
      <c r="AN50" s="383">
        <f ca="1">IFERROR(COUNTIF(OFFSET(G50,0,MATCH("コ",G50:AL50,0)):$AL50,"一"),0)</f>
        <v>0</v>
      </c>
      <c r="AP50" s="392">
        <f t="shared" si="4"/>
        <v>0</v>
      </c>
      <c r="AQ50" s="397">
        <f t="shared" si="5"/>
        <v>0</v>
      </c>
      <c r="AR50" s="397">
        <f t="shared" si="5"/>
        <v>0</v>
      </c>
      <c r="AS50" s="397">
        <f t="shared" si="5"/>
        <v>0</v>
      </c>
      <c r="AT50" s="397">
        <f t="shared" si="5"/>
        <v>0</v>
      </c>
      <c r="AU50" s="397">
        <f t="shared" si="5"/>
        <v>0</v>
      </c>
      <c r="AV50" s="397">
        <f t="shared" si="5"/>
        <v>0</v>
      </c>
      <c r="AW50" s="397">
        <f t="shared" si="5"/>
        <v>0</v>
      </c>
      <c r="AX50" s="397">
        <f t="shared" si="5"/>
        <v>0</v>
      </c>
      <c r="AY50" s="397">
        <f t="shared" si="5"/>
        <v>0</v>
      </c>
      <c r="AZ50" s="397">
        <f t="shared" si="5"/>
        <v>0</v>
      </c>
      <c r="BA50" s="397">
        <f t="shared" si="5"/>
        <v>0</v>
      </c>
      <c r="BB50" s="397">
        <f t="shared" si="5"/>
        <v>0</v>
      </c>
      <c r="BC50" s="397">
        <f t="shared" si="5"/>
        <v>0</v>
      </c>
      <c r="BD50" s="397">
        <f t="shared" si="5"/>
        <v>0</v>
      </c>
      <c r="BE50" s="397">
        <f t="shared" si="5"/>
        <v>0</v>
      </c>
      <c r="BF50" s="397">
        <f t="shared" si="5"/>
        <v>0</v>
      </c>
      <c r="BG50" s="397">
        <f t="shared" si="5"/>
        <v>0</v>
      </c>
      <c r="BH50" s="397">
        <f t="shared" si="5"/>
        <v>0</v>
      </c>
      <c r="BI50" s="397">
        <f t="shared" si="5"/>
        <v>0</v>
      </c>
      <c r="BJ50" s="397">
        <f t="shared" si="5"/>
        <v>0</v>
      </c>
      <c r="BK50" s="397">
        <f t="shared" si="5"/>
        <v>0</v>
      </c>
      <c r="BL50" s="397">
        <f t="shared" si="5"/>
        <v>0</v>
      </c>
      <c r="BM50" s="397">
        <f t="shared" si="5"/>
        <v>0</v>
      </c>
      <c r="BN50" s="397">
        <f t="shared" si="5"/>
        <v>0</v>
      </c>
      <c r="BO50" s="397">
        <f t="shared" si="5"/>
        <v>0</v>
      </c>
      <c r="BP50" s="397">
        <f t="shared" si="5"/>
        <v>0</v>
      </c>
      <c r="BQ50" s="397">
        <f t="shared" si="5"/>
        <v>0</v>
      </c>
      <c r="BR50" s="397">
        <f t="shared" si="5"/>
        <v>0</v>
      </c>
      <c r="BS50" s="397">
        <f t="shared" si="5"/>
        <v>0</v>
      </c>
      <c r="BT50" s="397">
        <f t="shared" si="5"/>
        <v>0</v>
      </c>
      <c r="BU50" s="282">
        <f t="shared" si="5"/>
        <v>0</v>
      </c>
    </row>
    <row r="51" spans="2:73" ht="12" customHeight="1">
      <c r="B51" s="117">
        <f t="shared" si="2"/>
        <v>48</v>
      </c>
      <c r="C51" s="126"/>
      <c r="D51" s="137"/>
      <c r="E51" s="144"/>
      <c r="F51" s="282" t="e">
        <f t="shared" ca="1" si="3"/>
        <v>#VALUE!</v>
      </c>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220"/>
      <c r="AM51" s="367"/>
      <c r="AN51" s="383">
        <f ca="1">IFERROR(COUNTIF(OFFSET(G51,0,MATCH("コ",G51:AL51,0)):$AL51,"一"),0)</f>
        <v>0</v>
      </c>
      <c r="AP51" s="392">
        <f t="shared" si="4"/>
        <v>0</v>
      </c>
      <c r="AQ51" s="397">
        <f t="shared" si="5"/>
        <v>0</v>
      </c>
      <c r="AR51" s="397">
        <f t="shared" si="5"/>
        <v>0</v>
      </c>
      <c r="AS51" s="397">
        <f t="shared" si="5"/>
        <v>0</v>
      </c>
      <c r="AT51" s="397">
        <f t="shared" si="5"/>
        <v>0</v>
      </c>
      <c r="AU51" s="397">
        <f t="shared" si="5"/>
        <v>0</v>
      </c>
      <c r="AV51" s="397">
        <f t="shared" si="5"/>
        <v>0</v>
      </c>
      <c r="AW51" s="397">
        <f t="shared" si="5"/>
        <v>0</v>
      </c>
      <c r="AX51" s="397">
        <f t="shared" si="5"/>
        <v>0</v>
      </c>
      <c r="AY51" s="397">
        <f t="shared" si="5"/>
        <v>0</v>
      </c>
      <c r="AZ51" s="397">
        <f t="shared" si="5"/>
        <v>0</v>
      </c>
      <c r="BA51" s="397">
        <f t="shared" si="5"/>
        <v>0</v>
      </c>
      <c r="BB51" s="397">
        <f t="shared" si="5"/>
        <v>0</v>
      </c>
      <c r="BC51" s="397">
        <f t="shared" si="5"/>
        <v>0</v>
      </c>
      <c r="BD51" s="397">
        <f t="shared" si="5"/>
        <v>0</v>
      </c>
      <c r="BE51" s="397">
        <f t="shared" si="5"/>
        <v>0</v>
      </c>
      <c r="BF51" s="397">
        <f t="shared" si="5"/>
        <v>0</v>
      </c>
      <c r="BG51" s="397">
        <f t="shared" si="5"/>
        <v>0</v>
      </c>
      <c r="BH51" s="397">
        <f t="shared" si="5"/>
        <v>0</v>
      </c>
      <c r="BI51" s="397">
        <f t="shared" si="5"/>
        <v>0</v>
      </c>
      <c r="BJ51" s="397">
        <f t="shared" si="5"/>
        <v>0</v>
      </c>
      <c r="BK51" s="397">
        <f t="shared" si="5"/>
        <v>0</v>
      </c>
      <c r="BL51" s="397">
        <f t="shared" si="5"/>
        <v>0</v>
      </c>
      <c r="BM51" s="397">
        <f t="shared" si="5"/>
        <v>0</v>
      </c>
      <c r="BN51" s="397">
        <f t="shared" si="5"/>
        <v>0</v>
      </c>
      <c r="BO51" s="397">
        <f t="shared" si="5"/>
        <v>0</v>
      </c>
      <c r="BP51" s="397">
        <f t="shared" si="5"/>
        <v>0</v>
      </c>
      <c r="BQ51" s="397">
        <f t="shared" si="5"/>
        <v>0</v>
      </c>
      <c r="BR51" s="397">
        <f t="shared" si="5"/>
        <v>0</v>
      </c>
      <c r="BS51" s="397">
        <f t="shared" si="5"/>
        <v>0</v>
      </c>
      <c r="BT51" s="397">
        <f t="shared" si="5"/>
        <v>0</v>
      </c>
      <c r="BU51" s="282">
        <f t="shared" si="5"/>
        <v>0</v>
      </c>
    </row>
    <row r="52" spans="2:73" ht="12" customHeight="1">
      <c r="B52" s="117">
        <f t="shared" si="2"/>
        <v>49</v>
      </c>
      <c r="C52" s="126"/>
      <c r="D52" s="137"/>
      <c r="E52" s="144"/>
      <c r="F52" s="282" t="e">
        <f t="shared" ca="1" si="3"/>
        <v>#VALUE!</v>
      </c>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220"/>
      <c r="AM52" s="367"/>
      <c r="AN52" s="383">
        <f ca="1">IFERROR(COUNTIF(OFFSET(G52,0,MATCH("コ",G52:AL52,0)):$AL52,"一"),0)</f>
        <v>0</v>
      </c>
      <c r="AP52" s="392">
        <f t="shared" si="4"/>
        <v>0</v>
      </c>
      <c r="AQ52" s="397">
        <f t="shared" si="5"/>
        <v>0</v>
      </c>
      <c r="AR52" s="397">
        <f t="shared" si="5"/>
        <v>0</v>
      </c>
      <c r="AS52" s="397">
        <f t="shared" si="5"/>
        <v>0</v>
      </c>
      <c r="AT52" s="397">
        <f t="shared" si="5"/>
        <v>0</v>
      </c>
      <c r="AU52" s="397">
        <f t="shared" si="5"/>
        <v>0</v>
      </c>
      <c r="AV52" s="397">
        <f t="shared" si="5"/>
        <v>0</v>
      </c>
      <c r="AW52" s="397">
        <f t="shared" si="5"/>
        <v>0</v>
      </c>
      <c r="AX52" s="397">
        <f t="shared" si="5"/>
        <v>0</v>
      </c>
      <c r="AY52" s="397">
        <f t="shared" si="5"/>
        <v>0</v>
      </c>
      <c r="AZ52" s="397">
        <f t="shared" si="5"/>
        <v>0</v>
      </c>
      <c r="BA52" s="397">
        <f t="shared" si="5"/>
        <v>0</v>
      </c>
      <c r="BB52" s="397">
        <f t="shared" si="5"/>
        <v>0</v>
      </c>
      <c r="BC52" s="397">
        <f t="shared" si="5"/>
        <v>0</v>
      </c>
      <c r="BD52" s="397">
        <f t="shared" si="5"/>
        <v>0</v>
      </c>
      <c r="BE52" s="397">
        <f t="shared" si="5"/>
        <v>0</v>
      </c>
      <c r="BF52" s="397">
        <f t="shared" si="5"/>
        <v>0</v>
      </c>
      <c r="BG52" s="397">
        <f t="shared" si="5"/>
        <v>0</v>
      </c>
      <c r="BH52" s="397">
        <f t="shared" si="5"/>
        <v>0</v>
      </c>
      <c r="BI52" s="397">
        <f t="shared" si="5"/>
        <v>0</v>
      </c>
      <c r="BJ52" s="397">
        <f t="shared" si="5"/>
        <v>0</v>
      </c>
      <c r="BK52" s="397">
        <f t="shared" si="5"/>
        <v>0</v>
      </c>
      <c r="BL52" s="397">
        <f t="shared" si="5"/>
        <v>0</v>
      </c>
      <c r="BM52" s="397">
        <f t="shared" si="5"/>
        <v>0</v>
      </c>
      <c r="BN52" s="397">
        <f t="shared" si="5"/>
        <v>0</v>
      </c>
      <c r="BO52" s="397">
        <f t="shared" si="5"/>
        <v>0</v>
      </c>
      <c r="BP52" s="397">
        <f t="shared" si="5"/>
        <v>0</v>
      </c>
      <c r="BQ52" s="397">
        <f t="shared" si="5"/>
        <v>0</v>
      </c>
      <c r="BR52" s="397">
        <f t="shared" si="5"/>
        <v>0</v>
      </c>
      <c r="BS52" s="397">
        <f t="shared" si="5"/>
        <v>0</v>
      </c>
      <c r="BT52" s="397">
        <f t="shared" si="5"/>
        <v>0</v>
      </c>
      <c r="BU52" s="282">
        <f t="shared" si="5"/>
        <v>0</v>
      </c>
    </row>
    <row r="53" spans="2:73" ht="12" customHeight="1">
      <c r="B53" s="117">
        <f t="shared" si="2"/>
        <v>50</v>
      </c>
      <c r="C53" s="126"/>
      <c r="D53" s="137"/>
      <c r="E53" s="144"/>
      <c r="F53" s="282" t="e">
        <f t="shared" ca="1" si="3"/>
        <v>#VALUE!</v>
      </c>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220"/>
      <c r="AM53" s="367"/>
      <c r="AN53" s="383">
        <f ca="1">IFERROR(COUNTIF(OFFSET(G53,0,MATCH("コ",G53:AL53,0)):$AL53,"一"),0)</f>
        <v>0</v>
      </c>
      <c r="AP53" s="392">
        <f t="shared" si="4"/>
        <v>0</v>
      </c>
      <c r="AQ53" s="397">
        <f t="shared" si="5"/>
        <v>0</v>
      </c>
      <c r="AR53" s="397">
        <f t="shared" si="5"/>
        <v>0</v>
      </c>
      <c r="AS53" s="397">
        <f t="shared" si="5"/>
        <v>0</v>
      </c>
      <c r="AT53" s="397">
        <f t="shared" si="5"/>
        <v>0</v>
      </c>
      <c r="AU53" s="397">
        <f t="shared" si="5"/>
        <v>0</v>
      </c>
      <c r="AV53" s="397">
        <f t="shared" si="5"/>
        <v>0</v>
      </c>
      <c r="AW53" s="397">
        <f t="shared" si="5"/>
        <v>0</v>
      </c>
      <c r="AX53" s="397">
        <f t="shared" si="5"/>
        <v>0</v>
      </c>
      <c r="AY53" s="397">
        <f t="shared" si="5"/>
        <v>0</v>
      </c>
      <c r="AZ53" s="397">
        <f t="shared" si="5"/>
        <v>0</v>
      </c>
      <c r="BA53" s="397">
        <f t="shared" si="5"/>
        <v>0</v>
      </c>
      <c r="BB53" s="397">
        <f t="shared" si="5"/>
        <v>0</v>
      </c>
      <c r="BC53" s="397">
        <f t="shared" si="5"/>
        <v>0</v>
      </c>
      <c r="BD53" s="397">
        <f t="shared" si="5"/>
        <v>0</v>
      </c>
      <c r="BE53" s="397">
        <f t="shared" si="5"/>
        <v>0</v>
      </c>
      <c r="BF53" s="397">
        <f t="shared" si="5"/>
        <v>0</v>
      </c>
      <c r="BG53" s="397">
        <f t="shared" si="5"/>
        <v>0</v>
      </c>
      <c r="BH53" s="397">
        <f t="shared" si="5"/>
        <v>0</v>
      </c>
      <c r="BI53" s="397">
        <f t="shared" si="5"/>
        <v>0</v>
      </c>
      <c r="BJ53" s="397">
        <f t="shared" si="5"/>
        <v>0</v>
      </c>
      <c r="BK53" s="397">
        <f t="shared" si="5"/>
        <v>0</v>
      </c>
      <c r="BL53" s="397">
        <f t="shared" si="5"/>
        <v>0</v>
      </c>
      <c r="BM53" s="397">
        <f t="shared" si="5"/>
        <v>0</v>
      </c>
      <c r="BN53" s="397">
        <f t="shared" si="5"/>
        <v>0</v>
      </c>
      <c r="BO53" s="397">
        <f t="shared" si="5"/>
        <v>0</v>
      </c>
      <c r="BP53" s="397">
        <f t="shared" si="5"/>
        <v>0</v>
      </c>
      <c r="BQ53" s="397">
        <f t="shared" si="5"/>
        <v>0</v>
      </c>
      <c r="BR53" s="397">
        <f t="shared" si="5"/>
        <v>0</v>
      </c>
      <c r="BS53" s="397">
        <f t="shared" si="5"/>
        <v>0</v>
      </c>
      <c r="BT53" s="397">
        <f t="shared" si="5"/>
        <v>0</v>
      </c>
      <c r="BU53" s="282">
        <f t="shared" si="5"/>
        <v>0</v>
      </c>
    </row>
    <row r="54" spans="2:73" ht="12" customHeight="1">
      <c r="B54" s="117">
        <f t="shared" si="2"/>
        <v>51</v>
      </c>
      <c r="C54" s="126"/>
      <c r="D54" s="137"/>
      <c r="E54" s="144"/>
      <c r="F54" s="282" t="e">
        <f t="shared" ca="1" si="3"/>
        <v>#VALUE!</v>
      </c>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220"/>
      <c r="AM54" s="367"/>
      <c r="AN54" s="383">
        <f ca="1">IFERROR(COUNTIF(OFFSET(G54,0,MATCH("コ",G54:AL54,0)):$AL54,"一"),0)</f>
        <v>0</v>
      </c>
      <c r="AP54" s="392">
        <f t="shared" si="4"/>
        <v>0</v>
      </c>
      <c r="AQ54" s="397">
        <f t="shared" si="5"/>
        <v>0</v>
      </c>
      <c r="AR54" s="397">
        <f t="shared" si="5"/>
        <v>0</v>
      </c>
      <c r="AS54" s="397">
        <f t="shared" si="5"/>
        <v>0</v>
      </c>
      <c r="AT54" s="397">
        <f t="shared" si="5"/>
        <v>0</v>
      </c>
      <c r="AU54" s="397">
        <f t="shared" si="5"/>
        <v>0</v>
      </c>
      <c r="AV54" s="397">
        <f t="shared" si="5"/>
        <v>0</v>
      </c>
      <c r="AW54" s="397">
        <f t="shared" si="5"/>
        <v>0</v>
      </c>
      <c r="AX54" s="397">
        <f t="shared" si="5"/>
        <v>0</v>
      </c>
      <c r="AY54" s="397">
        <f t="shared" si="5"/>
        <v>0</v>
      </c>
      <c r="AZ54" s="397">
        <f t="shared" si="5"/>
        <v>0</v>
      </c>
      <c r="BA54" s="397">
        <f t="shared" si="5"/>
        <v>0</v>
      </c>
      <c r="BB54" s="397">
        <f t="shared" si="5"/>
        <v>0</v>
      </c>
      <c r="BC54" s="397">
        <f t="shared" si="5"/>
        <v>0</v>
      </c>
      <c r="BD54" s="397">
        <f t="shared" si="5"/>
        <v>0</v>
      </c>
      <c r="BE54" s="397">
        <f t="shared" si="5"/>
        <v>0</v>
      </c>
      <c r="BF54" s="397">
        <f t="shared" si="5"/>
        <v>0</v>
      </c>
      <c r="BG54" s="397">
        <f t="shared" si="5"/>
        <v>0</v>
      </c>
      <c r="BH54" s="397">
        <f t="shared" si="5"/>
        <v>0</v>
      </c>
      <c r="BI54" s="397">
        <f t="shared" si="5"/>
        <v>0</v>
      </c>
      <c r="BJ54" s="397">
        <f t="shared" si="5"/>
        <v>0</v>
      </c>
      <c r="BK54" s="397">
        <f t="shared" si="5"/>
        <v>0</v>
      </c>
      <c r="BL54" s="397">
        <f t="shared" si="5"/>
        <v>0</v>
      </c>
      <c r="BM54" s="397">
        <f t="shared" si="5"/>
        <v>0</v>
      </c>
      <c r="BN54" s="397">
        <f t="shared" si="5"/>
        <v>0</v>
      </c>
      <c r="BO54" s="397">
        <f t="shared" si="5"/>
        <v>0</v>
      </c>
      <c r="BP54" s="397">
        <f t="shared" si="5"/>
        <v>0</v>
      </c>
      <c r="BQ54" s="397">
        <f t="shared" si="5"/>
        <v>0</v>
      </c>
      <c r="BR54" s="397">
        <f t="shared" si="5"/>
        <v>0</v>
      </c>
      <c r="BS54" s="397">
        <f t="shared" si="5"/>
        <v>0</v>
      </c>
      <c r="BT54" s="397">
        <f t="shared" si="5"/>
        <v>0</v>
      </c>
      <c r="BU54" s="282">
        <f t="shared" si="5"/>
        <v>0</v>
      </c>
    </row>
    <row r="55" spans="2:73" ht="12" customHeight="1">
      <c r="B55" s="117">
        <f t="shared" si="2"/>
        <v>52</v>
      </c>
      <c r="C55" s="126"/>
      <c r="D55" s="137"/>
      <c r="E55" s="144"/>
      <c r="F55" s="282" t="e">
        <f t="shared" ca="1" si="3"/>
        <v>#VALUE!</v>
      </c>
      <c r="G55" s="126"/>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220"/>
      <c r="AM55" s="367"/>
      <c r="AN55" s="383">
        <f ca="1">IFERROR(COUNTIF(OFFSET(G55,0,MATCH("コ",G55:AL55,0)):$AL55,"一"),0)</f>
        <v>0</v>
      </c>
      <c r="AP55" s="392">
        <f t="shared" si="4"/>
        <v>0</v>
      </c>
      <c r="AQ55" s="397">
        <f t="shared" si="5"/>
        <v>0</v>
      </c>
      <c r="AR55" s="397">
        <f t="shared" si="5"/>
        <v>0</v>
      </c>
      <c r="AS55" s="397">
        <f t="shared" si="5"/>
        <v>0</v>
      </c>
      <c r="AT55" s="397">
        <f t="shared" si="5"/>
        <v>0</v>
      </c>
      <c r="AU55" s="397">
        <f t="shared" si="5"/>
        <v>0</v>
      </c>
      <c r="AV55" s="397">
        <f t="shared" si="5"/>
        <v>0</v>
      </c>
      <c r="AW55" s="397">
        <f t="shared" si="5"/>
        <v>0</v>
      </c>
      <c r="AX55" s="397">
        <f t="shared" si="5"/>
        <v>0</v>
      </c>
      <c r="AY55" s="397">
        <f t="shared" si="5"/>
        <v>0</v>
      </c>
      <c r="AZ55" s="397">
        <f t="shared" si="5"/>
        <v>0</v>
      </c>
      <c r="BA55" s="397">
        <f t="shared" si="5"/>
        <v>0</v>
      </c>
      <c r="BB55" s="397">
        <f t="shared" si="5"/>
        <v>0</v>
      </c>
      <c r="BC55" s="397">
        <f t="shared" si="5"/>
        <v>0</v>
      </c>
      <c r="BD55" s="397">
        <f t="shared" si="5"/>
        <v>0</v>
      </c>
      <c r="BE55" s="397">
        <f t="shared" si="5"/>
        <v>0</v>
      </c>
      <c r="BF55" s="397">
        <f t="shared" si="5"/>
        <v>0</v>
      </c>
      <c r="BG55" s="397">
        <f t="shared" si="5"/>
        <v>0</v>
      </c>
      <c r="BH55" s="397">
        <f t="shared" si="5"/>
        <v>0</v>
      </c>
      <c r="BI55" s="397">
        <f t="shared" si="5"/>
        <v>0</v>
      </c>
      <c r="BJ55" s="397">
        <f t="shared" si="5"/>
        <v>0</v>
      </c>
      <c r="BK55" s="397">
        <f t="shared" si="5"/>
        <v>0</v>
      </c>
      <c r="BL55" s="397">
        <f t="shared" si="5"/>
        <v>0</v>
      </c>
      <c r="BM55" s="397">
        <f t="shared" si="5"/>
        <v>0</v>
      </c>
      <c r="BN55" s="397">
        <f t="shared" si="5"/>
        <v>0</v>
      </c>
      <c r="BO55" s="397">
        <f t="shared" si="5"/>
        <v>0</v>
      </c>
      <c r="BP55" s="397">
        <f t="shared" si="5"/>
        <v>0</v>
      </c>
      <c r="BQ55" s="397">
        <f t="shared" si="5"/>
        <v>0</v>
      </c>
      <c r="BR55" s="397">
        <f t="shared" si="5"/>
        <v>0</v>
      </c>
      <c r="BS55" s="397">
        <f t="shared" si="5"/>
        <v>0</v>
      </c>
      <c r="BT55" s="397">
        <f t="shared" si="5"/>
        <v>0</v>
      </c>
      <c r="BU55" s="282">
        <f t="shared" si="5"/>
        <v>0</v>
      </c>
    </row>
    <row r="56" spans="2:73" ht="12" customHeight="1">
      <c r="B56" s="117">
        <f t="shared" si="2"/>
        <v>53</v>
      </c>
      <c r="C56" s="126"/>
      <c r="D56" s="137"/>
      <c r="E56" s="144"/>
      <c r="F56" s="282" t="e">
        <f t="shared" ca="1" si="3"/>
        <v>#VALUE!</v>
      </c>
      <c r="G56" s="126"/>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220"/>
      <c r="AM56" s="367"/>
      <c r="AN56" s="383">
        <f ca="1">IFERROR(COUNTIF(OFFSET(G56,0,MATCH("コ",G56:AL56,0)):$AL56,"一"),0)</f>
        <v>0</v>
      </c>
      <c r="AP56" s="392">
        <f t="shared" si="4"/>
        <v>0</v>
      </c>
      <c r="AQ56" s="397">
        <f t="shared" si="5"/>
        <v>0</v>
      </c>
      <c r="AR56" s="397">
        <f t="shared" si="5"/>
        <v>0</v>
      </c>
      <c r="AS56" s="397">
        <f t="shared" si="5"/>
        <v>0</v>
      </c>
      <c r="AT56" s="397">
        <f t="shared" si="5"/>
        <v>0</v>
      </c>
      <c r="AU56" s="397">
        <f t="shared" si="5"/>
        <v>0</v>
      </c>
      <c r="AV56" s="397">
        <f t="shared" si="5"/>
        <v>0</v>
      </c>
      <c r="AW56" s="397">
        <f t="shared" si="5"/>
        <v>0</v>
      </c>
      <c r="AX56" s="397">
        <f t="shared" si="5"/>
        <v>0</v>
      </c>
      <c r="AY56" s="397">
        <f t="shared" si="5"/>
        <v>0</v>
      </c>
      <c r="AZ56" s="397">
        <f t="shared" si="5"/>
        <v>0</v>
      </c>
      <c r="BA56" s="397">
        <f t="shared" si="5"/>
        <v>0</v>
      </c>
      <c r="BB56" s="397">
        <f t="shared" si="5"/>
        <v>0</v>
      </c>
      <c r="BC56" s="397">
        <f t="shared" si="5"/>
        <v>0</v>
      </c>
      <c r="BD56" s="397">
        <f t="shared" si="5"/>
        <v>0</v>
      </c>
      <c r="BE56" s="397">
        <f t="shared" si="5"/>
        <v>0</v>
      </c>
      <c r="BF56" s="397">
        <f t="shared" si="5"/>
        <v>0</v>
      </c>
      <c r="BG56" s="397">
        <f t="shared" si="5"/>
        <v>0</v>
      </c>
      <c r="BH56" s="397">
        <f t="shared" si="5"/>
        <v>0</v>
      </c>
      <c r="BI56" s="397">
        <f t="shared" si="5"/>
        <v>0</v>
      </c>
      <c r="BJ56" s="397">
        <f t="shared" si="5"/>
        <v>0</v>
      </c>
      <c r="BK56" s="397">
        <f t="shared" si="5"/>
        <v>0</v>
      </c>
      <c r="BL56" s="397">
        <f t="shared" si="5"/>
        <v>0</v>
      </c>
      <c r="BM56" s="397">
        <f t="shared" si="5"/>
        <v>0</v>
      </c>
      <c r="BN56" s="397">
        <f t="shared" si="5"/>
        <v>0</v>
      </c>
      <c r="BO56" s="397">
        <f t="shared" si="5"/>
        <v>0</v>
      </c>
      <c r="BP56" s="397">
        <f t="shared" si="5"/>
        <v>0</v>
      </c>
      <c r="BQ56" s="397">
        <f t="shared" si="5"/>
        <v>0</v>
      </c>
      <c r="BR56" s="397">
        <f t="shared" si="5"/>
        <v>0</v>
      </c>
      <c r="BS56" s="397">
        <f t="shared" si="5"/>
        <v>0</v>
      </c>
      <c r="BT56" s="397">
        <f t="shared" si="5"/>
        <v>0</v>
      </c>
      <c r="BU56" s="282">
        <f t="shared" si="5"/>
        <v>0</v>
      </c>
    </row>
    <row r="57" spans="2:73" ht="12" customHeight="1">
      <c r="B57" s="117">
        <f t="shared" si="2"/>
        <v>54</v>
      </c>
      <c r="C57" s="126"/>
      <c r="D57" s="137"/>
      <c r="E57" s="144"/>
      <c r="F57" s="282" t="e">
        <f t="shared" ca="1" si="3"/>
        <v>#VALUE!</v>
      </c>
      <c r="G57" s="126"/>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220"/>
      <c r="AM57" s="367"/>
      <c r="AN57" s="383">
        <f ca="1">IFERROR(COUNTIF(OFFSET(G57,0,MATCH("コ",G57:AL57,0)):$AL57,"一"),0)</f>
        <v>0</v>
      </c>
      <c r="AP57" s="392">
        <f t="shared" si="4"/>
        <v>0</v>
      </c>
      <c r="AQ57" s="397">
        <f t="shared" si="5"/>
        <v>0</v>
      </c>
      <c r="AR57" s="397">
        <f t="shared" si="5"/>
        <v>0</v>
      </c>
      <c r="AS57" s="397">
        <f t="shared" si="5"/>
        <v>0</v>
      </c>
      <c r="AT57" s="397">
        <f t="shared" si="5"/>
        <v>0</v>
      </c>
      <c r="AU57" s="397">
        <f t="shared" si="5"/>
        <v>0</v>
      </c>
      <c r="AV57" s="397">
        <f t="shared" si="5"/>
        <v>0</v>
      </c>
      <c r="AW57" s="397">
        <f t="shared" si="5"/>
        <v>0</v>
      </c>
      <c r="AX57" s="397">
        <f t="shared" si="5"/>
        <v>0</v>
      </c>
      <c r="AY57" s="397">
        <f t="shared" si="5"/>
        <v>0</v>
      </c>
      <c r="AZ57" s="397">
        <f t="shared" si="5"/>
        <v>0</v>
      </c>
      <c r="BA57" s="397">
        <f t="shared" si="5"/>
        <v>0</v>
      </c>
      <c r="BB57" s="397">
        <f t="shared" si="5"/>
        <v>0</v>
      </c>
      <c r="BC57" s="397">
        <f t="shared" si="5"/>
        <v>0</v>
      </c>
      <c r="BD57" s="397">
        <f t="shared" si="5"/>
        <v>0</v>
      </c>
      <c r="BE57" s="397">
        <f t="shared" si="5"/>
        <v>0</v>
      </c>
      <c r="BF57" s="397">
        <f t="shared" si="5"/>
        <v>0</v>
      </c>
      <c r="BG57" s="397">
        <f t="shared" si="5"/>
        <v>0</v>
      </c>
      <c r="BH57" s="397">
        <f t="shared" si="5"/>
        <v>0</v>
      </c>
      <c r="BI57" s="397">
        <f t="shared" si="5"/>
        <v>0</v>
      </c>
      <c r="BJ57" s="397">
        <f t="shared" si="5"/>
        <v>0</v>
      </c>
      <c r="BK57" s="397">
        <f t="shared" si="5"/>
        <v>0</v>
      </c>
      <c r="BL57" s="397">
        <f t="shared" si="5"/>
        <v>0</v>
      </c>
      <c r="BM57" s="397">
        <f t="shared" si="5"/>
        <v>0</v>
      </c>
      <c r="BN57" s="397">
        <f t="shared" si="5"/>
        <v>0</v>
      </c>
      <c r="BO57" s="397">
        <f t="shared" si="5"/>
        <v>0</v>
      </c>
      <c r="BP57" s="397">
        <f t="shared" si="5"/>
        <v>0</v>
      </c>
      <c r="BQ57" s="397">
        <f t="shared" si="5"/>
        <v>0</v>
      </c>
      <c r="BR57" s="397">
        <f t="shared" si="5"/>
        <v>0</v>
      </c>
      <c r="BS57" s="397">
        <f t="shared" si="5"/>
        <v>0</v>
      </c>
      <c r="BT57" s="397">
        <f t="shared" si="5"/>
        <v>0</v>
      </c>
      <c r="BU57" s="282">
        <f t="shared" si="5"/>
        <v>0</v>
      </c>
    </row>
    <row r="58" spans="2:73" ht="12" customHeight="1">
      <c r="B58" s="117">
        <f t="shared" si="2"/>
        <v>55</v>
      </c>
      <c r="C58" s="126"/>
      <c r="D58" s="137"/>
      <c r="E58" s="144"/>
      <c r="F58" s="282" t="e">
        <f t="shared" ca="1" si="3"/>
        <v>#VALUE!</v>
      </c>
      <c r="G58" s="126"/>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220"/>
      <c r="AM58" s="367"/>
      <c r="AN58" s="383">
        <f ca="1">IFERROR(COUNTIF(OFFSET(G58,0,MATCH("コ",G58:AL58,0)):$AL58,"一"),0)</f>
        <v>0</v>
      </c>
      <c r="AP58" s="392">
        <f t="shared" si="4"/>
        <v>0</v>
      </c>
      <c r="AQ58" s="397">
        <f t="shared" si="5"/>
        <v>0</v>
      </c>
      <c r="AR58" s="397">
        <f t="shared" si="5"/>
        <v>0</v>
      </c>
      <c r="AS58" s="397">
        <f t="shared" si="5"/>
        <v>0</v>
      </c>
      <c r="AT58" s="397">
        <f t="shared" si="5"/>
        <v>0</v>
      </c>
      <c r="AU58" s="397">
        <f t="shared" si="5"/>
        <v>0</v>
      </c>
      <c r="AV58" s="397">
        <f t="shared" si="5"/>
        <v>0</v>
      </c>
      <c r="AW58" s="397">
        <f t="shared" si="5"/>
        <v>0</v>
      </c>
      <c r="AX58" s="397">
        <f t="shared" si="5"/>
        <v>0</v>
      </c>
      <c r="AY58" s="397">
        <f t="shared" si="5"/>
        <v>0</v>
      </c>
      <c r="AZ58" s="397">
        <f t="shared" si="5"/>
        <v>0</v>
      </c>
      <c r="BA58" s="397">
        <f t="shared" si="5"/>
        <v>0</v>
      </c>
      <c r="BB58" s="397">
        <f t="shared" si="5"/>
        <v>0</v>
      </c>
      <c r="BC58" s="397">
        <f t="shared" si="5"/>
        <v>0</v>
      </c>
      <c r="BD58" s="397">
        <f t="shared" si="5"/>
        <v>0</v>
      </c>
      <c r="BE58" s="397">
        <f t="shared" si="5"/>
        <v>0</v>
      </c>
      <c r="BF58" s="397">
        <f t="shared" si="5"/>
        <v>0</v>
      </c>
      <c r="BG58" s="397">
        <f t="shared" si="5"/>
        <v>0</v>
      </c>
      <c r="BH58" s="397">
        <f t="shared" si="5"/>
        <v>0</v>
      </c>
      <c r="BI58" s="397">
        <f t="shared" si="5"/>
        <v>0</v>
      </c>
      <c r="BJ58" s="397">
        <f t="shared" si="5"/>
        <v>0</v>
      </c>
      <c r="BK58" s="397">
        <f t="shared" si="5"/>
        <v>0</v>
      </c>
      <c r="BL58" s="397">
        <f t="shared" si="5"/>
        <v>0</v>
      </c>
      <c r="BM58" s="397">
        <f t="shared" si="5"/>
        <v>0</v>
      </c>
      <c r="BN58" s="397">
        <f t="shared" si="5"/>
        <v>0</v>
      </c>
      <c r="BO58" s="397">
        <f t="shared" si="5"/>
        <v>0</v>
      </c>
      <c r="BP58" s="397">
        <f t="shared" si="5"/>
        <v>0</v>
      </c>
      <c r="BQ58" s="397">
        <f t="shared" si="5"/>
        <v>0</v>
      </c>
      <c r="BR58" s="397">
        <f t="shared" si="5"/>
        <v>0</v>
      </c>
      <c r="BS58" s="397">
        <f t="shared" si="5"/>
        <v>0</v>
      </c>
      <c r="BT58" s="397">
        <f t="shared" si="5"/>
        <v>0</v>
      </c>
      <c r="BU58" s="282">
        <f t="shared" si="5"/>
        <v>0</v>
      </c>
    </row>
    <row r="59" spans="2:73" ht="12" customHeight="1">
      <c r="B59" s="117">
        <f t="shared" si="2"/>
        <v>56</v>
      </c>
      <c r="C59" s="126"/>
      <c r="D59" s="137"/>
      <c r="E59" s="144"/>
      <c r="F59" s="282" t="e">
        <f t="shared" ca="1" si="3"/>
        <v>#VALUE!</v>
      </c>
      <c r="G59" s="126"/>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220"/>
      <c r="AM59" s="367"/>
      <c r="AN59" s="383">
        <f ca="1">IFERROR(COUNTIF(OFFSET(G59,0,MATCH("コ",G59:AL59,0)):$AL59,"一"),0)</f>
        <v>0</v>
      </c>
      <c r="AP59" s="392">
        <f t="shared" si="4"/>
        <v>0</v>
      </c>
      <c r="AQ59" s="397">
        <f t="shared" si="5"/>
        <v>0</v>
      </c>
      <c r="AR59" s="397">
        <f t="shared" si="5"/>
        <v>0</v>
      </c>
      <c r="AS59" s="397">
        <f t="shared" si="5"/>
        <v>0</v>
      </c>
      <c r="AT59" s="397">
        <f t="shared" si="5"/>
        <v>0</v>
      </c>
      <c r="AU59" s="397">
        <f t="shared" si="5"/>
        <v>0</v>
      </c>
      <c r="AV59" s="397">
        <f t="shared" si="5"/>
        <v>0</v>
      </c>
      <c r="AW59" s="397">
        <f t="shared" si="5"/>
        <v>0</v>
      </c>
      <c r="AX59" s="397">
        <f t="shared" si="5"/>
        <v>0</v>
      </c>
      <c r="AY59" s="397">
        <f t="shared" si="5"/>
        <v>0</v>
      </c>
      <c r="AZ59" s="397">
        <f t="shared" si="5"/>
        <v>0</v>
      </c>
      <c r="BA59" s="397">
        <f t="shared" si="5"/>
        <v>0</v>
      </c>
      <c r="BB59" s="397">
        <f t="shared" si="5"/>
        <v>0</v>
      </c>
      <c r="BC59" s="397">
        <f t="shared" si="5"/>
        <v>0</v>
      </c>
      <c r="BD59" s="397">
        <f t="shared" si="5"/>
        <v>0</v>
      </c>
      <c r="BE59" s="397">
        <f t="shared" si="5"/>
        <v>0</v>
      </c>
      <c r="BF59" s="397">
        <f t="shared" si="5"/>
        <v>0</v>
      </c>
      <c r="BG59" s="397">
        <f t="shared" si="5"/>
        <v>0</v>
      </c>
      <c r="BH59" s="397">
        <f t="shared" si="5"/>
        <v>0</v>
      </c>
      <c r="BI59" s="397">
        <f t="shared" si="5"/>
        <v>0</v>
      </c>
      <c r="BJ59" s="397">
        <f t="shared" si="5"/>
        <v>0</v>
      </c>
      <c r="BK59" s="397">
        <f t="shared" si="5"/>
        <v>0</v>
      </c>
      <c r="BL59" s="397">
        <f t="shared" si="5"/>
        <v>0</v>
      </c>
      <c r="BM59" s="397">
        <f t="shared" si="5"/>
        <v>0</v>
      </c>
      <c r="BN59" s="397">
        <f t="shared" si="5"/>
        <v>0</v>
      </c>
      <c r="BO59" s="397">
        <f t="shared" si="5"/>
        <v>0</v>
      </c>
      <c r="BP59" s="397">
        <f t="shared" si="5"/>
        <v>0</v>
      </c>
      <c r="BQ59" s="397">
        <f t="shared" si="5"/>
        <v>0</v>
      </c>
      <c r="BR59" s="397">
        <f t="shared" si="5"/>
        <v>0</v>
      </c>
      <c r="BS59" s="397">
        <f t="shared" si="5"/>
        <v>0</v>
      </c>
      <c r="BT59" s="397">
        <f t="shared" si="5"/>
        <v>0</v>
      </c>
      <c r="BU59" s="282">
        <f t="shared" si="5"/>
        <v>0</v>
      </c>
    </row>
    <row r="60" spans="2:73" ht="12" customHeight="1">
      <c r="B60" s="117">
        <f t="shared" si="2"/>
        <v>57</v>
      </c>
      <c r="C60" s="126"/>
      <c r="D60" s="137"/>
      <c r="E60" s="144"/>
      <c r="F60" s="282" t="e">
        <f t="shared" ca="1" si="3"/>
        <v>#VALUE!</v>
      </c>
      <c r="G60" s="126"/>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220"/>
      <c r="AM60" s="367"/>
      <c r="AN60" s="383">
        <f ca="1">IFERROR(COUNTIF(OFFSET(G60,0,MATCH("コ",G60:AL60,0)):$AL60,"一"),0)</f>
        <v>0</v>
      </c>
      <c r="AP60" s="392">
        <f t="shared" si="4"/>
        <v>0</v>
      </c>
      <c r="AQ60" s="397">
        <f t="shared" si="5"/>
        <v>0</v>
      </c>
      <c r="AR60" s="397">
        <f t="shared" si="5"/>
        <v>0</v>
      </c>
      <c r="AS60" s="397">
        <f t="shared" si="5"/>
        <v>0</v>
      </c>
      <c r="AT60" s="397">
        <f t="shared" si="5"/>
        <v>0</v>
      </c>
      <c r="AU60" s="397">
        <f t="shared" si="5"/>
        <v>0</v>
      </c>
      <c r="AV60" s="397">
        <f t="shared" si="5"/>
        <v>0</v>
      </c>
      <c r="AW60" s="397">
        <f t="shared" si="5"/>
        <v>0</v>
      </c>
      <c r="AX60" s="397">
        <f t="shared" si="5"/>
        <v>0</v>
      </c>
      <c r="AY60" s="397">
        <f t="shared" si="5"/>
        <v>0</v>
      </c>
      <c r="AZ60" s="397">
        <f t="shared" si="5"/>
        <v>0</v>
      </c>
      <c r="BA60" s="397">
        <f t="shared" si="5"/>
        <v>0</v>
      </c>
      <c r="BB60" s="397">
        <f t="shared" si="5"/>
        <v>0</v>
      </c>
      <c r="BC60" s="397">
        <f t="shared" si="5"/>
        <v>0</v>
      </c>
      <c r="BD60" s="397">
        <f t="shared" si="5"/>
        <v>0</v>
      </c>
      <c r="BE60" s="397">
        <f t="shared" si="5"/>
        <v>0</v>
      </c>
      <c r="BF60" s="397">
        <f t="shared" si="5"/>
        <v>0</v>
      </c>
      <c r="BG60" s="397">
        <f t="shared" si="5"/>
        <v>0</v>
      </c>
      <c r="BH60" s="397">
        <f t="shared" si="5"/>
        <v>0</v>
      </c>
      <c r="BI60" s="397">
        <f t="shared" si="5"/>
        <v>0</v>
      </c>
      <c r="BJ60" s="397">
        <f t="shared" si="5"/>
        <v>0</v>
      </c>
      <c r="BK60" s="397">
        <f t="shared" si="5"/>
        <v>0</v>
      </c>
      <c r="BL60" s="397">
        <f t="shared" si="5"/>
        <v>0</v>
      </c>
      <c r="BM60" s="397">
        <f t="shared" si="5"/>
        <v>0</v>
      </c>
      <c r="BN60" s="397">
        <f t="shared" si="5"/>
        <v>0</v>
      </c>
      <c r="BO60" s="397">
        <f t="shared" si="5"/>
        <v>0</v>
      </c>
      <c r="BP60" s="397">
        <f t="shared" si="5"/>
        <v>0</v>
      </c>
      <c r="BQ60" s="397">
        <f t="shared" si="5"/>
        <v>0</v>
      </c>
      <c r="BR60" s="397">
        <f t="shared" si="5"/>
        <v>0</v>
      </c>
      <c r="BS60" s="397">
        <f t="shared" si="5"/>
        <v>0</v>
      </c>
      <c r="BT60" s="397">
        <f t="shared" si="5"/>
        <v>0</v>
      </c>
      <c r="BU60" s="282">
        <f t="shared" si="5"/>
        <v>0</v>
      </c>
    </row>
    <row r="61" spans="2:73" ht="12" customHeight="1">
      <c r="B61" s="117">
        <f t="shared" si="2"/>
        <v>58</v>
      </c>
      <c r="C61" s="126"/>
      <c r="D61" s="137"/>
      <c r="E61" s="144"/>
      <c r="F61" s="282" t="e">
        <f t="shared" ca="1" si="3"/>
        <v>#VALUE!</v>
      </c>
      <c r="G61" s="126"/>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220"/>
      <c r="AM61" s="367"/>
      <c r="AN61" s="383">
        <f ca="1">IFERROR(COUNTIF(OFFSET(G61,0,MATCH("コ",G61:AL61,0)):$AL61,"一"),0)</f>
        <v>0</v>
      </c>
      <c r="AP61" s="392">
        <f t="shared" si="4"/>
        <v>0</v>
      </c>
      <c r="AQ61" s="397">
        <f t="shared" si="5"/>
        <v>0</v>
      </c>
      <c r="AR61" s="397">
        <f t="shared" si="5"/>
        <v>0</v>
      </c>
      <c r="AS61" s="397">
        <f t="shared" si="5"/>
        <v>0</v>
      </c>
      <c r="AT61" s="397">
        <f t="shared" si="5"/>
        <v>0</v>
      </c>
      <c r="AU61" s="397">
        <f t="shared" si="5"/>
        <v>0</v>
      </c>
      <c r="AV61" s="397">
        <f t="shared" si="5"/>
        <v>0</v>
      </c>
      <c r="AW61" s="397">
        <f t="shared" si="5"/>
        <v>0</v>
      </c>
      <c r="AX61" s="397">
        <f t="shared" si="5"/>
        <v>0</v>
      </c>
      <c r="AY61" s="397">
        <f t="shared" si="5"/>
        <v>0</v>
      </c>
      <c r="AZ61" s="397">
        <f t="shared" si="5"/>
        <v>0</v>
      </c>
      <c r="BA61" s="397">
        <f t="shared" si="5"/>
        <v>0</v>
      </c>
      <c r="BB61" s="397">
        <f t="shared" si="5"/>
        <v>0</v>
      </c>
      <c r="BC61" s="397">
        <f t="shared" si="5"/>
        <v>0</v>
      </c>
      <c r="BD61" s="397">
        <f t="shared" si="5"/>
        <v>0</v>
      </c>
      <c r="BE61" s="397">
        <f t="shared" si="5"/>
        <v>0</v>
      </c>
      <c r="BF61" s="397">
        <f t="shared" si="5"/>
        <v>0</v>
      </c>
      <c r="BG61" s="397">
        <f t="shared" si="5"/>
        <v>0</v>
      </c>
      <c r="BH61" s="397">
        <f t="shared" si="5"/>
        <v>0</v>
      </c>
      <c r="BI61" s="397">
        <f t="shared" si="5"/>
        <v>0</v>
      </c>
      <c r="BJ61" s="397">
        <f t="shared" si="5"/>
        <v>0</v>
      </c>
      <c r="BK61" s="397">
        <f t="shared" si="5"/>
        <v>0</v>
      </c>
      <c r="BL61" s="397">
        <f t="shared" si="5"/>
        <v>0</v>
      </c>
      <c r="BM61" s="397">
        <f t="shared" si="5"/>
        <v>0</v>
      </c>
      <c r="BN61" s="397">
        <f t="shared" si="5"/>
        <v>0</v>
      </c>
      <c r="BO61" s="397">
        <f t="shared" si="5"/>
        <v>0</v>
      </c>
      <c r="BP61" s="397">
        <f t="shared" si="5"/>
        <v>0</v>
      </c>
      <c r="BQ61" s="397">
        <f t="shared" si="5"/>
        <v>0</v>
      </c>
      <c r="BR61" s="397">
        <f t="shared" si="5"/>
        <v>0</v>
      </c>
      <c r="BS61" s="397">
        <f t="shared" si="5"/>
        <v>0</v>
      </c>
      <c r="BT61" s="397">
        <f t="shared" si="5"/>
        <v>0</v>
      </c>
      <c r="BU61" s="282">
        <f t="shared" si="5"/>
        <v>0</v>
      </c>
    </row>
    <row r="62" spans="2:73" ht="12" customHeight="1">
      <c r="B62" s="117">
        <f t="shared" si="2"/>
        <v>59</v>
      </c>
      <c r="C62" s="126"/>
      <c r="D62" s="137"/>
      <c r="E62" s="144"/>
      <c r="F62" s="282" t="e">
        <f t="shared" ca="1" si="3"/>
        <v>#VALUE!</v>
      </c>
      <c r="G62" s="126"/>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220"/>
      <c r="AM62" s="367"/>
      <c r="AN62" s="383">
        <f ca="1">IFERROR(COUNTIF(OFFSET(G62,0,MATCH("コ",G62:AL62,0)):$AL62,"一"),0)</f>
        <v>0</v>
      </c>
      <c r="AP62" s="392">
        <f t="shared" si="4"/>
        <v>0</v>
      </c>
      <c r="AQ62" s="397">
        <f t="shared" si="5"/>
        <v>0</v>
      </c>
      <c r="AR62" s="397">
        <f t="shared" si="5"/>
        <v>0</v>
      </c>
      <c r="AS62" s="397">
        <f t="shared" si="5"/>
        <v>0</v>
      </c>
      <c r="AT62" s="397">
        <f t="shared" si="5"/>
        <v>0</v>
      </c>
      <c r="AU62" s="397">
        <f t="shared" si="5"/>
        <v>0</v>
      </c>
      <c r="AV62" s="397">
        <f t="shared" si="5"/>
        <v>0</v>
      </c>
      <c r="AW62" s="397">
        <f t="shared" si="5"/>
        <v>0</v>
      </c>
      <c r="AX62" s="397">
        <f t="shared" si="5"/>
        <v>0</v>
      </c>
      <c r="AY62" s="397">
        <f t="shared" si="5"/>
        <v>0</v>
      </c>
      <c r="AZ62" s="397">
        <f t="shared" si="5"/>
        <v>0</v>
      </c>
      <c r="BA62" s="397">
        <f t="shared" si="5"/>
        <v>0</v>
      </c>
      <c r="BB62" s="397">
        <f t="shared" si="5"/>
        <v>0</v>
      </c>
      <c r="BC62" s="397">
        <f t="shared" si="5"/>
        <v>0</v>
      </c>
      <c r="BD62" s="397">
        <f t="shared" si="5"/>
        <v>0</v>
      </c>
      <c r="BE62" s="397">
        <f t="shared" si="5"/>
        <v>0</v>
      </c>
      <c r="BF62" s="397">
        <f t="shared" si="5"/>
        <v>0</v>
      </c>
      <c r="BG62" s="397">
        <f t="shared" si="5"/>
        <v>0</v>
      </c>
      <c r="BH62" s="397">
        <f t="shared" si="5"/>
        <v>0</v>
      </c>
      <c r="BI62" s="397">
        <f t="shared" si="5"/>
        <v>0</v>
      </c>
      <c r="BJ62" s="397">
        <f t="shared" si="5"/>
        <v>0</v>
      </c>
      <c r="BK62" s="397">
        <f t="shared" si="5"/>
        <v>0</v>
      </c>
      <c r="BL62" s="397">
        <f t="shared" si="5"/>
        <v>0</v>
      </c>
      <c r="BM62" s="397">
        <f t="shared" si="5"/>
        <v>0</v>
      </c>
      <c r="BN62" s="397">
        <f t="shared" si="5"/>
        <v>0</v>
      </c>
      <c r="BO62" s="397">
        <f t="shared" si="5"/>
        <v>0</v>
      </c>
      <c r="BP62" s="397">
        <f t="shared" si="5"/>
        <v>0</v>
      </c>
      <c r="BQ62" s="397">
        <f t="shared" si="5"/>
        <v>0</v>
      </c>
      <c r="BR62" s="397">
        <f t="shared" si="5"/>
        <v>0</v>
      </c>
      <c r="BS62" s="397">
        <f t="shared" si="5"/>
        <v>0</v>
      </c>
      <c r="BT62" s="397">
        <f t="shared" si="5"/>
        <v>0</v>
      </c>
      <c r="BU62" s="282">
        <f t="shared" si="5"/>
        <v>0</v>
      </c>
    </row>
    <row r="63" spans="2:73" ht="12" customHeight="1">
      <c r="B63" s="118">
        <f t="shared" si="2"/>
        <v>60</v>
      </c>
      <c r="C63" s="127"/>
      <c r="D63" s="214"/>
      <c r="E63" s="138"/>
      <c r="F63" s="283" t="e">
        <f t="shared" ca="1" si="3"/>
        <v>#VALUE!</v>
      </c>
      <c r="G63" s="127"/>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221"/>
      <c r="AM63" s="368"/>
      <c r="AN63" s="384">
        <f ca="1">IFERROR(COUNTIF(OFFSET(G63,0,MATCH("コ",G63:AL63,0)):$AL63,"一"),0)</f>
        <v>0</v>
      </c>
      <c r="AP63" s="393">
        <f t="shared" si="4"/>
        <v>0</v>
      </c>
      <c r="AQ63" s="398">
        <f t="shared" si="5"/>
        <v>0</v>
      </c>
      <c r="AR63" s="398">
        <f t="shared" si="5"/>
        <v>0</v>
      </c>
      <c r="AS63" s="398">
        <f t="shared" si="5"/>
        <v>0</v>
      </c>
      <c r="AT63" s="398">
        <f t="shared" si="5"/>
        <v>0</v>
      </c>
      <c r="AU63" s="398">
        <f t="shared" si="5"/>
        <v>0</v>
      </c>
      <c r="AV63" s="398">
        <f t="shared" si="5"/>
        <v>0</v>
      </c>
      <c r="AW63" s="398">
        <f t="shared" si="5"/>
        <v>0</v>
      </c>
      <c r="AX63" s="398">
        <f t="shared" si="5"/>
        <v>0</v>
      </c>
      <c r="AY63" s="398">
        <f t="shared" si="5"/>
        <v>0</v>
      </c>
      <c r="AZ63" s="398">
        <f t="shared" si="5"/>
        <v>0</v>
      </c>
      <c r="BA63" s="398">
        <f t="shared" si="5"/>
        <v>0</v>
      </c>
      <c r="BB63" s="398">
        <f t="shared" si="5"/>
        <v>0</v>
      </c>
      <c r="BC63" s="398">
        <f t="shared" si="5"/>
        <v>0</v>
      </c>
      <c r="BD63" s="398">
        <f t="shared" si="5"/>
        <v>0</v>
      </c>
      <c r="BE63" s="398">
        <f t="shared" si="5"/>
        <v>0</v>
      </c>
      <c r="BF63" s="398">
        <f t="shared" si="5"/>
        <v>0</v>
      </c>
      <c r="BG63" s="398">
        <f t="shared" si="5"/>
        <v>0</v>
      </c>
      <c r="BH63" s="398">
        <f t="shared" si="5"/>
        <v>0</v>
      </c>
      <c r="BI63" s="398">
        <f t="shared" si="5"/>
        <v>0</v>
      </c>
      <c r="BJ63" s="398">
        <f t="shared" si="5"/>
        <v>0</v>
      </c>
      <c r="BK63" s="398">
        <f t="shared" si="5"/>
        <v>0</v>
      </c>
      <c r="BL63" s="398">
        <f t="shared" si="5"/>
        <v>0</v>
      </c>
      <c r="BM63" s="398">
        <f t="shared" si="5"/>
        <v>0</v>
      </c>
      <c r="BN63" s="398">
        <f t="shared" si="5"/>
        <v>0</v>
      </c>
      <c r="BO63" s="398">
        <f t="shared" si="5"/>
        <v>0</v>
      </c>
      <c r="BP63" s="398">
        <f t="shared" si="5"/>
        <v>0</v>
      </c>
      <c r="BQ63" s="398">
        <f t="shared" si="5"/>
        <v>0</v>
      </c>
      <c r="BR63" s="398">
        <f t="shared" si="5"/>
        <v>0</v>
      </c>
      <c r="BS63" s="398">
        <f t="shared" si="5"/>
        <v>0</v>
      </c>
      <c r="BT63" s="398">
        <f t="shared" si="5"/>
        <v>0</v>
      </c>
      <c r="BU63" s="283">
        <f t="shared" si="5"/>
        <v>0</v>
      </c>
    </row>
    <row r="64" spans="2:73" ht="15.75" customHeight="1">
      <c r="B64" s="228" t="s">
        <v>8</v>
      </c>
      <c r="C64" s="250" t="s">
        <v>54</v>
      </c>
      <c r="D64" s="31"/>
      <c r="E64" s="31"/>
      <c r="F64" s="284"/>
      <c r="G64" s="301">
        <f t="shared" ref="G64:AL64" si="6">COUNTIF(G$4:G$63,"*"&amp;"コ"&amp;"*")</f>
        <v>0</v>
      </c>
      <c r="H64" s="321">
        <f t="shared" si="6"/>
        <v>0</v>
      </c>
      <c r="I64" s="321">
        <f t="shared" si="6"/>
        <v>0</v>
      </c>
      <c r="J64" s="321">
        <f t="shared" si="6"/>
        <v>0</v>
      </c>
      <c r="K64" s="321">
        <f t="shared" si="6"/>
        <v>0</v>
      </c>
      <c r="L64" s="321">
        <f t="shared" si="6"/>
        <v>0</v>
      </c>
      <c r="M64" s="321">
        <f t="shared" si="6"/>
        <v>0</v>
      </c>
      <c r="N64" s="321">
        <f t="shared" si="6"/>
        <v>0</v>
      </c>
      <c r="O64" s="321">
        <f t="shared" si="6"/>
        <v>0</v>
      </c>
      <c r="P64" s="321">
        <f t="shared" si="6"/>
        <v>0</v>
      </c>
      <c r="Q64" s="321">
        <f t="shared" si="6"/>
        <v>0</v>
      </c>
      <c r="R64" s="321">
        <f t="shared" si="6"/>
        <v>0</v>
      </c>
      <c r="S64" s="321">
        <f t="shared" si="6"/>
        <v>0</v>
      </c>
      <c r="T64" s="321">
        <f t="shared" si="6"/>
        <v>0</v>
      </c>
      <c r="U64" s="321">
        <f t="shared" si="6"/>
        <v>0</v>
      </c>
      <c r="V64" s="321">
        <f t="shared" si="6"/>
        <v>0</v>
      </c>
      <c r="W64" s="321">
        <f t="shared" si="6"/>
        <v>0</v>
      </c>
      <c r="X64" s="321">
        <f t="shared" si="6"/>
        <v>0</v>
      </c>
      <c r="Y64" s="321">
        <f t="shared" si="6"/>
        <v>0</v>
      </c>
      <c r="Z64" s="321">
        <f t="shared" si="6"/>
        <v>0</v>
      </c>
      <c r="AA64" s="321">
        <f t="shared" si="6"/>
        <v>0</v>
      </c>
      <c r="AB64" s="321">
        <f t="shared" si="6"/>
        <v>0</v>
      </c>
      <c r="AC64" s="321">
        <f t="shared" si="6"/>
        <v>0</v>
      </c>
      <c r="AD64" s="321">
        <f t="shared" si="6"/>
        <v>0</v>
      </c>
      <c r="AE64" s="321">
        <f t="shared" si="6"/>
        <v>0</v>
      </c>
      <c r="AF64" s="321">
        <f t="shared" si="6"/>
        <v>0</v>
      </c>
      <c r="AG64" s="321">
        <f t="shared" si="6"/>
        <v>0</v>
      </c>
      <c r="AH64" s="321">
        <f t="shared" si="6"/>
        <v>0</v>
      </c>
      <c r="AI64" s="321">
        <f t="shared" si="6"/>
        <v>0</v>
      </c>
      <c r="AJ64" s="321">
        <f t="shared" si="6"/>
        <v>0</v>
      </c>
      <c r="AK64" s="321">
        <f t="shared" si="6"/>
        <v>0</v>
      </c>
      <c r="AL64" s="351">
        <f t="shared" si="6"/>
        <v>0</v>
      </c>
      <c r="AM64" s="369">
        <f t="shared" ref="AM64:AM85" si="7">SUM(G64:AL64)</f>
        <v>0</v>
      </c>
      <c r="AN64" s="385"/>
      <c r="AP64" s="394">
        <f t="shared" ref="AP64:BU64" si="8">SUM(AP4:AP63)</f>
        <v>0</v>
      </c>
      <c r="AQ64" s="399">
        <f t="shared" si="8"/>
        <v>0</v>
      </c>
      <c r="AR64" s="399">
        <f t="shared" si="8"/>
        <v>0</v>
      </c>
      <c r="AS64" s="399">
        <f t="shared" si="8"/>
        <v>0</v>
      </c>
      <c r="AT64" s="399">
        <f t="shared" si="8"/>
        <v>0</v>
      </c>
      <c r="AU64" s="399">
        <f t="shared" si="8"/>
        <v>0</v>
      </c>
      <c r="AV64" s="399">
        <f t="shared" si="8"/>
        <v>0</v>
      </c>
      <c r="AW64" s="399">
        <f t="shared" si="8"/>
        <v>0</v>
      </c>
      <c r="AX64" s="399">
        <f t="shared" si="8"/>
        <v>0</v>
      </c>
      <c r="AY64" s="399">
        <f t="shared" si="8"/>
        <v>0</v>
      </c>
      <c r="AZ64" s="399">
        <f t="shared" si="8"/>
        <v>0</v>
      </c>
      <c r="BA64" s="399">
        <f t="shared" si="8"/>
        <v>0</v>
      </c>
      <c r="BB64" s="399">
        <f t="shared" si="8"/>
        <v>0</v>
      </c>
      <c r="BC64" s="399">
        <f t="shared" si="8"/>
        <v>0</v>
      </c>
      <c r="BD64" s="399">
        <f t="shared" si="8"/>
        <v>0</v>
      </c>
      <c r="BE64" s="399">
        <f t="shared" si="8"/>
        <v>0</v>
      </c>
      <c r="BF64" s="399">
        <f t="shared" si="8"/>
        <v>0</v>
      </c>
      <c r="BG64" s="399">
        <f t="shared" si="8"/>
        <v>0</v>
      </c>
      <c r="BH64" s="399">
        <f t="shared" si="8"/>
        <v>0</v>
      </c>
      <c r="BI64" s="399">
        <f t="shared" si="8"/>
        <v>0</v>
      </c>
      <c r="BJ64" s="399">
        <f t="shared" si="8"/>
        <v>0</v>
      </c>
      <c r="BK64" s="399">
        <f t="shared" si="8"/>
        <v>0</v>
      </c>
      <c r="BL64" s="399">
        <f t="shared" si="8"/>
        <v>0</v>
      </c>
      <c r="BM64" s="399">
        <f t="shared" si="8"/>
        <v>0</v>
      </c>
      <c r="BN64" s="399">
        <f t="shared" si="8"/>
        <v>0</v>
      </c>
      <c r="BO64" s="399">
        <f t="shared" si="8"/>
        <v>0</v>
      </c>
      <c r="BP64" s="399">
        <f t="shared" si="8"/>
        <v>0</v>
      </c>
      <c r="BQ64" s="399">
        <f t="shared" si="8"/>
        <v>0</v>
      </c>
      <c r="BR64" s="399">
        <f t="shared" si="8"/>
        <v>0</v>
      </c>
      <c r="BS64" s="399">
        <f t="shared" si="8"/>
        <v>0</v>
      </c>
      <c r="BT64" s="399">
        <f t="shared" si="8"/>
        <v>0</v>
      </c>
      <c r="BU64" s="404">
        <f t="shared" si="8"/>
        <v>0</v>
      </c>
    </row>
    <row r="65" spans="2:73" ht="15.75" customHeight="1">
      <c r="B65" s="228"/>
      <c r="C65" s="251" t="s">
        <v>2</v>
      </c>
      <c r="D65" s="270"/>
      <c r="E65" s="270"/>
      <c r="F65" s="285"/>
      <c r="G65" s="156">
        <f t="shared" ref="G65:AL65" si="9">COUNTIF(G$4:G$63,"*"&amp;"一"&amp;"*")</f>
        <v>0</v>
      </c>
      <c r="H65" s="162">
        <f t="shared" si="9"/>
        <v>0</v>
      </c>
      <c r="I65" s="162">
        <f t="shared" si="9"/>
        <v>0</v>
      </c>
      <c r="J65" s="162">
        <f t="shared" si="9"/>
        <v>0</v>
      </c>
      <c r="K65" s="162">
        <f t="shared" si="9"/>
        <v>0</v>
      </c>
      <c r="L65" s="162">
        <f t="shared" si="9"/>
        <v>0</v>
      </c>
      <c r="M65" s="162">
        <f t="shared" si="9"/>
        <v>0</v>
      </c>
      <c r="N65" s="162">
        <f t="shared" si="9"/>
        <v>0</v>
      </c>
      <c r="O65" s="162">
        <f t="shared" si="9"/>
        <v>0</v>
      </c>
      <c r="P65" s="162">
        <f t="shared" si="9"/>
        <v>0</v>
      </c>
      <c r="Q65" s="162">
        <f t="shared" si="9"/>
        <v>0</v>
      </c>
      <c r="R65" s="162">
        <f t="shared" si="9"/>
        <v>0</v>
      </c>
      <c r="S65" s="162">
        <f t="shared" si="9"/>
        <v>0</v>
      </c>
      <c r="T65" s="162">
        <f t="shared" si="9"/>
        <v>0</v>
      </c>
      <c r="U65" s="162">
        <f t="shared" si="9"/>
        <v>0</v>
      </c>
      <c r="V65" s="162">
        <f t="shared" si="9"/>
        <v>0</v>
      </c>
      <c r="W65" s="162">
        <f t="shared" si="9"/>
        <v>0</v>
      </c>
      <c r="X65" s="162">
        <f t="shared" si="9"/>
        <v>0</v>
      </c>
      <c r="Y65" s="162">
        <f t="shared" si="9"/>
        <v>0</v>
      </c>
      <c r="Z65" s="162">
        <f t="shared" si="9"/>
        <v>0</v>
      </c>
      <c r="AA65" s="162">
        <f t="shared" si="9"/>
        <v>0</v>
      </c>
      <c r="AB65" s="162">
        <f t="shared" si="9"/>
        <v>0</v>
      </c>
      <c r="AC65" s="162">
        <f t="shared" si="9"/>
        <v>0</v>
      </c>
      <c r="AD65" s="162">
        <f t="shared" si="9"/>
        <v>0</v>
      </c>
      <c r="AE65" s="162">
        <f t="shared" si="9"/>
        <v>0</v>
      </c>
      <c r="AF65" s="162">
        <f t="shared" si="9"/>
        <v>0</v>
      </c>
      <c r="AG65" s="162">
        <f t="shared" si="9"/>
        <v>0</v>
      </c>
      <c r="AH65" s="162">
        <f t="shared" si="9"/>
        <v>0</v>
      </c>
      <c r="AI65" s="162">
        <f t="shared" si="9"/>
        <v>0</v>
      </c>
      <c r="AJ65" s="162">
        <f t="shared" si="9"/>
        <v>0</v>
      </c>
      <c r="AK65" s="162">
        <f t="shared" si="9"/>
        <v>0</v>
      </c>
      <c r="AL65" s="223">
        <f t="shared" si="9"/>
        <v>0</v>
      </c>
      <c r="AM65" s="201">
        <f t="shared" si="7"/>
        <v>0</v>
      </c>
      <c r="AN65" s="386">
        <f ca="1">SUM(AN4:AN63)</f>
        <v>0</v>
      </c>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row>
    <row r="66" spans="2:73" ht="15.75" customHeight="1">
      <c r="B66" s="228"/>
      <c r="C66" s="240" t="s">
        <v>3</v>
      </c>
      <c r="D66" s="266"/>
      <c r="E66" s="266"/>
      <c r="F66" s="286"/>
      <c r="G66" s="157">
        <f t="shared" ref="G66:AL66" si="10">SUM(G64:G65)</f>
        <v>0</v>
      </c>
      <c r="H66" s="163">
        <f t="shared" si="10"/>
        <v>0</v>
      </c>
      <c r="I66" s="163">
        <f t="shared" si="10"/>
        <v>0</v>
      </c>
      <c r="J66" s="163">
        <f t="shared" si="10"/>
        <v>0</v>
      </c>
      <c r="K66" s="163">
        <f t="shared" si="10"/>
        <v>0</v>
      </c>
      <c r="L66" s="163">
        <f t="shared" si="10"/>
        <v>0</v>
      </c>
      <c r="M66" s="163">
        <f t="shared" si="10"/>
        <v>0</v>
      </c>
      <c r="N66" s="163">
        <f t="shared" si="10"/>
        <v>0</v>
      </c>
      <c r="O66" s="163">
        <f t="shared" si="10"/>
        <v>0</v>
      </c>
      <c r="P66" s="163">
        <f t="shared" si="10"/>
        <v>0</v>
      </c>
      <c r="Q66" s="163">
        <f t="shared" si="10"/>
        <v>0</v>
      </c>
      <c r="R66" s="163">
        <f t="shared" si="10"/>
        <v>0</v>
      </c>
      <c r="S66" s="163">
        <f t="shared" si="10"/>
        <v>0</v>
      </c>
      <c r="T66" s="163">
        <f t="shared" si="10"/>
        <v>0</v>
      </c>
      <c r="U66" s="163">
        <f t="shared" si="10"/>
        <v>0</v>
      </c>
      <c r="V66" s="163">
        <f t="shared" si="10"/>
        <v>0</v>
      </c>
      <c r="W66" s="163">
        <f t="shared" si="10"/>
        <v>0</v>
      </c>
      <c r="X66" s="163">
        <f t="shared" si="10"/>
        <v>0</v>
      </c>
      <c r="Y66" s="163">
        <f t="shared" si="10"/>
        <v>0</v>
      </c>
      <c r="Z66" s="163">
        <f t="shared" si="10"/>
        <v>0</v>
      </c>
      <c r="AA66" s="163">
        <f t="shared" si="10"/>
        <v>0</v>
      </c>
      <c r="AB66" s="163">
        <f t="shared" si="10"/>
        <v>0</v>
      </c>
      <c r="AC66" s="163">
        <f t="shared" si="10"/>
        <v>0</v>
      </c>
      <c r="AD66" s="163">
        <f t="shared" si="10"/>
        <v>0</v>
      </c>
      <c r="AE66" s="163">
        <f t="shared" si="10"/>
        <v>0</v>
      </c>
      <c r="AF66" s="163">
        <f t="shared" si="10"/>
        <v>0</v>
      </c>
      <c r="AG66" s="163">
        <f t="shared" si="10"/>
        <v>0</v>
      </c>
      <c r="AH66" s="163">
        <f t="shared" si="10"/>
        <v>0</v>
      </c>
      <c r="AI66" s="163">
        <f t="shared" si="10"/>
        <v>0</v>
      </c>
      <c r="AJ66" s="163">
        <f t="shared" si="10"/>
        <v>0</v>
      </c>
      <c r="AK66" s="163">
        <f t="shared" si="10"/>
        <v>0</v>
      </c>
      <c r="AL66" s="224">
        <f t="shared" si="10"/>
        <v>0</v>
      </c>
      <c r="AM66" s="202">
        <f t="shared" si="7"/>
        <v>0</v>
      </c>
      <c r="AN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row>
    <row r="67" spans="2:73" ht="15.75" customHeight="1">
      <c r="B67" s="228"/>
      <c r="C67" s="252" t="s">
        <v>178</v>
      </c>
      <c r="D67" s="276"/>
      <c r="E67" s="276"/>
      <c r="F67" s="287"/>
      <c r="G67" s="302">
        <f t="shared" ref="G67:AL67" si="11">COUNTIF(G$4:G$63,"空")</f>
        <v>0</v>
      </c>
      <c r="H67" s="322">
        <f t="shared" si="11"/>
        <v>0</v>
      </c>
      <c r="I67" s="322">
        <f t="shared" si="11"/>
        <v>0</v>
      </c>
      <c r="J67" s="322">
        <f t="shared" si="11"/>
        <v>0</v>
      </c>
      <c r="K67" s="322">
        <f t="shared" si="11"/>
        <v>0</v>
      </c>
      <c r="L67" s="322">
        <f t="shared" si="11"/>
        <v>0</v>
      </c>
      <c r="M67" s="322">
        <f t="shared" si="11"/>
        <v>0</v>
      </c>
      <c r="N67" s="322">
        <f t="shared" si="11"/>
        <v>0</v>
      </c>
      <c r="O67" s="322">
        <f t="shared" si="11"/>
        <v>0</v>
      </c>
      <c r="P67" s="322">
        <f t="shared" si="11"/>
        <v>0</v>
      </c>
      <c r="Q67" s="322">
        <f t="shared" si="11"/>
        <v>0</v>
      </c>
      <c r="R67" s="322">
        <f t="shared" si="11"/>
        <v>0</v>
      </c>
      <c r="S67" s="322">
        <f t="shared" si="11"/>
        <v>0</v>
      </c>
      <c r="T67" s="322">
        <f t="shared" si="11"/>
        <v>0</v>
      </c>
      <c r="U67" s="322">
        <f t="shared" si="11"/>
        <v>0</v>
      </c>
      <c r="V67" s="322">
        <f t="shared" si="11"/>
        <v>0</v>
      </c>
      <c r="W67" s="322">
        <f t="shared" si="11"/>
        <v>0</v>
      </c>
      <c r="X67" s="322">
        <f t="shared" si="11"/>
        <v>0</v>
      </c>
      <c r="Y67" s="322">
        <f t="shared" si="11"/>
        <v>0</v>
      </c>
      <c r="Z67" s="322">
        <f t="shared" si="11"/>
        <v>0</v>
      </c>
      <c r="AA67" s="322">
        <f t="shared" si="11"/>
        <v>0</v>
      </c>
      <c r="AB67" s="322">
        <f t="shared" si="11"/>
        <v>0</v>
      </c>
      <c r="AC67" s="322">
        <f t="shared" si="11"/>
        <v>0</v>
      </c>
      <c r="AD67" s="322">
        <f t="shared" si="11"/>
        <v>0</v>
      </c>
      <c r="AE67" s="322">
        <f t="shared" si="11"/>
        <v>0</v>
      </c>
      <c r="AF67" s="322">
        <f t="shared" si="11"/>
        <v>0</v>
      </c>
      <c r="AG67" s="322">
        <f t="shared" si="11"/>
        <v>0</v>
      </c>
      <c r="AH67" s="322">
        <f t="shared" si="11"/>
        <v>0</v>
      </c>
      <c r="AI67" s="322">
        <f t="shared" si="11"/>
        <v>0</v>
      </c>
      <c r="AJ67" s="322">
        <f t="shared" si="11"/>
        <v>0</v>
      </c>
      <c r="AK67" s="322">
        <f t="shared" si="11"/>
        <v>0</v>
      </c>
      <c r="AL67" s="352">
        <f t="shared" si="11"/>
        <v>0</v>
      </c>
      <c r="AM67" s="370">
        <f t="shared" si="7"/>
        <v>0</v>
      </c>
      <c r="AN67" s="23"/>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row>
    <row r="68" spans="2:73" ht="15.75" customHeight="1">
      <c r="B68" s="228"/>
      <c r="C68" s="251" t="s">
        <v>75</v>
      </c>
      <c r="D68" s="270"/>
      <c r="E68" s="270"/>
      <c r="F68" s="285"/>
      <c r="G68" s="156">
        <f t="shared" ref="G68:AJ68" si="12">COUNTIF(G$4:G$63,"空(療)")</f>
        <v>0</v>
      </c>
      <c r="H68" s="162">
        <f t="shared" si="12"/>
        <v>0</v>
      </c>
      <c r="I68" s="162">
        <f t="shared" si="12"/>
        <v>0</v>
      </c>
      <c r="J68" s="162">
        <f t="shared" si="12"/>
        <v>0</v>
      </c>
      <c r="K68" s="162">
        <f t="shared" si="12"/>
        <v>0</v>
      </c>
      <c r="L68" s="162">
        <f t="shared" si="12"/>
        <v>0</v>
      </c>
      <c r="M68" s="162">
        <f t="shared" si="12"/>
        <v>0</v>
      </c>
      <c r="N68" s="162">
        <f t="shared" si="12"/>
        <v>0</v>
      </c>
      <c r="O68" s="162">
        <f t="shared" si="12"/>
        <v>0</v>
      </c>
      <c r="P68" s="162">
        <f t="shared" si="12"/>
        <v>0</v>
      </c>
      <c r="Q68" s="162">
        <f t="shared" si="12"/>
        <v>0</v>
      </c>
      <c r="R68" s="162">
        <f t="shared" si="12"/>
        <v>0</v>
      </c>
      <c r="S68" s="162">
        <f t="shared" si="12"/>
        <v>0</v>
      </c>
      <c r="T68" s="162">
        <f t="shared" si="12"/>
        <v>0</v>
      </c>
      <c r="U68" s="162">
        <f t="shared" si="12"/>
        <v>0</v>
      </c>
      <c r="V68" s="162">
        <f t="shared" si="12"/>
        <v>0</v>
      </c>
      <c r="W68" s="162">
        <f t="shared" si="12"/>
        <v>0</v>
      </c>
      <c r="X68" s="162">
        <f t="shared" si="12"/>
        <v>0</v>
      </c>
      <c r="Y68" s="162">
        <f t="shared" si="12"/>
        <v>0</v>
      </c>
      <c r="Z68" s="162">
        <f t="shared" si="12"/>
        <v>0</v>
      </c>
      <c r="AA68" s="162">
        <f t="shared" si="12"/>
        <v>0</v>
      </c>
      <c r="AB68" s="162">
        <f t="shared" si="12"/>
        <v>0</v>
      </c>
      <c r="AC68" s="162">
        <f t="shared" si="12"/>
        <v>0</v>
      </c>
      <c r="AD68" s="162">
        <f t="shared" si="12"/>
        <v>0</v>
      </c>
      <c r="AE68" s="162">
        <f t="shared" si="12"/>
        <v>0</v>
      </c>
      <c r="AF68" s="162">
        <f t="shared" si="12"/>
        <v>0</v>
      </c>
      <c r="AG68" s="162">
        <f t="shared" si="12"/>
        <v>0</v>
      </c>
      <c r="AH68" s="162">
        <f t="shared" si="12"/>
        <v>0</v>
      </c>
      <c r="AI68" s="162">
        <f t="shared" si="12"/>
        <v>0</v>
      </c>
      <c r="AJ68" s="162">
        <f t="shared" si="12"/>
        <v>0</v>
      </c>
      <c r="AK68" s="162">
        <f>COUNTIF(AK$4:AK$63,"休(療)")</f>
        <v>0</v>
      </c>
      <c r="AL68" s="223">
        <f>COUNTIF(AL$4:AL$63,"休(療)")</f>
        <v>0</v>
      </c>
      <c r="AM68" s="201">
        <f t="shared" si="7"/>
        <v>0</v>
      </c>
      <c r="AN68" s="23"/>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row>
    <row r="69" spans="2:73" ht="15.75" customHeight="1">
      <c r="B69" s="228"/>
      <c r="C69" s="252" t="s">
        <v>74</v>
      </c>
      <c r="D69" s="276"/>
      <c r="E69" s="276"/>
      <c r="F69" s="287"/>
      <c r="G69" s="302">
        <f t="shared" ref="G69:AL69" si="13">COUNTIF(G$4:G$63,"休")</f>
        <v>0</v>
      </c>
      <c r="H69" s="322">
        <f t="shared" si="13"/>
        <v>0</v>
      </c>
      <c r="I69" s="322">
        <f t="shared" si="13"/>
        <v>0</v>
      </c>
      <c r="J69" s="322">
        <f t="shared" si="13"/>
        <v>0</v>
      </c>
      <c r="K69" s="322">
        <f t="shared" si="13"/>
        <v>0</v>
      </c>
      <c r="L69" s="322">
        <f t="shared" si="13"/>
        <v>0</v>
      </c>
      <c r="M69" s="322">
        <f t="shared" si="13"/>
        <v>0</v>
      </c>
      <c r="N69" s="322">
        <f t="shared" si="13"/>
        <v>0</v>
      </c>
      <c r="O69" s="322">
        <f t="shared" si="13"/>
        <v>0</v>
      </c>
      <c r="P69" s="322">
        <f t="shared" si="13"/>
        <v>0</v>
      </c>
      <c r="Q69" s="322">
        <f t="shared" si="13"/>
        <v>0</v>
      </c>
      <c r="R69" s="322">
        <f t="shared" si="13"/>
        <v>0</v>
      </c>
      <c r="S69" s="322">
        <f t="shared" si="13"/>
        <v>0</v>
      </c>
      <c r="T69" s="322">
        <f t="shared" si="13"/>
        <v>0</v>
      </c>
      <c r="U69" s="322">
        <f t="shared" si="13"/>
        <v>0</v>
      </c>
      <c r="V69" s="322">
        <f t="shared" si="13"/>
        <v>0</v>
      </c>
      <c r="W69" s="322">
        <f t="shared" si="13"/>
        <v>0</v>
      </c>
      <c r="X69" s="322">
        <f t="shared" si="13"/>
        <v>0</v>
      </c>
      <c r="Y69" s="322">
        <f t="shared" si="13"/>
        <v>0</v>
      </c>
      <c r="Z69" s="322">
        <f t="shared" si="13"/>
        <v>0</v>
      </c>
      <c r="AA69" s="322">
        <f t="shared" si="13"/>
        <v>0</v>
      </c>
      <c r="AB69" s="322">
        <f t="shared" si="13"/>
        <v>0</v>
      </c>
      <c r="AC69" s="322">
        <f t="shared" si="13"/>
        <v>0</v>
      </c>
      <c r="AD69" s="322">
        <f t="shared" si="13"/>
        <v>0</v>
      </c>
      <c r="AE69" s="322">
        <f t="shared" si="13"/>
        <v>0</v>
      </c>
      <c r="AF69" s="322">
        <f t="shared" si="13"/>
        <v>0</v>
      </c>
      <c r="AG69" s="322">
        <f t="shared" si="13"/>
        <v>0</v>
      </c>
      <c r="AH69" s="322">
        <f t="shared" si="13"/>
        <v>0</v>
      </c>
      <c r="AI69" s="322">
        <f t="shared" si="13"/>
        <v>0</v>
      </c>
      <c r="AJ69" s="322">
        <f t="shared" si="13"/>
        <v>0</v>
      </c>
      <c r="AK69" s="322">
        <f t="shared" si="13"/>
        <v>0</v>
      </c>
      <c r="AL69" s="353">
        <f t="shared" si="13"/>
        <v>0</v>
      </c>
      <c r="AM69" s="370">
        <f t="shared" si="7"/>
        <v>0</v>
      </c>
      <c r="AN69" s="387">
        <f>SUM(AM67:AM70)</f>
        <v>0</v>
      </c>
      <c r="AO69" s="387"/>
      <c r="AP69" s="387" t="s">
        <v>48</v>
      </c>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row>
    <row r="70" spans="2:73" ht="15.75" customHeight="1">
      <c r="B70" s="228"/>
      <c r="C70" s="251" t="s">
        <v>179</v>
      </c>
      <c r="D70" s="270"/>
      <c r="E70" s="270"/>
      <c r="F70" s="285"/>
      <c r="G70" s="156">
        <f t="shared" ref="G70:AL70" si="14">COUNTIF(G$4:G$63,"休(療)")</f>
        <v>0</v>
      </c>
      <c r="H70" s="162">
        <f t="shared" si="14"/>
        <v>0</v>
      </c>
      <c r="I70" s="162">
        <f t="shared" si="14"/>
        <v>0</v>
      </c>
      <c r="J70" s="162">
        <f t="shared" si="14"/>
        <v>0</v>
      </c>
      <c r="K70" s="162">
        <f t="shared" si="14"/>
        <v>0</v>
      </c>
      <c r="L70" s="162">
        <f t="shared" si="14"/>
        <v>0</v>
      </c>
      <c r="M70" s="162">
        <f t="shared" si="14"/>
        <v>0</v>
      </c>
      <c r="N70" s="162">
        <f t="shared" si="14"/>
        <v>0</v>
      </c>
      <c r="O70" s="162">
        <f t="shared" si="14"/>
        <v>0</v>
      </c>
      <c r="P70" s="162">
        <f t="shared" si="14"/>
        <v>0</v>
      </c>
      <c r="Q70" s="162">
        <f t="shared" si="14"/>
        <v>0</v>
      </c>
      <c r="R70" s="162">
        <f t="shared" si="14"/>
        <v>0</v>
      </c>
      <c r="S70" s="162">
        <f t="shared" si="14"/>
        <v>0</v>
      </c>
      <c r="T70" s="162">
        <f t="shared" si="14"/>
        <v>0</v>
      </c>
      <c r="U70" s="162">
        <f t="shared" si="14"/>
        <v>0</v>
      </c>
      <c r="V70" s="162">
        <f t="shared" si="14"/>
        <v>0</v>
      </c>
      <c r="W70" s="162">
        <f t="shared" si="14"/>
        <v>0</v>
      </c>
      <c r="X70" s="162">
        <f t="shared" si="14"/>
        <v>0</v>
      </c>
      <c r="Y70" s="162">
        <f t="shared" si="14"/>
        <v>0</v>
      </c>
      <c r="Z70" s="162">
        <f t="shared" si="14"/>
        <v>0</v>
      </c>
      <c r="AA70" s="162">
        <f t="shared" si="14"/>
        <v>0</v>
      </c>
      <c r="AB70" s="162">
        <f t="shared" si="14"/>
        <v>0</v>
      </c>
      <c r="AC70" s="162">
        <f t="shared" si="14"/>
        <v>0</v>
      </c>
      <c r="AD70" s="162">
        <f t="shared" si="14"/>
        <v>0</v>
      </c>
      <c r="AE70" s="162">
        <f t="shared" si="14"/>
        <v>0</v>
      </c>
      <c r="AF70" s="162">
        <f t="shared" si="14"/>
        <v>0</v>
      </c>
      <c r="AG70" s="162">
        <f t="shared" si="14"/>
        <v>0</v>
      </c>
      <c r="AH70" s="162">
        <f t="shared" si="14"/>
        <v>0</v>
      </c>
      <c r="AI70" s="162">
        <f t="shared" si="14"/>
        <v>0</v>
      </c>
      <c r="AJ70" s="162">
        <f t="shared" si="14"/>
        <v>0</v>
      </c>
      <c r="AK70" s="162">
        <f t="shared" si="14"/>
        <v>0</v>
      </c>
      <c r="AL70" s="223">
        <f t="shared" si="14"/>
        <v>0</v>
      </c>
      <c r="AM70" s="201">
        <f t="shared" si="7"/>
        <v>0</v>
      </c>
      <c r="AN70" s="23"/>
      <c r="AO70" s="387"/>
      <c r="AP70" s="387"/>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row>
    <row r="71" spans="2:73" ht="15.75" customHeight="1">
      <c r="B71" s="229"/>
      <c r="C71" s="253"/>
      <c r="D71" s="253"/>
      <c r="E71" s="253"/>
      <c r="F71" s="288"/>
      <c r="G71" s="159">
        <f t="shared" ref="G71:AL71" si="15">SUM(G66:G70)</f>
        <v>0</v>
      </c>
      <c r="H71" s="165">
        <f t="shared" si="15"/>
        <v>0</v>
      </c>
      <c r="I71" s="165">
        <f t="shared" si="15"/>
        <v>0</v>
      </c>
      <c r="J71" s="165">
        <f t="shared" si="15"/>
        <v>0</v>
      </c>
      <c r="K71" s="165">
        <f t="shared" si="15"/>
        <v>0</v>
      </c>
      <c r="L71" s="165">
        <f t="shared" si="15"/>
        <v>0</v>
      </c>
      <c r="M71" s="165">
        <f t="shared" si="15"/>
        <v>0</v>
      </c>
      <c r="N71" s="165">
        <f t="shared" si="15"/>
        <v>0</v>
      </c>
      <c r="O71" s="165">
        <f t="shared" si="15"/>
        <v>0</v>
      </c>
      <c r="P71" s="165">
        <f t="shared" si="15"/>
        <v>0</v>
      </c>
      <c r="Q71" s="165">
        <f t="shared" si="15"/>
        <v>0</v>
      </c>
      <c r="R71" s="165">
        <f t="shared" si="15"/>
        <v>0</v>
      </c>
      <c r="S71" s="165">
        <f t="shared" si="15"/>
        <v>0</v>
      </c>
      <c r="T71" s="165">
        <f t="shared" si="15"/>
        <v>0</v>
      </c>
      <c r="U71" s="165">
        <f t="shared" si="15"/>
        <v>0</v>
      </c>
      <c r="V71" s="165">
        <f t="shared" si="15"/>
        <v>0</v>
      </c>
      <c r="W71" s="165">
        <f t="shared" si="15"/>
        <v>0</v>
      </c>
      <c r="X71" s="165">
        <f t="shared" si="15"/>
        <v>0</v>
      </c>
      <c r="Y71" s="165">
        <f t="shared" si="15"/>
        <v>0</v>
      </c>
      <c r="Z71" s="165">
        <f t="shared" si="15"/>
        <v>0</v>
      </c>
      <c r="AA71" s="165">
        <f t="shared" si="15"/>
        <v>0</v>
      </c>
      <c r="AB71" s="165">
        <f t="shared" si="15"/>
        <v>0</v>
      </c>
      <c r="AC71" s="165">
        <f t="shared" si="15"/>
        <v>0</v>
      </c>
      <c r="AD71" s="165">
        <f t="shared" si="15"/>
        <v>0</v>
      </c>
      <c r="AE71" s="165">
        <f t="shared" si="15"/>
        <v>0</v>
      </c>
      <c r="AF71" s="165">
        <f t="shared" si="15"/>
        <v>0</v>
      </c>
      <c r="AG71" s="165">
        <f t="shared" si="15"/>
        <v>0</v>
      </c>
      <c r="AH71" s="165">
        <f t="shared" si="15"/>
        <v>0</v>
      </c>
      <c r="AI71" s="165">
        <f t="shared" si="15"/>
        <v>0</v>
      </c>
      <c r="AJ71" s="165">
        <f t="shared" si="15"/>
        <v>0</v>
      </c>
      <c r="AK71" s="165">
        <f t="shared" si="15"/>
        <v>0</v>
      </c>
      <c r="AL71" s="226">
        <f t="shared" si="15"/>
        <v>0</v>
      </c>
      <c r="AM71" s="204">
        <f t="shared" si="7"/>
        <v>0</v>
      </c>
      <c r="AN71" s="387">
        <f>+AN69+AN73</f>
        <v>0</v>
      </c>
      <c r="AO71" s="387"/>
      <c r="AP71" s="387"/>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row>
    <row r="72" spans="2:73" ht="15.75" customHeight="1">
      <c r="B72" s="230" t="s">
        <v>64</v>
      </c>
      <c r="C72" s="254"/>
      <c r="D72" s="277"/>
      <c r="E72" s="277"/>
      <c r="F72" s="289"/>
      <c r="G72" s="303">
        <f t="shared" ref="G72:AL72" si="16">COUNTIF(G$4:G$63,"対象外")</f>
        <v>0</v>
      </c>
      <c r="H72" s="323">
        <f t="shared" si="16"/>
        <v>0</v>
      </c>
      <c r="I72" s="323">
        <f t="shared" si="16"/>
        <v>0</v>
      </c>
      <c r="J72" s="323">
        <f t="shared" si="16"/>
        <v>0</v>
      </c>
      <c r="K72" s="323">
        <f t="shared" si="16"/>
        <v>0</v>
      </c>
      <c r="L72" s="323">
        <f t="shared" si="16"/>
        <v>0</v>
      </c>
      <c r="M72" s="323">
        <f t="shared" si="16"/>
        <v>0</v>
      </c>
      <c r="N72" s="323">
        <f t="shared" si="16"/>
        <v>0</v>
      </c>
      <c r="O72" s="323">
        <f t="shared" si="16"/>
        <v>0</v>
      </c>
      <c r="P72" s="323">
        <f t="shared" si="16"/>
        <v>0</v>
      </c>
      <c r="Q72" s="323">
        <f t="shared" si="16"/>
        <v>0</v>
      </c>
      <c r="R72" s="323">
        <f t="shared" si="16"/>
        <v>0</v>
      </c>
      <c r="S72" s="323">
        <f t="shared" si="16"/>
        <v>0</v>
      </c>
      <c r="T72" s="323">
        <f t="shared" si="16"/>
        <v>0</v>
      </c>
      <c r="U72" s="323">
        <f t="shared" si="16"/>
        <v>0</v>
      </c>
      <c r="V72" s="323">
        <f t="shared" si="16"/>
        <v>0</v>
      </c>
      <c r="W72" s="323">
        <f t="shared" si="16"/>
        <v>0</v>
      </c>
      <c r="X72" s="323">
        <f t="shared" si="16"/>
        <v>0</v>
      </c>
      <c r="Y72" s="323">
        <f t="shared" si="16"/>
        <v>0</v>
      </c>
      <c r="Z72" s="323">
        <f t="shared" si="16"/>
        <v>0</v>
      </c>
      <c r="AA72" s="323">
        <f t="shared" si="16"/>
        <v>0</v>
      </c>
      <c r="AB72" s="323">
        <f t="shared" si="16"/>
        <v>0</v>
      </c>
      <c r="AC72" s="323">
        <f t="shared" si="16"/>
        <v>0</v>
      </c>
      <c r="AD72" s="323">
        <f t="shared" si="16"/>
        <v>0</v>
      </c>
      <c r="AE72" s="323">
        <f t="shared" si="16"/>
        <v>0</v>
      </c>
      <c r="AF72" s="323">
        <f t="shared" si="16"/>
        <v>0</v>
      </c>
      <c r="AG72" s="323">
        <f t="shared" si="16"/>
        <v>0</v>
      </c>
      <c r="AH72" s="323">
        <f t="shared" si="16"/>
        <v>0</v>
      </c>
      <c r="AI72" s="323">
        <f t="shared" si="16"/>
        <v>0</v>
      </c>
      <c r="AJ72" s="323">
        <f t="shared" si="16"/>
        <v>0</v>
      </c>
      <c r="AK72" s="323">
        <f t="shared" si="16"/>
        <v>0</v>
      </c>
      <c r="AL72" s="354">
        <f t="shared" si="16"/>
        <v>0</v>
      </c>
      <c r="AM72" s="371">
        <f t="shared" si="7"/>
        <v>0</v>
      </c>
      <c r="AN72" s="23"/>
      <c r="AO72" s="387"/>
      <c r="AP72" s="387"/>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row>
    <row r="73" spans="2:73" ht="15.75" hidden="1" customHeight="1">
      <c r="B73" s="231" t="s">
        <v>76</v>
      </c>
      <c r="C73" s="255"/>
      <c r="D73" s="255"/>
      <c r="E73" s="255"/>
      <c r="F73" s="290"/>
      <c r="G73" s="30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55"/>
      <c r="AM73" s="372">
        <f t="shared" si="7"/>
        <v>0</v>
      </c>
      <c r="AN73" s="387">
        <f>SUM(AM73:AM74)</f>
        <v>0</v>
      </c>
      <c r="AO73" s="387"/>
      <c r="AP73" s="387" t="s">
        <v>39</v>
      </c>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row>
    <row r="74" spans="2:73" ht="15.75" hidden="1" customHeight="1">
      <c r="B74" s="232" t="s">
        <v>44</v>
      </c>
      <c r="C74" s="256"/>
      <c r="D74" s="256"/>
      <c r="E74" s="256"/>
      <c r="F74" s="291"/>
      <c r="G74" s="30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56"/>
      <c r="AM74" s="373">
        <f t="shared" si="7"/>
        <v>0</v>
      </c>
      <c r="AN74" s="23"/>
      <c r="AO74" s="387"/>
      <c r="AP74" s="387"/>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row>
    <row r="75" spans="2:73" ht="15.75" customHeight="1">
      <c r="B75" s="233" t="s">
        <v>158</v>
      </c>
      <c r="C75" s="257"/>
      <c r="D75" s="257"/>
      <c r="E75" s="257"/>
      <c r="F75" s="292"/>
      <c r="G75" s="306">
        <f t="shared" ref="G75:AL75" si="17">+G69+G70+G73+G74</f>
        <v>0</v>
      </c>
      <c r="H75" s="326">
        <f t="shared" si="17"/>
        <v>0</v>
      </c>
      <c r="I75" s="326">
        <f t="shared" si="17"/>
        <v>0</v>
      </c>
      <c r="J75" s="326">
        <f t="shared" si="17"/>
        <v>0</v>
      </c>
      <c r="K75" s="326">
        <f t="shared" si="17"/>
        <v>0</v>
      </c>
      <c r="L75" s="326">
        <f t="shared" si="17"/>
        <v>0</v>
      </c>
      <c r="M75" s="326">
        <f t="shared" si="17"/>
        <v>0</v>
      </c>
      <c r="N75" s="326">
        <f t="shared" si="17"/>
        <v>0</v>
      </c>
      <c r="O75" s="326">
        <f t="shared" si="17"/>
        <v>0</v>
      </c>
      <c r="P75" s="326">
        <f t="shared" si="17"/>
        <v>0</v>
      </c>
      <c r="Q75" s="326">
        <f t="shared" si="17"/>
        <v>0</v>
      </c>
      <c r="R75" s="326">
        <f t="shared" si="17"/>
        <v>0</v>
      </c>
      <c r="S75" s="326">
        <f t="shared" si="17"/>
        <v>0</v>
      </c>
      <c r="T75" s="326">
        <f t="shared" si="17"/>
        <v>0</v>
      </c>
      <c r="U75" s="326">
        <f t="shared" si="17"/>
        <v>0</v>
      </c>
      <c r="V75" s="326">
        <f t="shared" si="17"/>
        <v>0</v>
      </c>
      <c r="W75" s="326">
        <f t="shared" si="17"/>
        <v>0</v>
      </c>
      <c r="X75" s="326">
        <f t="shared" si="17"/>
        <v>0</v>
      </c>
      <c r="Y75" s="326">
        <f t="shared" si="17"/>
        <v>0</v>
      </c>
      <c r="Z75" s="326">
        <f t="shared" si="17"/>
        <v>0</v>
      </c>
      <c r="AA75" s="326">
        <f t="shared" si="17"/>
        <v>0</v>
      </c>
      <c r="AB75" s="326">
        <f t="shared" si="17"/>
        <v>0</v>
      </c>
      <c r="AC75" s="326">
        <f t="shared" si="17"/>
        <v>0</v>
      </c>
      <c r="AD75" s="326">
        <f t="shared" si="17"/>
        <v>0</v>
      </c>
      <c r="AE75" s="326">
        <f t="shared" si="17"/>
        <v>0</v>
      </c>
      <c r="AF75" s="326">
        <f t="shared" si="17"/>
        <v>0</v>
      </c>
      <c r="AG75" s="326">
        <f t="shared" si="17"/>
        <v>0</v>
      </c>
      <c r="AH75" s="326">
        <f t="shared" si="17"/>
        <v>0</v>
      </c>
      <c r="AI75" s="326">
        <f t="shared" si="17"/>
        <v>0</v>
      </c>
      <c r="AJ75" s="326">
        <f t="shared" si="17"/>
        <v>0</v>
      </c>
      <c r="AK75" s="326">
        <f t="shared" si="17"/>
        <v>0</v>
      </c>
      <c r="AL75" s="357">
        <f t="shared" si="17"/>
        <v>0</v>
      </c>
      <c r="AM75" s="374">
        <f t="shared" si="7"/>
        <v>0</v>
      </c>
      <c r="AN75" s="23"/>
      <c r="AO75" s="387"/>
      <c r="AP75" s="387"/>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row>
    <row r="76" spans="2:73" ht="15.75" customHeight="1">
      <c r="B76" s="234"/>
      <c r="C76" s="252" t="s">
        <v>215</v>
      </c>
      <c r="D76" s="276"/>
      <c r="E76" s="276"/>
      <c r="F76" s="287"/>
      <c r="G76" s="307">
        <f t="shared" ref="G76:AL77" si="18">+G69+G73</f>
        <v>0</v>
      </c>
      <c r="H76" s="322">
        <f t="shared" si="18"/>
        <v>0</v>
      </c>
      <c r="I76" s="322">
        <f t="shared" si="18"/>
        <v>0</v>
      </c>
      <c r="J76" s="322">
        <f t="shared" si="18"/>
        <v>0</v>
      </c>
      <c r="K76" s="322">
        <f t="shared" si="18"/>
        <v>0</v>
      </c>
      <c r="L76" s="322">
        <f t="shared" si="18"/>
        <v>0</v>
      </c>
      <c r="M76" s="322">
        <f t="shared" si="18"/>
        <v>0</v>
      </c>
      <c r="N76" s="322">
        <f t="shared" si="18"/>
        <v>0</v>
      </c>
      <c r="O76" s="322">
        <f t="shared" si="18"/>
        <v>0</v>
      </c>
      <c r="P76" s="322">
        <f t="shared" si="18"/>
        <v>0</v>
      </c>
      <c r="Q76" s="322">
        <f t="shared" si="18"/>
        <v>0</v>
      </c>
      <c r="R76" s="322">
        <f t="shared" si="18"/>
        <v>0</v>
      </c>
      <c r="S76" s="322">
        <f t="shared" si="18"/>
        <v>0</v>
      </c>
      <c r="T76" s="322">
        <f t="shared" si="18"/>
        <v>0</v>
      </c>
      <c r="U76" s="322">
        <f t="shared" si="18"/>
        <v>0</v>
      </c>
      <c r="V76" s="322">
        <f t="shared" si="18"/>
        <v>0</v>
      </c>
      <c r="W76" s="322">
        <f t="shared" si="18"/>
        <v>0</v>
      </c>
      <c r="X76" s="322">
        <f t="shared" si="18"/>
        <v>0</v>
      </c>
      <c r="Y76" s="322">
        <f t="shared" si="18"/>
        <v>0</v>
      </c>
      <c r="Z76" s="322">
        <f t="shared" si="18"/>
        <v>0</v>
      </c>
      <c r="AA76" s="322">
        <f t="shared" si="18"/>
        <v>0</v>
      </c>
      <c r="AB76" s="322">
        <f t="shared" si="18"/>
        <v>0</v>
      </c>
      <c r="AC76" s="322">
        <f t="shared" si="18"/>
        <v>0</v>
      </c>
      <c r="AD76" s="322">
        <f t="shared" si="18"/>
        <v>0</v>
      </c>
      <c r="AE76" s="322">
        <f t="shared" si="18"/>
        <v>0</v>
      </c>
      <c r="AF76" s="322">
        <f t="shared" si="18"/>
        <v>0</v>
      </c>
      <c r="AG76" s="322">
        <f t="shared" si="18"/>
        <v>0</v>
      </c>
      <c r="AH76" s="322">
        <f t="shared" si="18"/>
        <v>0</v>
      </c>
      <c r="AI76" s="322">
        <f t="shared" si="18"/>
        <v>0</v>
      </c>
      <c r="AJ76" s="322">
        <f t="shared" si="18"/>
        <v>0</v>
      </c>
      <c r="AK76" s="322">
        <f t="shared" si="18"/>
        <v>0</v>
      </c>
      <c r="AL76" s="353">
        <f t="shared" si="18"/>
        <v>0</v>
      </c>
      <c r="AM76" s="370">
        <f t="shared" si="7"/>
        <v>0</v>
      </c>
      <c r="AN76" s="23"/>
      <c r="AO76" s="387"/>
      <c r="AP76" s="387"/>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row>
    <row r="77" spans="2:73" ht="15.75" customHeight="1">
      <c r="B77" s="229"/>
      <c r="C77" s="258" t="s">
        <v>216</v>
      </c>
      <c r="D77" s="278"/>
      <c r="E77" s="278"/>
      <c r="F77" s="293"/>
      <c r="G77" s="308">
        <f t="shared" si="18"/>
        <v>0</v>
      </c>
      <c r="H77" s="327">
        <f t="shared" si="18"/>
        <v>0</v>
      </c>
      <c r="I77" s="327">
        <f t="shared" si="18"/>
        <v>0</v>
      </c>
      <c r="J77" s="327">
        <f t="shared" si="18"/>
        <v>0</v>
      </c>
      <c r="K77" s="327">
        <f t="shared" si="18"/>
        <v>0</v>
      </c>
      <c r="L77" s="327">
        <f t="shared" si="18"/>
        <v>0</v>
      </c>
      <c r="M77" s="327">
        <f t="shared" si="18"/>
        <v>0</v>
      </c>
      <c r="N77" s="327">
        <f t="shared" si="18"/>
        <v>0</v>
      </c>
      <c r="O77" s="327">
        <f t="shared" si="18"/>
        <v>0</v>
      </c>
      <c r="P77" s="327">
        <f t="shared" si="18"/>
        <v>0</v>
      </c>
      <c r="Q77" s="327">
        <f t="shared" si="18"/>
        <v>0</v>
      </c>
      <c r="R77" s="327">
        <f t="shared" si="18"/>
        <v>0</v>
      </c>
      <c r="S77" s="327">
        <f t="shared" si="18"/>
        <v>0</v>
      </c>
      <c r="T77" s="327">
        <f t="shared" si="18"/>
        <v>0</v>
      </c>
      <c r="U77" s="327">
        <f t="shared" si="18"/>
        <v>0</v>
      </c>
      <c r="V77" s="327">
        <f t="shared" si="18"/>
        <v>0</v>
      </c>
      <c r="W77" s="327">
        <f t="shared" si="18"/>
        <v>0</v>
      </c>
      <c r="X77" s="327">
        <f t="shared" si="18"/>
        <v>0</v>
      </c>
      <c r="Y77" s="327">
        <f t="shared" si="18"/>
        <v>0</v>
      </c>
      <c r="Z77" s="327">
        <f t="shared" si="18"/>
        <v>0</v>
      </c>
      <c r="AA77" s="327">
        <f t="shared" si="18"/>
        <v>0</v>
      </c>
      <c r="AB77" s="327">
        <f t="shared" si="18"/>
        <v>0</v>
      </c>
      <c r="AC77" s="327">
        <f t="shared" si="18"/>
        <v>0</v>
      </c>
      <c r="AD77" s="327">
        <f t="shared" si="18"/>
        <v>0</v>
      </c>
      <c r="AE77" s="327">
        <f t="shared" si="18"/>
        <v>0</v>
      </c>
      <c r="AF77" s="327">
        <f t="shared" si="18"/>
        <v>0</v>
      </c>
      <c r="AG77" s="327">
        <f t="shared" si="18"/>
        <v>0</v>
      </c>
      <c r="AH77" s="327">
        <f t="shared" si="18"/>
        <v>0</v>
      </c>
      <c r="AI77" s="327">
        <f t="shared" si="18"/>
        <v>0</v>
      </c>
      <c r="AJ77" s="327">
        <f t="shared" si="18"/>
        <v>0</v>
      </c>
      <c r="AK77" s="327">
        <f t="shared" si="18"/>
        <v>0</v>
      </c>
      <c r="AL77" s="358">
        <f t="shared" si="18"/>
        <v>0</v>
      </c>
      <c r="AM77" s="373">
        <f t="shared" si="7"/>
        <v>0</v>
      </c>
      <c r="AN77" s="23"/>
      <c r="AO77" s="387"/>
      <c r="AP77" s="387"/>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row>
    <row r="78" spans="2:73" ht="15.75" customHeight="1">
      <c r="B78" s="235" t="s">
        <v>29</v>
      </c>
      <c r="C78" s="259"/>
      <c r="D78" s="259"/>
      <c r="E78" s="259"/>
      <c r="F78" s="294"/>
      <c r="G78" s="309">
        <f t="shared" ref="G78:AL78" si="19">IF(G71=0,0,AP64)</f>
        <v>0</v>
      </c>
      <c r="H78" s="328">
        <f t="shared" si="19"/>
        <v>0</v>
      </c>
      <c r="I78" s="328">
        <f t="shared" si="19"/>
        <v>0</v>
      </c>
      <c r="J78" s="328">
        <f t="shared" si="19"/>
        <v>0</v>
      </c>
      <c r="K78" s="328">
        <f t="shared" si="19"/>
        <v>0</v>
      </c>
      <c r="L78" s="328">
        <f t="shared" si="19"/>
        <v>0</v>
      </c>
      <c r="M78" s="328">
        <f t="shared" si="19"/>
        <v>0</v>
      </c>
      <c r="N78" s="328">
        <f t="shared" si="19"/>
        <v>0</v>
      </c>
      <c r="O78" s="328">
        <f t="shared" si="19"/>
        <v>0</v>
      </c>
      <c r="P78" s="328">
        <f t="shared" si="19"/>
        <v>0</v>
      </c>
      <c r="Q78" s="328">
        <f t="shared" si="19"/>
        <v>0</v>
      </c>
      <c r="R78" s="328">
        <f t="shared" si="19"/>
        <v>0</v>
      </c>
      <c r="S78" s="328">
        <f t="shared" si="19"/>
        <v>0</v>
      </c>
      <c r="T78" s="328">
        <f t="shared" si="19"/>
        <v>0</v>
      </c>
      <c r="U78" s="328">
        <f t="shared" si="19"/>
        <v>0</v>
      </c>
      <c r="V78" s="328">
        <f t="shared" si="19"/>
        <v>0</v>
      </c>
      <c r="W78" s="328">
        <f t="shared" si="19"/>
        <v>0</v>
      </c>
      <c r="X78" s="328">
        <f t="shared" si="19"/>
        <v>0</v>
      </c>
      <c r="Y78" s="328">
        <f t="shared" si="19"/>
        <v>0</v>
      </c>
      <c r="Z78" s="328">
        <f t="shared" si="19"/>
        <v>0</v>
      </c>
      <c r="AA78" s="328">
        <f t="shared" si="19"/>
        <v>0</v>
      </c>
      <c r="AB78" s="328">
        <f t="shared" si="19"/>
        <v>0</v>
      </c>
      <c r="AC78" s="328">
        <f t="shared" si="19"/>
        <v>0</v>
      </c>
      <c r="AD78" s="328">
        <f t="shared" si="19"/>
        <v>0</v>
      </c>
      <c r="AE78" s="328">
        <f t="shared" si="19"/>
        <v>0</v>
      </c>
      <c r="AF78" s="328">
        <f t="shared" si="19"/>
        <v>0</v>
      </c>
      <c r="AG78" s="328">
        <f t="shared" si="19"/>
        <v>0</v>
      </c>
      <c r="AH78" s="328">
        <f t="shared" si="19"/>
        <v>0</v>
      </c>
      <c r="AI78" s="328">
        <f t="shared" si="19"/>
        <v>0</v>
      </c>
      <c r="AJ78" s="328">
        <f t="shared" si="19"/>
        <v>0</v>
      </c>
      <c r="AK78" s="328">
        <f t="shared" si="19"/>
        <v>0</v>
      </c>
      <c r="AL78" s="359">
        <f t="shared" si="19"/>
        <v>0</v>
      </c>
      <c r="AM78" s="375">
        <f t="shared" si="7"/>
        <v>0</v>
      </c>
      <c r="AN78" s="23"/>
      <c r="AO78" s="387"/>
      <c r="AP78" s="387"/>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row>
    <row r="79" spans="2:73" ht="15.75" customHeight="1">
      <c r="B79" s="235" t="s">
        <v>77</v>
      </c>
      <c r="C79" s="259"/>
      <c r="D79" s="259"/>
      <c r="E79" s="259"/>
      <c r="F79" s="294"/>
      <c r="G79" s="309">
        <f t="shared" ref="G79:AL79" si="20">IF(G71=0,0,G78*2)</f>
        <v>0</v>
      </c>
      <c r="H79" s="328">
        <f t="shared" si="20"/>
        <v>0</v>
      </c>
      <c r="I79" s="328">
        <f t="shared" si="20"/>
        <v>0</v>
      </c>
      <c r="J79" s="328">
        <f t="shared" si="20"/>
        <v>0</v>
      </c>
      <c r="K79" s="328">
        <f t="shared" si="20"/>
        <v>0</v>
      </c>
      <c r="L79" s="328">
        <f t="shared" si="20"/>
        <v>0</v>
      </c>
      <c r="M79" s="328">
        <f t="shared" si="20"/>
        <v>0</v>
      </c>
      <c r="N79" s="328">
        <f t="shared" si="20"/>
        <v>0</v>
      </c>
      <c r="O79" s="328">
        <f t="shared" si="20"/>
        <v>0</v>
      </c>
      <c r="P79" s="328">
        <f t="shared" si="20"/>
        <v>0</v>
      </c>
      <c r="Q79" s="328">
        <f t="shared" si="20"/>
        <v>0</v>
      </c>
      <c r="R79" s="328">
        <f t="shared" si="20"/>
        <v>0</v>
      </c>
      <c r="S79" s="328">
        <f t="shared" si="20"/>
        <v>0</v>
      </c>
      <c r="T79" s="328">
        <f t="shared" si="20"/>
        <v>0</v>
      </c>
      <c r="U79" s="328">
        <f t="shared" si="20"/>
        <v>0</v>
      </c>
      <c r="V79" s="328">
        <f t="shared" si="20"/>
        <v>0</v>
      </c>
      <c r="W79" s="328">
        <f t="shared" si="20"/>
        <v>0</v>
      </c>
      <c r="X79" s="328">
        <f t="shared" si="20"/>
        <v>0</v>
      </c>
      <c r="Y79" s="328">
        <f t="shared" si="20"/>
        <v>0</v>
      </c>
      <c r="Z79" s="328">
        <f t="shared" si="20"/>
        <v>0</v>
      </c>
      <c r="AA79" s="328">
        <f t="shared" si="20"/>
        <v>0</v>
      </c>
      <c r="AB79" s="328">
        <f t="shared" si="20"/>
        <v>0</v>
      </c>
      <c r="AC79" s="328">
        <f t="shared" si="20"/>
        <v>0</v>
      </c>
      <c r="AD79" s="328">
        <f t="shared" si="20"/>
        <v>0</v>
      </c>
      <c r="AE79" s="328">
        <f t="shared" si="20"/>
        <v>0</v>
      </c>
      <c r="AF79" s="328">
        <f t="shared" si="20"/>
        <v>0</v>
      </c>
      <c r="AG79" s="328">
        <f t="shared" si="20"/>
        <v>0</v>
      </c>
      <c r="AH79" s="328">
        <f t="shared" si="20"/>
        <v>0</v>
      </c>
      <c r="AI79" s="328">
        <f t="shared" si="20"/>
        <v>0</v>
      </c>
      <c r="AJ79" s="328">
        <f t="shared" si="20"/>
        <v>0</v>
      </c>
      <c r="AK79" s="328">
        <f t="shared" si="20"/>
        <v>0</v>
      </c>
      <c r="AL79" s="359">
        <f t="shared" si="20"/>
        <v>0</v>
      </c>
      <c r="AM79" s="375">
        <f t="shared" si="7"/>
        <v>0</v>
      </c>
      <c r="AN79" s="23"/>
      <c r="AO79" s="387"/>
      <c r="AP79" s="387"/>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row>
    <row r="80" spans="2:73" ht="15.75" customHeight="1">
      <c r="B80" s="236" t="s">
        <v>79</v>
      </c>
      <c r="C80" s="260"/>
      <c r="D80" s="260"/>
      <c r="E80" s="260"/>
      <c r="F80" s="295"/>
      <c r="G80" s="310">
        <f t="shared" ref="G80:AL80" si="21">IF(G75-G79&lt;0,0,G75-G79)</f>
        <v>0</v>
      </c>
      <c r="H80" s="329">
        <f t="shared" si="21"/>
        <v>0</v>
      </c>
      <c r="I80" s="329">
        <f t="shared" si="21"/>
        <v>0</v>
      </c>
      <c r="J80" s="329">
        <f t="shared" si="21"/>
        <v>0</v>
      </c>
      <c r="K80" s="329">
        <f t="shared" si="21"/>
        <v>0</v>
      </c>
      <c r="L80" s="329">
        <f t="shared" si="21"/>
        <v>0</v>
      </c>
      <c r="M80" s="329">
        <f t="shared" si="21"/>
        <v>0</v>
      </c>
      <c r="N80" s="329">
        <f t="shared" si="21"/>
        <v>0</v>
      </c>
      <c r="O80" s="329">
        <f t="shared" si="21"/>
        <v>0</v>
      </c>
      <c r="P80" s="329">
        <f t="shared" si="21"/>
        <v>0</v>
      </c>
      <c r="Q80" s="329">
        <f t="shared" si="21"/>
        <v>0</v>
      </c>
      <c r="R80" s="329">
        <f t="shared" si="21"/>
        <v>0</v>
      </c>
      <c r="S80" s="329">
        <f t="shared" si="21"/>
        <v>0</v>
      </c>
      <c r="T80" s="329">
        <f t="shared" si="21"/>
        <v>0</v>
      </c>
      <c r="U80" s="329">
        <f t="shared" si="21"/>
        <v>0</v>
      </c>
      <c r="V80" s="329">
        <f t="shared" si="21"/>
        <v>0</v>
      </c>
      <c r="W80" s="329">
        <f t="shared" si="21"/>
        <v>0</v>
      </c>
      <c r="X80" s="329">
        <f t="shared" si="21"/>
        <v>0</v>
      </c>
      <c r="Y80" s="329">
        <f t="shared" si="21"/>
        <v>0</v>
      </c>
      <c r="Z80" s="329">
        <f t="shared" si="21"/>
        <v>0</v>
      </c>
      <c r="AA80" s="329">
        <f t="shared" si="21"/>
        <v>0</v>
      </c>
      <c r="AB80" s="329">
        <f t="shared" si="21"/>
        <v>0</v>
      </c>
      <c r="AC80" s="329">
        <f t="shared" si="21"/>
        <v>0</v>
      </c>
      <c r="AD80" s="329">
        <f t="shared" si="21"/>
        <v>0</v>
      </c>
      <c r="AE80" s="329">
        <f t="shared" si="21"/>
        <v>0</v>
      </c>
      <c r="AF80" s="329">
        <f t="shared" si="21"/>
        <v>0</v>
      </c>
      <c r="AG80" s="329">
        <f t="shared" si="21"/>
        <v>0</v>
      </c>
      <c r="AH80" s="329">
        <f t="shared" si="21"/>
        <v>0</v>
      </c>
      <c r="AI80" s="329">
        <f t="shared" si="21"/>
        <v>0</v>
      </c>
      <c r="AJ80" s="329">
        <f t="shared" si="21"/>
        <v>0</v>
      </c>
      <c r="AK80" s="329">
        <f t="shared" si="21"/>
        <v>0</v>
      </c>
      <c r="AL80" s="360">
        <f t="shared" si="21"/>
        <v>0</v>
      </c>
      <c r="AM80" s="376">
        <f t="shared" si="7"/>
        <v>0</v>
      </c>
      <c r="AN80" s="387">
        <f>AM80+AM81</f>
        <v>0</v>
      </c>
      <c r="AO80" s="389" t="str">
        <f>IF(AN69+AN73=AN80,"OK","NG")</f>
        <v>OK</v>
      </c>
      <c r="AP80" s="387" t="s">
        <v>66</v>
      </c>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row>
    <row r="81" spans="2:73" ht="15.75" customHeight="1">
      <c r="B81" s="237" t="s">
        <v>50</v>
      </c>
      <c r="C81" s="261"/>
      <c r="D81" s="279"/>
      <c r="E81" s="279"/>
      <c r="F81" s="296"/>
      <c r="G81" s="311">
        <f t="shared" ref="G81:AL81" si="22">+G67+G68+MIN(G75,G79)</f>
        <v>0</v>
      </c>
      <c r="H81" s="311">
        <f t="shared" si="22"/>
        <v>0</v>
      </c>
      <c r="I81" s="311">
        <f t="shared" si="22"/>
        <v>0</v>
      </c>
      <c r="J81" s="311">
        <f t="shared" si="22"/>
        <v>0</v>
      </c>
      <c r="K81" s="311">
        <f t="shared" si="22"/>
        <v>0</v>
      </c>
      <c r="L81" s="311">
        <f t="shared" si="22"/>
        <v>0</v>
      </c>
      <c r="M81" s="311">
        <f t="shared" si="22"/>
        <v>0</v>
      </c>
      <c r="N81" s="311">
        <f t="shared" si="22"/>
        <v>0</v>
      </c>
      <c r="O81" s="311">
        <f t="shared" si="22"/>
        <v>0</v>
      </c>
      <c r="P81" s="311">
        <f t="shared" si="22"/>
        <v>0</v>
      </c>
      <c r="Q81" s="311">
        <f t="shared" si="22"/>
        <v>0</v>
      </c>
      <c r="R81" s="311">
        <f t="shared" si="22"/>
        <v>0</v>
      </c>
      <c r="S81" s="311">
        <f t="shared" si="22"/>
        <v>0</v>
      </c>
      <c r="T81" s="311">
        <f t="shared" si="22"/>
        <v>0</v>
      </c>
      <c r="U81" s="311">
        <f t="shared" si="22"/>
        <v>0</v>
      </c>
      <c r="V81" s="311">
        <f t="shared" si="22"/>
        <v>0</v>
      </c>
      <c r="W81" s="311">
        <f t="shared" si="22"/>
        <v>0</v>
      </c>
      <c r="X81" s="311">
        <f t="shared" si="22"/>
        <v>0</v>
      </c>
      <c r="Y81" s="311">
        <f t="shared" si="22"/>
        <v>0</v>
      </c>
      <c r="Z81" s="311">
        <f t="shared" si="22"/>
        <v>0</v>
      </c>
      <c r="AA81" s="311">
        <f t="shared" si="22"/>
        <v>0</v>
      </c>
      <c r="AB81" s="311">
        <f t="shared" si="22"/>
        <v>0</v>
      </c>
      <c r="AC81" s="311">
        <f t="shared" si="22"/>
        <v>0</v>
      </c>
      <c r="AD81" s="311">
        <f t="shared" si="22"/>
        <v>0</v>
      </c>
      <c r="AE81" s="311">
        <f t="shared" si="22"/>
        <v>0</v>
      </c>
      <c r="AF81" s="311">
        <f t="shared" si="22"/>
        <v>0</v>
      </c>
      <c r="AG81" s="311">
        <f t="shared" si="22"/>
        <v>0</v>
      </c>
      <c r="AH81" s="311">
        <f t="shared" si="22"/>
        <v>0</v>
      </c>
      <c r="AI81" s="311">
        <f t="shared" si="22"/>
        <v>0</v>
      </c>
      <c r="AJ81" s="311">
        <f t="shared" si="22"/>
        <v>0</v>
      </c>
      <c r="AK81" s="311">
        <f t="shared" si="22"/>
        <v>0</v>
      </c>
      <c r="AL81" s="311">
        <f t="shared" si="22"/>
        <v>0</v>
      </c>
      <c r="AM81" s="377">
        <f t="shared" si="7"/>
        <v>0</v>
      </c>
      <c r="AN81" s="23"/>
      <c r="AO81" s="389"/>
      <c r="AP81" s="387"/>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row>
    <row r="82" spans="2:73" ht="15.75" customHeight="1">
      <c r="B82" s="228"/>
      <c r="C82" s="262" t="s">
        <v>185</v>
      </c>
      <c r="D82" s="269"/>
      <c r="E82" s="269"/>
      <c r="F82" s="297"/>
      <c r="G82" s="312">
        <f t="shared" ref="G82:AL83" si="23">+G67</f>
        <v>0</v>
      </c>
      <c r="H82" s="330">
        <f t="shared" si="23"/>
        <v>0</v>
      </c>
      <c r="I82" s="330">
        <f t="shared" si="23"/>
        <v>0</v>
      </c>
      <c r="J82" s="330">
        <f t="shared" si="23"/>
        <v>0</v>
      </c>
      <c r="K82" s="330">
        <f t="shared" si="23"/>
        <v>0</v>
      </c>
      <c r="L82" s="330">
        <f t="shared" si="23"/>
        <v>0</v>
      </c>
      <c r="M82" s="330">
        <f t="shared" si="23"/>
        <v>0</v>
      </c>
      <c r="N82" s="330">
        <f t="shared" si="23"/>
        <v>0</v>
      </c>
      <c r="O82" s="330">
        <f t="shared" si="23"/>
        <v>0</v>
      </c>
      <c r="P82" s="330">
        <f t="shared" si="23"/>
        <v>0</v>
      </c>
      <c r="Q82" s="330">
        <f t="shared" si="23"/>
        <v>0</v>
      </c>
      <c r="R82" s="330">
        <f t="shared" si="23"/>
        <v>0</v>
      </c>
      <c r="S82" s="330">
        <f t="shared" si="23"/>
        <v>0</v>
      </c>
      <c r="T82" s="330">
        <f t="shared" si="23"/>
        <v>0</v>
      </c>
      <c r="U82" s="330">
        <f t="shared" si="23"/>
        <v>0</v>
      </c>
      <c r="V82" s="330">
        <f t="shared" si="23"/>
        <v>0</v>
      </c>
      <c r="W82" s="330">
        <f t="shared" si="23"/>
        <v>0</v>
      </c>
      <c r="X82" s="330">
        <f t="shared" si="23"/>
        <v>0</v>
      </c>
      <c r="Y82" s="330">
        <f t="shared" si="23"/>
        <v>0</v>
      </c>
      <c r="Z82" s="330">
        <f t="shared" si="23"/>
        <v>0</v>
      </c>
      <c r="AA82" s="330">
        <f t="shared" si="23"/>
        <v>0</v>
      </c>
      <c r="AB82" s="330">
        <f t="shared" si="23"/>
        <v>0</v>
      </c>
      <c r="AC82" s="330">
        <f t="shared" si="23"/>
        <v>0</v>
      </c>
      <c r="AD82" s="330">
        <f t="shared" si="23"/>
        <v>0</v>
      </c>
      <c r="AE82" s="330">
        <f t="shared" si="23"/>
        <v>0</v>
      </c>
      <c r="AF82" s="330">
        <f t="shared" si="23"/>
        <v>0</v>
      </c>
      <c r="AG82" s="330">
        <f t="shared" si="23"/>
        <v>0</v>
      </c>
      <c r="AH82" s="330">
        <f t="shared" si="23"/>
        <v>0</v>
      </c>
      <c r="AI82" s="330">
        <f t="shared" si="23"/>
        <v>0</v>
      </c>
      <c r="AJ82" s="330">
        <f t="shared" si="23"/>
        <v>0</v>
      </c>
      <c r="AK82" s="330">
        <f t="shared" si="23"/>
        <v>0</v>
      </c>
      <c r="AL82" s="361">
        <f t="shared" si="23"/>
        <v>0</v>
      </c>
      <c r="AM82" s="378">
        <f t="shared" si="7"/>
        <v>0</v>
      </c>
      <c r="AN82" s="23"/>
      <c r="AO82" s="389"/>
      <c r="AP82" s="387"/>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row>
    <row r="83" spans="2:73" ht="15.75" customHeight="1">
      <c r="B83" s="228"/>
      <c r="C83" s="251" t="s">
        <v>186</v>
      </c>
      <c r="D83" s="270"/>
      <c r="E83" s="270"/>
      <c r="F83" s="285"/>
      <c r="G83" s="156">
        <f t="shared" si="23"/>
        <v>0</v>
      </c>
      <c r="H83" s="162">
        <f t="shared" si="23"/>
        <v>0</v>
      </c>
      <c r="I83" s="162">
        <f t="shared" si="23"/>
        <v>0</v>
      </c>
      <c r="J83" s="162">
        <f t="shared" si="23"/>
        <v>0</v>
      </c>
      <c r="K83" s="162">
        <f t="shared" si="23"/>
        <v>0</v>
      </c>
      <c r="L83" s="162">
        <f t="shared" si="23"/>
        <v>0</v>
      </c>
      <c r="M83" s="162">
        <f t="shared" si="23"/>
        <v>0</v>
      </c>
      <c r="N83" s="162">
        <f t="shared" si="23"/>
        <v>0</v>
      </c>
      <c r="O83" s="162">
        <f t="shared" si="23"/>
        <v>0</v>
      </c>
      <c r="P83" s="162">
        <f t="shared" si="23"/>
        <v>0</v>
      </c>
      <c r="Q83" s="162">
        <f t="shared" si="23"/>
        <v>0</v>
      </c>
      <c r="R83" s="162">
        <f t="shared" si="23"/>
        <v>0</v>
      </c>
      <c r="S83" s="162">
        <f t="shared" si="23"/>
        <v>0</v>
      </c>
      <c r="T83" s="162">
        <f t="shared" si="23"/>
        <v>0</v>
      </c>
      <c r="U83" s="162">
        <f t="shared" si="23"/>
        <v>0</v>
      </c>
      <c r="V83" s="162">
        <f t="shared" si="23"/>
        <v>0</v>
      </c>
      <c r="W83" s="162">
        <f t="shared" si="23"/>
        <v>0</v>
      </c>
      <c r="X83" s="162">
        <f t="shared" si="23"/>
        <v>0</v>
      </c>
      <c r="Y83" s="162">
        <f t="shared" si="23"/>
        <v>0</v>
      </c>
      <c r="Z83" s="162">
        <f t="shared" si="23"/>
        <v>0</v>
      </c>
      <c r="AA83" s="162">
        <f t="shared" si="23"/>
        <v>0</v>
      </c>
      <c r="AB83" s="162">
        <f t="shared" si="23"/>
        <v>0</v>
      </c>
      <c r="AC83" s="162">
        <f t="shared" si="23"/>
        <v>0</v>
      </c>
      <c r="AD83" s="162">
        <f t="shared" si="23"/>
        <v>0</v>
      </c>
      <c r="AE83" s="162">
        <f t="shared" si="23"/>
        <v>0</v>
      </c>
      <c r="AF83" s="162">
        <f t="shared" si="23"/>
        <v>0</v>
      </c>
      <c r="AG83" s="162">
        <f t="shared" si="23"/>
        <v>0</v>
      </c>
      <c r="AH83" s="162">
        <f t="shared" si="23"/>
        <v>0</v>
      </c>
      <c r="AI83" s="162">
        <f t="shared" si="23"/>
        <v>0</v>
      </c>
      <c r="AJ83" s="162">
        <f t="shared" si="23"/>
        <v>0</v>
      </c>
      <c r="AK83" s="162">
        <f t="shared" si="23"/>
        <v>0</v>
      </c>
      <c r="AL83" s="223">
        <f t="shared" si="23"/>
        <v>0</v>
      </c>
      <c r="AM83" s="201">
        <f t="shared" si="7"/>
        <v>0</v>
      </c>
      <c r="AN83" s="23"/>
      <c r="AO83" s="389"/>
      <c r="AP83" s="387"/>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row>
    <row r="84" spans="2:73" ht="15.75" customHeight="1">
      <c r="B84" s="228"/>
      <c r="C84" s="263" t="s">
        <v>217</v>
      </c>
      <c r="D84" s="280"/>
      <c r="E84" s="280"/>
      <c r="F84" s="298"/>
      <c r="G84" s="313">
        <f t="shared" ref="G84:AL84" si="24">+G69+G73-G121</f>
        <v>0</v>
      </c>
      <c r="H84" s="155">
        <f t="shared" si="24"/>
        <v>0</v>
      </c>
      <c r="I84" s="155">
        <f t="shared" si="24"/>
        <v>0</v>
      </c>
      <c r="J84" s="155">
        <f t="shared" si="24"/>
        <v>0</v>
      </c>
      <c r="K84" s="155">
        <f t="shared" si="24"/>
        <v>0</v>
      </c>
      <c r="L84" s="155">
        <f t="shared" si="24"/>
        <v>0</v>
      </c>
      <c r="M84" s="155">
        <f t="shared" si="24"/>
        <v>0</v>
      </c>
      <c r="N84" s="155">
        <f t="shared" si="24"/>
        <v>0</v>
      </c>
      <c r="O84" s="155">
        <f t="shared" si="24"/>
        <v>0</v>
      </c>
      <c r="P84" s="155">
        <f t="shared" si="24"/>
        <v>0</v>
      </c>
      <c r="Q84" s="155">
        <f t="shared" si="24"/>
        <v>0</v>
      </c>
      <c r="R84" s="155">
        <f t="shared" si="24"/>
        <v>0</v>
      </c>
      <c r="S84" s="155">
        <f t="shared" si="24"/>
        <v>0</v>
      </c>
      <c r="T84" s="155">
        <f t="shared" si="24"/>
        <v>0</v>
      </c>
      <c r="U84" s="155">
        <f t="shared" si="24"/>
        <v>0</v>
      </c>
      <c r="V84" s="155">
        <f t="shared" si="24"/>
        <v>0</v>
      </c>
      <c r="W84" s="155">
        <f t="shared" si="24"/>
        <v>0</v>
      </c>
      <c r="X84" s="155">
        <f t="shared" si="24"/>
        <v>0</v>
      </c>
      <c r="Y84" s="155">
        <f t="shared" si="24"/>
        <v>0</v>
      </c>
      <c r="Z84" s="155">
        <f t="shared" si="24"/>
        <v>0</v>
      </c>
      <c r="AA84" s="155">
        <f t="shared" si="24"/>
        <v>0</v>
      </c>
      <c r="AB84" s="155">
        <f t="shared" si="24"/>
        <v>0</v>
      </c>
      <c r="AC84" s="155">
        <f t="shared" si="24"/>
        <v>0</v>
      </c>
      <c r="AD84" s="155">
        <f t="shared" si="24"/>
        <v>0</v>
      </c>
      <c r="AE84" s="155">
        <f t="shared" si="24"/>
        <v>0</v>
      </c>
      <c r="AF84" s="155">
        <f t="shared" si="24"/>
        <v>0</v>
      </c>
      <c r="AG84" s="155">
        <f t="shared" si="24"/>
        <v>0</v>
      </c>
      <c r="AH84" s="155">
        <f t="shared" si="24"/>
        <v>0</v>
      </c>
      <c r="AI84" s="155">
        <f t="shared" si="24"/>
        <v>0</v>
      </c>
      <c r="AJ84" s="155">
        <f t="shared" si="24"/>
        <v>0</v>
      </c>
      <c r="AK84" s="155">
        <f t="shared" si="24"/>
        <v>0</v>
      </c>
      <c r="AL84" s="222">
        <f t="shared" si="24"/>
        <v>0</v>
      </c>
      <c r="AM84" s="200">
        <f t="shared" si="7"/>
        <v>0</v>
      </c>
      <c r="AN84" s="387">
        <f>SUM(AM82:AM85)</f>
        <v>0</v>
      </c>
      <c r="AO84" s="389" t="str">
        <f>IF(AM81=AN84,"OK","NG")</f>
        <v>OK</v>
      </c>
      <c r="AP84" s="387" t="s">
        <v>63</v>
      </c>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row>
    <row r="85" spans="2:73" ht="15.75" customHeight="1">
      <c r="B85" s="238"/>
      <c r="C85" s="258" t="s">
        <v>49</v>
      </c>
      <c r="D85" s="278"/>
      <c r="E85" s="278"/>
      <c r="F85" s="293"/>
      <c r="G85" s="314">
        <f t="shared" ref="G85:AL85" si="25">IF(G70+G74-G120&lt;0,0,G70+G74-G120)</f>
        <v>0</v>
      </c>
      <c r="H85" s="327">
        <f t="shared" si="25"/>
        <v>0</v>
      </c>
      <c r="I85" s="327">
        <f t="shared" si="25"/>
        <v>0</v>
      </c>
      <c r="J85" s="327">
        <f t="shared" si="25"/>
        <v>0</v>
      </c>
      <c r="K85" s="327">
        <f t="shared" si="25"/>
        <v>0</v>
      </c>
      <c r="L85" s="327">
        <f t="shared" si="25"/>
        <v>0</v>
      </c>
      <c r="M85" s="327">
        <f t="shared" si="25"/>
        <v>0</v>
      </c>
      <c r="N85" s="327">
        <f t="shared" si="25"/>
        <v>0</v>
      </c>
      <c r="O85" s="327">
        <f t="shared" si="25"/>
        <v>0</v>
      </c>
      <c r="P85" s="327">
        <f t="shared" si="25"/>
        <v>0</v>
      </c>
      <c r="Q85" s="327">
        <f t="shared" si="25"/>
        <v>0</v>
      </c>
      <c r="R85" s="327">
        <f t="shared" si="25"/>
        <v>0</v>
      </c>
      <c r="S85" s="327">
        <f t="shared" si="25"/>
        <v>0</v>
      </c>
      <c r="T85" s="327">
        <f t="shared" si="25"/>
        <v>0</v>
      </c>
      <c r="U85" s="327">
        <f t="shared" si="25"/>
        <v>0</v>
      </c>
      <c r="V85" s="327">
        <f t="shared" si="25"/>
        <v>0</v>
      </c>
      <c r="W85" s="327">
        <f t="shared" si="25"/>
        <v>0</v>
      </c>
      <c r="X85" s="327">
        <f t="shared" si="25"/>
        <v>0</v>
      </c>
      <c r="Y85" s="327">
        <f t="shared" si="25"/>
        <v>0</v>
      </c>
      <c r="Z85" s="327">
        <f t="shared" si="25"/>
        <v>0</v>
      </c>
      <c r="AA85" s="327">
        <f t="shared" si="25"/>
        <v>0</v>
      </c>
      <c r="AB85" s="327">
        <f t="shared" si="25"/>
        <v>0</v>
      </c>
      <c r="AC85" s="327">
        <f t="shared" si="25"/>
        <v>0</v>
      </c>
      <c r="AD85" s="327">
        <f t="shared" si="25"/>
        <v>0</v>
      </c>
      <c r="AE85" s="327">
        <f t="shared" si="25"/>
        <v>0</v>
      </c>
      <c r="AF85" s="327">
        <f t="shared" si="25"/>
        <v>0</v>
      </c>
      <c r="AG85" s="327">
        <f t="shared" si="25"/>
        <v>0</v>
      </c>
      <c r="AH85" s="327">
        <f t="shared" si="25"/>
        <v>0</v>
      </c>
      <c r="AI85" s="327">
        <f t="shared" si="25"/>
        <v>0</v>
      </c>
      <c r="AJ85" s="327">
        <f t="shared" si="25"/>
        <v>0</v>
      </c>
      <c r="AK85" s="327">
        <f t="shared" si="25"/>
        <v>0</v>
      </c>
      <c r="AL85" s="358">
        <f t="shared" si="25"/>
        <v>0</v>
      </c>
      <c r="AM85" s="373">
        <f t="shared" si="7"/>
        <v>0</v>
      </c>
      <c r="AN85" s="23"/>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row>
    <row r="86" spans="2:73" ht="6" customHeight="1">
      <c r="B86" s="28"/>
      <c r="C86" s="28"/>
      <c r="D86" s="28"/>
      <c r="E86" s="28"/>
      <c r="F86" s="28"/>
      <c r="G86" s="57"/>
      <c r="H86" s="57"/>
      <c r="I86" s="57"/>
      <c r="J86" s="57"/>
      <c r="K86" s="57"/>
      <c r="L86" s="57"/>
      <c r="M86" s="57"/>
      <c r="N86" s="88"/>
      <c r="O86" s="88"/>
      <c r="P86" s="88"/>
      <c r="Q86" s="57"/>
      <c r="R86" s="57"/>
      <c r="S86" s="57"/>
      <c r="T86" s="57"/>
      <c r="U86" s="57"/>
      <c r="V86" s="88"/>
      <c r="W86" s="88"/>
      <c r="X86" s="57"/>
      <c r="Y86" s="88"/>
      <c r="Z86" s="57"/>
      <c r="AA86" s="57"/>
      <c r="AB86" s="57"/>
      <c r="AC86" s="88"/>
      <c r="AD86" s="57"/>
      <c r="AE86" s="57"/>
      <c r="AF86" s="57"/>
      <c r="AG86" s="57"/>
      <c r="AH86" s="57"/>
      <c r="AI86" s="57"/>
      <c r="AJ86" s="57"/>
      <c r="AK86" s="57"/>
      <c r="AL86" s="57"/>
      <c r="AM86" s="57"/>
      <c r="AO86" s="387"/>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row>
    <row r="87" spans="2:73" ht="54" customHeight="1">
      <c r="B87" s="239" t="s">
        <v>33</v>
      </c>
      <c r="C87" s="264"/>
      <c r="D87" s="264"/>
      <c r="E87" s="281"/>
      <c r="F87" s="299"/>
      <c r="G87" s="315" t="s">
        <v>156</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row>
    <row r="88" spans="2:73" ht="6.6" customHeight="1">
      <c r="B88" s="45"/>
      <c r="C88" s="45"/>
      <c r="D88" s="45"/>
      <c r="E88" s="28"/>
      <c r="F88" s="28"/>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row>
    <row r="89" spans="2:73" ht="16.2" customHeight="1">
      <c r="B89" s="30" t="s">
        <v>218</v>
      </c>
      <c r="C89" s="44"/>
      <c r="D89" s="44"/>
      <c r="E89" s="44"/>
      <c r="F89" s="44"/>
      <c r="G89" s="44"/>
      <c r="H89" s="44"/>
      <c r="I89" s="44"/>
      <c r="J89" s="44"/>
      <c r="K89" s="44"/>
      <c r="L89" s="44"/>
      <c r="M89" s="44"/>
      <c r="N89" s="44"/>
      <c r="O89" s="44"/>
      <c r="P89" s="44"/>
      <c r="Q89" s="44"/>
      <c r="R89" s="44"/>
      <c r="S89" s="44"/>
      <c r="U89" s="44"/>
      <c r="V89" s="44"/>
      <c r="W89" s="44"/>
      <c r="X89" s="44"/>
      <c r="Y89" s="44"/>
      <c r="Z89" s="107"/>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row>
    <row r="90" spans="2:73" ht="3" customHeight="1">
      <c r="B90" s="30"/>
      <c r="C90" s="44"/>
      <c r="D90" s="44"/>
      <c r="E90" s="44"/>
      <c r="F90" s="44"/>
      <c r="G90" s="44"/>
      <c r="H90" s="44"/>
      <c r="I90" s="44"/>
      <c r="J90" s="44"/>
      <c r="K90" s="44"/>
      <c r="L90" s="44"/>
      <c r="M90" s="44"/>
      <c r="N90" s="44"/>
      <c r="O90" s="44"/>
      <c r="P90" s="44"/>
      <c r="Q90" s="44"/>
      <c r="R90" s="44"/>
      <c r="S90" s="44"/>
      <c r="U90" s="44"/>
      <c r="V90" s="44"/>
      <c r="W90" s="44"/>
      <c r="X90" s="44"/>
      <c r="Y90" s="44"/>
      <c r="Z90" s="107"/>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row>
    <row r="91" spans="2:73" ht="16.8" customHeight="1">
      <c r="B91" s="31" t="s">
        <v>83</v>
      </c>
      <c r="AA91" s="107"/>
      <c r="AC91" s="25"/>
      <c r="AN91" s="23"/>
    </row>
    <row r="92" spans="2:73" s="24" customFormat="1" ht="16.8" customHeight="1">
      <c r="B92" s="32" t="s">
        <v>226</v>
      </c>
      <c r="C92" s="32"/>
      <c r="D92" s="32"/>
      <c r="E92" s="32" t="s">
        <v>227</v>
      </c>
      <c r="F92" s="32"/>
      <c r="G92" s="32"/>
      <c r="H92" s="32" t="s">
        <v>93</v>
      </c>
      <c r="I92" s="32"/>
      <c r="J92" s="32"/>
      <c r="K92" s="32" t="s">
        <v>91</v>
      </c>
      <c r="L92" s="78"/>
      <c r="M92" s="81"/>
      <c r="N92" s="89"/>
      <c r="O92" s="32" t="s">
        <v>81</v>
      </c>
      <c r="P92" s="78"/>
      <c r="Q92" s="81"/>
      <c r="R92" s="99"/>
      <c r="S92" s="102"/>
      <c r="T92" s="102"/>
      <c r="AA92" s="346"/>
      <c r="AC92" s="346"/>
    </row>
    <row r="93" spans="2:73" s="24" customFormat="1" ht="34.5" customHeight="1">
      <c r="B93" s="32"/>
      <c r="C93" s="32"/>
      <c r="D93" s="32"/>
      <c r="E93" s="32"/>
      <c r="F93" s="32"/>
      <c r="G93" s="32"/>
      <c r="H93" s="32"/>
      <c r="I93" s="32"/>
      <c r="J93" s="32"/>
      <c r="K93" s="76"/>
      <c r="L93" s="79"/>
      <c r="M93" s="82"/>
      <c r="N93" s="89"/>
      <c r="O93" s="76"/>
      <c r="P93" s="79"/>
      <c r="Q93" s="82"/>
      <c r="R93" s="100"/>
      <c r="S93" s="102"/>
      <c r="T93" s="102"/>
      <c r="AA93" s="346"/>
      <c r="AC93" s="346"/>
    </row>
    <row r="94" spans="2:73" ht="16.8" customHeight="1">
      <c r="B94" s="33">
        <f>+AM64</f>
        <v>0</v>
      </c>
      <c r="C94" s="33"/>
      <c r="D94" s="33"/>
      <c r="E94" s="145"/>
      <c r="F94" s="145"/>
      <c r="G94" s="145"/>
      <c r="H94" s="33">
        <f>+AM78</f>
        <v>0</v>
      </c>
      <c r="I94" s="33"/>
      <c r="J94" s="33"/>
      <c r="K94" s="167">
        <f ca="1">+AN65</f>
        <v>0</v>
      </c>
      <c r="L94" s="169"/>
      <c r="M94" s="171"/>
      <c r="O94" s="174" t="e">
        <f ca="1">(B94+E94)/(H94-K94)</f>
        <v>#DIV/0!</v>
      </c>
      <c r="P94" s="176"/>
      <c r="Q94" s="178"/>
      <c r="R94" s="216"/>
      <c r="S94" s="113"/>
      <c r="T94" s="113"/>
      <c r="AA94" s="107"/>
      <c r="AC94" s="25"/>
      <c r="AD94" s="25"/>
      <c r="AN94" s="23"/>
    </row>
    <row r="95" spans="2:73" s="25" customFormat="1" ht="16.8" customHeight="1">
      <c r="B95" s="25" t="s">
        <v>37</v>
      </c>
    </row>
    <row r="96" spans="2:73" s="25" customFormat="1" ht="16.8" customHeight="1">
      <c r="B96" s="23" t="s">
        <v>228</v>
      </c>
    </row>
    <row r="97" spans="2:73" ht="16.8" customHeight="1">
      <c r="B97" s="34" t="s">
        <v>230</v>
      </c>
      <c r="N97" s="44"/>
      <c r="AP97" s="25"/>
      <c r="AQ97" s="25"/>
    </row>
    <row r="98" spans="2:73" ht="16.8" customHeight="1">
      <c r="B98" s="34"/>
      <c r="AP98" s="25"/>
      <c r="AQ98" s="25"/>
    </row>
    <row r="99" spans="2:73" ht="16.8" customHeight="1">
      <c r="B99" s="30" t="s">
        <v>162</v>
      </c>
      <c r="C99" s="45"/>
      <c r="D99" s="45"/>
      <c r="E99" s="28"/>
      <c r="G99" s="44"/>
      <c r="H99" s="44"/>
      <c r="I99" s="44"/>
      <c r="J99" s="44"/>
      <c r="K99" s="44"/>
      <c r="L99" s="44"/>
      <c r="M99" s="44"/>
      <c r="N99" s="44"/>
      <c r="AP99" s="25"/>
      <c r="AQ99" s="25"/>
      <c r="AR99" s="34"/>
      <c r="BG99" s="44"/>
      <c r="BH99" s="44"/>
      <c r="BI99" s="44"/>
      <c r="BJ99" s="44"/>
      <c r="BK99" s="44"/>
      <c r="BL99" s="44"/>
      <c r="BM99" s="44"/>
      <c r="BN99" s="44"/>
      <c r="BO99" s="44"/>
    </row>
    <row r="100" spans="2:73" ht="16.8" customHeight="1">
      <c r="B100" s="35"/>
      <c r="C100" s="46"/>
      <c r="D100" s="46"/>
      <c r="E100" s="46"/>
      <c r="F100" s="46"/>
      <c r="G100" s="58" t="s">
        <v>52</v>
      </c>
      <c r="H100" s="68"/>
      <c r="I100" s="58" t="s">
        <v>31</v>
      </c>
      <c r="J100" s="68"/>
      <c r="K100" s="77" t="s">
        <v>12</v>
      </c>
      <c r="L100" s="77"/>
      <c r="M100" s="77"/>
      <c r="N100" s="77"/>
      <c r="AP100" s="25"/>
      <c r="AQ100" s="25"/>
      <c r="AR100" s="34"/>
      <c r="BG100" s="44"/>
      <c r="BH100" s="44"/>
      <c r="BI100" s="44"/>
      <c r="BJ100" s="44"/>
      <c r="BK100" s="44"/>
      <c r="BL100" s="44"/>
      <c r="BM100" s="44"/>
      <c r="BN100" s="44"/>
      <c r="BO100" s="44"/>
    </row>
    <row r="101" spans="2:73" ht="16.8" customHeight="1">
      <c r="B101" s="146" t="s">
        <v>98</v>
      </c>
      <c r="C101" s="265"/>
      <c r="D101" s="265"/>
      <c r="E101" s="265"/>
      <c r="F101" s="265"/>
      <c r="G101" s="62">
        <f>+AM82</f>
        <v>0</v>
      </c>
      <c r="H101" s="62"/>
      <c r="I101" s="33">
        <v>36000</v>
      </c>
      <c r="J101" s="33"/>
      <c r="K101" s="33">
        <f>+G101*I101</f>
        <v>0</v>
      </c>
      <c r="L101" s="33"/>
      <c r="M101" s="33"/>
      <c r="N101" s="33"/>
      <c r="AP101" s="25"/>
      <c r="AQ101" s="25"/>
      <c r="AR101" s="34"/>
      <c r="BG101" s="44"/>
      <c r="BH101" s="44"/>
      <c r="BI101" s="44"/>
      <c r="BJ101" s="44"/>
      <c r="BK101" s="44"/>
      <c r="BL101" s="44"/>
      <c r="BM101" s="44"/>
      <c r="BN101" s="44"/>
      <c r="BO101" s="44"/>
    </row>
    <row r="102" spans="2:73" ht="16.8" customHeight="1">
      <c r="B102" s="240" t="s">
        <v>183</v>
      </c>
      <c r="C102" s="266"/>
      <c r="D102" s="266"/>
      <c r="E102" s="266"/>
      <c r="F102" s="286"/>
      <c r="G102" s="62">
        <f>+AM83</f>
        <v>0</v>
      </c>
      <c r="H102" s="62"/>
      <c r="I102" s="335">
        <v>16000</v>
      </c>
      <c r="J102" s="337"/>
      <c r="K102" s="33">
        <f>+G102*I102</f>
        <v>0</v>
      </c>
      <c r="L102" s="33"/>
      <c r="M102" s="33"/>
      <c r="N102" s="33"/>
      <c r="AP102" s="25"/>
      <c r="AQ102" s="25"/>
      <c r="AR102" s="400"/>
      <c r="BG102" s="401"/>
      <c r="BH102" s="401"/>
      <c r="BI102" s="401"/>
      <c r="BJ102" s="401"/>
      <c r="BK102" s="401"/>
      <c r="BL102" s="401"/>
      <c r="BM102" s="401"/>
      <c r="BN102" s="401"/>
      <c r="BO102" s="401"/>
    </row>
    <row r="103" spans="2:73" ht="16.8" customHeight="1">
      <c r="B103" s="146" t="s">
        <v>182</v>
      </c>
      <c r="C103" s="146"/>
      <c r="D103" s="146"/>
      <c r="E103" s="146"/>
      <c r="F103" s="146"/>
      <c r="G103" s="62">
        <f>+AM84</f>
        <v>0</v>
      </c>
      <c r="H103" s="62"/>
      <c r="I103" s="33">
        <v>36000</v>
      </c>
      <c r="J103" s="33"/>
      <c r="K103" s="33">
        <f>+G103*I103</f>
        <v>0</v>
      </c>
      <c r="L103" s="33"/>
      <c r="M103" s="340"/>
      <c r="N103" s="340"/>
      <c r="AP103" s="25"/>
      <c r="AQ103" s="25"/>
      <c r="AR103" s="34"/>
      <c r="BG103" s="44"/>
      <c r="BH103" s="44"/>
      <c r="BI103" s="44"/>
      <c r="BJ103" s="44"/>
      <c r="BK103" s="44"/>
      <c r="BL103" s="44"/>
      <c r="BM103" s="44"/>
      <c r="BN103" s="44"/>
      <c r="BO103" s="44"/>
    </row>
    <row r="104" spans="2:73" ht="16.8" customHeight="1">
      <c r="B104" s="241" t="s">
        <v>89</v>
      </c>
      <c r="C104" s="267"/>
      <c r="D104" s="267"/>
      <c r="E104" s="267"/>
      <c r="F104" s="267"/>
      <c r="G104" s="63">
        <f>+AM85</f>
        <v>0</v>
      </c>
      <c r="H104" s="63"/>
      <c r="I104" s="336">
        <v>16000</v>
      </c>
      <c r="J104" s="336"/>
      <c r="K104" s="336">
        <f>+G104*I104</f>
        <v>0</v>
      </c>
      <c r="L104" s="336"/>
      <c r="M104" s="341"/>
      <c r="N104" s="341"/>
      <c r="AP104" s="25"/>
      <c r="AQ104" s="25"/>
      <c r="AR104" s="34"/>
      <c r="BG104" s="44"/>
      <c r="BH104" s="44"/>
      <c r="BI104" s="44"/>
      <c r="BJ104" s="44"/>
      <c r="BK104" s="44"/>
      <c r="BL104" s="44"/>
      <c r="BM104" s="44"/>
      <c r="BN104" s="44"/>
      <c r="BO104" s="44"/>
    </row>
    <row r="105" spans="2:73" ht="16.8" customHeight="1">
      <c r="B105" s="242" t="s">
        <v>8</v>
      </c>
      <c r="C105" s="268"/>
      <c r="D105" s="268"/>
      <c r="E105" s="268"/>
      <c r="F105" s="268"/>
      <c r="G105" s="64">
        <f>SUM(G101:H104)</f>
        <v>0</v>
      </c>
      <c r="H105" s="64"/>
      <c r="I105" s="72"/>
      <c r="J105" s="72"/>
      <c r="K105" s="338">
        <f>SUM(K101:L104)</f>
        <v>0</v>
      </c>
      <c r="L105" s="338"/>
      <c r="M105" s="342"/>
      <c r="N105" s="342"/>
      <c r="AP105" s="25"/>
      <c r="AQ105" s="25"/>
      <c r="AR105" s="34"/>
      <c r="BG105" s="44"/>
      <c r="BH105" s="44"/>
      <c r="BI105" s="44"/>
      <c r="BJ105" s="44"/>
      <c r="BK105" s="44"/>
      <c r="BL105" s="44"/>
      <c r="BM105" s="44"/>
      <c r="BN105" s="44"/>
      <c r="BO105" s="44"/>
    </row>
    <row r="106" spans="2:73" ht="16.8" customHeight="1">
      <c r="C106" s="34"/>
      <c r="AP106" s="25"/>
      <c r="AQ106" s="25"/>
      <c r="AR106" s="34"/>
      <c r="BG106" s="44"/>
      <c r="BH106" s="44"/>
      <c r="BI106" s="44"/>
      <c r="BJ106" s="44"/>
      <c r="BK106" s="44"/>
      <c r="BL106" s="44"/>
      <c r="BM106" s="44"/>
      <c r="BN106" s="44"/>
      <c r="BO106" s="44"/>
    </row>
    <row r="107" spans="2:73" ht="13.8" customHeight="1">
      <c r="B107" s="45"/>
      <c r="D107" s="45"/>
      <c r="E107" s="28"/>
      <c r="F107" s="28"/>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P107" s="25"/>
      <c r="AQ107" s="25"/>
      <c r="AR107" s="25"/>
      <c r="AS107" s="25"/>
      <c r="AT107" s="25"/>
    </row>
    <row r="108" spans="2:73" ht="18.75">
      <c r="B108" s="121" t="s">
        <v>47</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209"/>
      <c r="AO108" s="387"/>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row>
    <row r="109" spans="2:73" ht="17.399999999999999" customHeight="1">
      <c r="B109" s="123" t="s">
        <v>36</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210"/>
      <c r="AO109" s="387"/>
      <c r="AP109" s="25"/>
      <c r="AQ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row>
    <row r="110" spans="2:73" ht="17.399999999999999" customHeight="1">
      <c r="B110" s="122" t="s">
        <v>229</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210"/>
      <c r="BC110" s="25"/>
      <c r="BD110" s="25"/>
      <c r="BE110" s="25"/>
      <c r="BF110" s="25"/>
      <c r="BG110" s="25"/>
      <c r="BH110" s="25"/>
      <c r="BI110" s="25"/>
      <c r="BJ110" s="25"/>
      <c r="BK110" s="25"/>
      <c r="BL110" s="25"/>
      <c r="BM110" s="25"/>
      <c r="BN110" s="25"/>
      <c r="BO110" s="25"/>
      <c r="BP110" s="25"/>
      <c r="BQ110" s="25"/>
      <c r="BR110" s="25"/>
      <c r="BS110" s="25"/>
      <c r="BT110" s="25"/>
      <c r="BU110" s="25"/>
    </row>
    <row r="111" spans="2:73" ht="17.399999999999999" customHeight="1">
      <c r="B111" s="122" t="s">
        <v>40</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210"/>
      <c r="AP111" s="44"/>
      <c r="BE111" s="25"/>
      <c r="BF111" s="25"/>
      <c r="BG111" s="25"/>
      <c r="BH111" s="25"/>
      <c r="BI111" s="25"/>
      <c r="BJ111" s="25"/>
      <c r="BK111" s="25"/>
      <c r="BL111" s="25"/>
      <c r="BM111" s="25"/>
      <c r="BN111" s="25"/>
      <c r="BO111" s="25"/>
      <c r="BP111" s="25"/>
      <c r="BQ111" s="25"/>
      <c r="BR111" s="25"/>
      <c r="BS111" s="25"/>
      <c r="BT111" s="25"/>
      <c r="BU111" s="25"/>
    </row>
    <row r="112" spans="2:73" ht="17.399999999999999" customHeight="1">
      <c r="B112" s="122" t="s">
        <v>231</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210"/>
      <c r="AP112" s="44"/>
      <c r="BE112" s="25"/>
      <c r="BF112" s="25"/>
      <c r="BG112" s="25"/>
      <c r="BH112" s="25"/>
      <c r="BI112" s="25"/>
      <c r="BJ112" s="25"/>
      <c r="BK112" s="25"/>
      <c r="BL112" s="25"/>
      <c r="BM112" s="25"/>
      <c r="BN112" s="25"/>
      <c r="BO112" s="25"/>
      <c r="BP112" s="25"/>
      <c r="BQ112" s="25"/>
      <c r="BR112" s="25"/>
      <c r="BS112" s="25"/>
      <c r="BT112" s="25"/>
      <c r="BU112" s="25"/>
    </row>
    <row r="113" spans="1:73" ht="17.399999999999999" customHeight="1">
      <c r="B113" s="122" t="s">
        <v>197</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210"/>
      <c r="AP113" s="44"/>
      <c r="BE113" s="25"/>
      <c r="BF113" s="25"/>
      <c r="BG113" s="25"/>
      <c r="BH113" s="25"/>
      <c r="BI113" s="25"/>
      <c r="BJ113" s="25"/>
      <c r="BK113" s="25"/>
      <c r="BL113" s="25"/>
      <c r="BM113" s="25"/>
      <c r="BN113" s="25"/>
      <c r="BO113" s="25"/>
      <c r="BP113" s="25"/>
      <c r="BQ113" s="25"/>
      <c r="BR113" s="25"/>
      <c r="BS113" s="25"/>
      <c r="BT113" s="25"/>
      <c r="BU113" s="25"/>
    </row>
    <row r="114" spans="1:73" ht="17.399999999999999" customHeight="1">
      <c r="B114" s="122" t="s">
        <v>181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210"/>
      <c r="AP114" s="25"/>
      <c r="AQ114" s="25"/>
      <c r="BE114" s="25"/>
      <c r="BF114" s="25"/>
      <c r="BG114" s="25"/>
      <c r="BH114" s="25"/>
      <c r="BI114" s="25"/>
      <c r="BJ114" s="25"/>
      <c r="BK114" s="25"/>
      <c r="BL114" s="25"/>
      <c r="BM114" s="25"/>
      <c r="BN114" s="25"/>
      <c r="BO114" s="25"/>
      <c r="BP114" s="25"/>
      <c r="BQ114" s="25"/>
      <c r="BR114" s="25"/>
      <c r="BS114" s="25"/>
      <c r="BT114" s="25"/>
      <c r="BU114" s="25"/>
    </row>
    <row r="115" spans="1:73" ht="17.399999999999999" customHeight="1">
      <c r="B115" s="122" t="s">
        <v>18</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210"/>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row>
    <row r="116" spans="1:73" ht="17.399999999999999" customHeight="1">
      <c r="B116" s="124" t="s">
        <v>84</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211"/>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row>
    <row r="117" spans="1:73" ht="15" customHeight="1">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row>
    <row r="118" spans="1:73" ht="15" customHeight="1">
      <c r="A118" s="227" t="s">
        <v>69</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row>
    <row r="119" spans="1:73" ht="16.2" customHeight="1">
      <c r="B119" s="45" t="s">
        <v>65</v>
      </c>
      <c r="C119" s="45"/>
      <c r="D119" s="45"/>
      <c r="E119" s="28"/>
      <c r="F119" s="28"/>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P119" s="25"/>
      <c r="AQ119" s="25"/>
    </row>
    <row r="120" spans="1:73" ht="16.2" customHeight="1">
      <c r="B120" s="243" t="s">
        <v>7</v>
      </c>
      <c r="C120" s="269"/>
      <c r="D120" s="269"/>
      <c r="E120" s="269"/>
      <c r="F120" s="297"/>
      <c r="G120" s="302">
        <f t="shared" ref="G120:AL120" si="26">IF(G75-G79&gt;0,G75-G79,0)</f>
        <v>0</v>
      </c>
      <c r="H120" s="322">
        <f t="shared" si="26"/>
        <v>0</v>
      </c>
      <c r="I120" s="322">
        <f t="shared" si="26"/>
        <v>0</v>
      </c>
      <c r="J120" s="322">
        <f t="shared" si="26"/>
        <v>0</v>
      </c>
      <c r="K120" s="322">
        <f t="shared" si="26"/>
        <v>0</v>
      </c>
      <c r="L120" s="322">
        <f t="shared" si="26"/>
        <v>0</v>
      </c>
      <c r="M120" s="322">
        <f t="shared" si="26"/>
        <v>0</v>
      </c>
      <c r="N120" s="322">
        <f t="shared" si="26"/>
        <v>0</v>
      </c>
      <c r="O120" s="322">
        <f t="shared" si="26"/>
        <v>0</v>
      </c>
      <c r="P120" s="322">
        <f t="shared" si="26"/>
        <v>0</v>
      </c>
      <c r="Q120" s="322">
        <f t="shared" si="26"/>
        <v>0</v>
      </c>
      <c r="R120" s="322">
        <f t="shared" si="26"/>
        <v>0</v>
      </c>
      <c r="S120" s="322">
        <f t="shared" si="26"/>
        <v>0</v>
      </c>
      <c r="T120" s="322">
        <f t="shared" si="26"/>
        <v>0</v>
      </c>
      <c r="U120" s="322">
        <f t="shared" si="26"/>
        <v>0</v>
      </c>
      <c r="V120" s="322">
        <f t="shared" si="26"/>
        <v>0</v>
      </c>
      <c r="W120" s="322">
        <f t="shared" si="26"/>
        <v>0</v>
      </c>
      <c r="X120" s="322">
        <f t="shared" si="26"/>
        <v>0</v>
      </c>
      <c r="Y120" s="322">
        <f t="shared" si="26"/>
        <v>0</v>
      </c>
      <c r="Z120" s="322">
        <f t="shared" si="26"/>
        <v>0</v>
      </c>
      <c r="AA120" s="322">
        <f t="shared" si="26"/>
        <v>0</v>
      </c>
      <c r="AB120" s="322">
        <f t="shared" si="26"/>
        <v>0</v>
      </c>
      <c r="AC120" s="322">
        <f t="shared" si="26"/>
        <v>0</v>
      </c>
      <c r="AD120" s="322">
        <f t="shared" si="26"/>
        <v>0</v>
      </c>
      <c r="AE120" s="322">
        <f t="shared" si="26"/>
        <v>0</v>
      </c>
      <c r="AF120" s="322">
        <f t="shared" si="26"/>
        <v>0</v>
      </c>
      <c r="AG120" s="322">
        <f t="shared" si="26"/>
        <v>0</v>
      </c>
      <c r="AH120" s="322">
        <f t="shared" si="26"/>
        <v>0</v>
      </c>
      <c r="AI120" s="322">
        <f t="shared" si="26"/>
        <v>0</v>
      </c>
      <c r="AJ120" s="322">
        <f t="shared" si="26"/>
        <v>0</v>
      </c>
      <c r="AK120" s="322">
        <f t="shared" si="26"/>
        <v>0</v>
      </c>
      <c r="AL120" s="353">
        <f t="shared" si="26"/>
        <v>0</v>
      </c>
      <c r="AM120" s="379">
        <f>SUM(G120:AL120)</f>
        <v>0</v>
      </c>
      <c r="AP120" s="25"/>
      <c r="AQ120" s="25"/>
    </row>
    <row r="121" spans="1:73" ht="16.2" customHeight="1">
      <c r="B121" s="244" t="s">
        <v>68</v>
      </c>
      <c r="C121" s="270"/>
      <c r="D121" s="270"/>
      <c r="E121" s="270"/>
      <c r="F121" s="285"/>
      <c r="G121" s="316">
        <f t="shared" ref="G121:AL121" si="27">IF(G77-G120&lt;0,-(G77-G120),0)</f>
        <v>0</v>
      </c>
      <c r="H121" s="162">
        <f t="shared" si="27"/>
        <v>0</v>
      </c>
      <c r="I121" s="162">
        <f t="shared" si="27"/>
        <v>0</v>
      </c>
      <c r="J121" s="162">
        <f t="shared" si="27"/>
        <v>0</v>
      </c>
      <c r="K121" s="162">
        <f t="shared" si="27"/>
        <v>0</v>
      </c>
      <c r="L121" s="162">
        <f t="shared" si="27"/>
        <v>0</v>
      </c>
      <c r="M121" s="162">
        <f t="shared" si="27"/>
        <v>0</v>
      </c>
      <c r="N121" s="162">
        <f t="shared" si="27"/>
        <v>0</v>
      </c>
      <c r="O121" s="162">
        <f t="shared" si="27"/>
        <v>0</v>
      </c>
      <c r="P121" s="162">
        <f t="shared" si="27"/>
        <v>0</v>
      </c>
      <c r="Q121" s="162">
        <f t="shared" si="27"/>
        <v>0</v>
      </c>
      <c r="R121" s="162">
        <f t="shared" si="27"/>
        <v>0</v>
      </c>
      <c r="S121" s="162">
        <f t="shared" si="27"/>
        <v>0</v>
      </c>
      <c r="T121" s="162">
        <f t="shared" si="27"/>
        <v>0</v>
      </c>
      <c r="U121" s="162">
        <f t="shared" si="27"/>
        <v>0</v>
      </c>
      <c r="V121" s="162">
        <f t="shared" si="27"/>
        <v>0</v>
      </c>
      <c r="W121" s="162">
        <f t="shared" si="27"/>
        <v>0</v>
      </c>
      <c r="X121" s="162">
        <f t="shared" si="27"/>
        <v>0</v>
      </c>
      <c r="Y121" s="162">
        <f t="shared" si="27"/>
        <v>0</v>
      </c>
      <c r="Z121" s="162">
        <f t="shared" si="27"/>
        <v>0</v>
      </c>
      <c r="AA121" s="162">
        <f t="shared" si="27"/>
        <v>0</v>
      </c>
      <c r="AB121" s="162">
        <f t="shared" si="27"/>
        <v>0</v>
      </c>
      <c r="AC121" s="162">
        <f t="shared" si="27"/>
        <v>0</v>
      </c>
      <c r="AD121" s="162">
        <f t="shared" si="27"/>
        <v>0</v>
      </c>
      <c r="AE121" s="162">
        <f t="shared" si="27"/>
        <v>0</v>
      </c>
      <c r="AF121" s="162">
        <f t="shared" si="27"/>
        <v>0</v>
      </c>
      <c r="AG121" s="162">
        <f t="shared" si="27"/>
        <v>0</v>
      </c>
      <c r="AH121" s="162">
        <f t="shared" si="27"/>
        <v>0</v>
      </c>
      <c r="AI121" s="162">
        <f t="shared" si="27"/>
        <v>0</v>
      </c>
      <c r="AJ121" s="162">
        <f t="shared" si="27"/>
        <v>0</v>
      </c>
      <c r="AK121" s="162">
        <f t="shared" si="27"/>
        <v>0</v>
      </c>
      <c r="AL121" s="223">
        <f t="shared" si="27"/>
        <v>0</v>
      </c>
      <c r="AM121" s="380">
        <f>SUM(G121:AL121)</f>
        <v>0</v>
      </c>
      <c r="AP121" s="25"/>
      <c r="AQ121" s="25"/>
    </row>
    <row r="122" spans="1:73" ht="16.2" customHeight="1">
      <c r="B122" s="245"/>
      <c r="C122" s="31"/>
      <c r="D122" s="31"/>
      <c r="E122" s="31"/>
      <c r="F122" s="31"/>
      <c r="G122" s="31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P122" s="25"/>
      <c r="AQ122" s="25"/>
    </row>
    <row r="123" spans="1:73" ht="15" customHeight="1">
      <c r="B123" s="45" t="s">
        <v>30</v>
      </c>
      <c r="C123" s="45"/>
      <c r="D123" s="45"/>
      <c r="E123" s="4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P123" s="25"/>
      <c r="AQ123" s="25"/>
      <c r="BQ123" s="25"/>
      <c r="BR123" s="25"/>
      <c r="BS123" s="25"/>
      <c r="BT123" s="25"/>
      <c r="BU123" s="25"/>
    </row>
    <row r="124" spans="1:73" ht="15" customHeight="1">
      <c r="B124" s="246" t="s">
        <v>15</v>
      </c>
      <c r="C124" s="271"/>
      <c r="D124" s="271"/>
      <c r="E124" s="271"/>
      <c r="F124" s="271"/>
      <c r="G124" s="312"/>
      <c r="H124" s="331">
        <f t="shared" ref="H124:AL125" si="28">+H64-G64</f>
        <v>0</v>
      </c>
      <c r="I124" s="331">
        <f t="shared" si="28"/>
        <v>0</v>
      </c>
      <c r="J124" s="331">
        <f t="shared" si="28"/>
        <v>0</v>
      </c>
      <c r="K124" s="331">
        <f t="shared" si="28"/>
        <v>0</v>
      </c>
      <c r="L124" s="331">
        <f t="shared" si="28"/>
        <v>0</v>
      </c>
      <c r="M124" s="331">
        <f t="shared" si="28"/>
        <v>0</v>
      </c>
      <c r="N124" s="331">
        <f t="shared" si="28"/>
        <v>0</v>
      </c>
      <c r="O124" s="331">
        <f t="shared" si="28"/>
        <v>0</v>
      </c>
      <c r="P124" s="331">
        <f t="shared" si="28"/>
        <v>0</v>
      </c>
      <c r="Q124" s="331">
        <f t="shared" si="28"/>
        <v>0</v>
      </c>
      <c r="R124" s="331">
        <f t="shared" si="28"/>
        <v>0</v>
      </c>
      <c r="S124" s="331">
        <f t="shared" si="28"/>
        <v>0</v>
      </c>
      <c r="T124" s="331">
        <f t="shared" si="28"/>
        <v>0</v>
      </c>
      <c r="U124" s="331">
        <f t="shared" si="28"/>
        <v>0</v>
      </c>
      <c r="V124" s="331">
        <f t="shared" si="28"/>
        <v>0</v>
      </c>
      <c r="W124" s="331">
        <f t="shared" si="28"/>
        <v>0</v>
      </c>
      <c r="X124" s="331">
        <f t="shared" si="28"/>
        <v>0</v>
      </c>
      <c r="Y124" s="331">
        <f t="shared" si="28"/>
        <v>0</v>
      </c>
      <c r="Z124" s="331">
        <f t="shared" si="28"/>
        <v>0</v>
      </c>
      <c r="AA124" s="331">
        <f t="shared" si="28"/>
        <v>0</v>
      </c>
      <c r="AB124" s="331">
        <f t="shared" si="28"/>
        <v>0</v>
      </c>
      <c r="AC124" s="331">
        <f t="shared" si="28"/>
        <v>0</v>
      </c>
      <c r="AD124" s="331">
        <f t="shared" si="28"/>
        <v>0</v>
      </c>
      <c r="AE124" s="331">
        <f t="shared" si="28"/>
        <v>0</v>
      </c>
      <c r="AF124" s="331">
        <f t="shared" si="28"/>
        <v>0</v>
      </c>
      <c r="AG124" s="331">
        <f t="shared" si="28"/>
        <v>0</v>
      </c>
      <c r="AH124" s="331">
        <f t="shared" si="28"/>
        <v>0</v>
      </c>
      <c r="AI124" s="331">
        <f t="shared" si="28"/>
        <v>0</v>
      </c>
      <c r="AJ124" s="331">
        <f t="shared" si="28"/>
        <v>0</v>
      </c>
      <c r="AK124" s="331">
        <f t="shared" si="28"/>
        <v>0</v>
      </c>
      <c r="AL124" s="362">
        <f t="shared" si="28"/>
        <v>0</v>
      </c>
      <c r="AM124" s="27"/>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row>
    <row r="125" spans="1:73" ht="15" customHeight="1">
      <c r="B125" s="247" t="s">
        <v>9</v>
      </c>
      <c r="C125" s="272"/>
      <c r="D125" s="272"/>
      <c r="E125" s="272"/>
      <c r="F125" s="272"/>
      <c r="G125" s="318"/>
      <c r="H125" s="332">
        <f t="shared" si="28"/>
        <v>0</v>
      </c>
      <c r="I125" s="332">
        <f t="shared" si="28"/>
        <v>0</v>
      </c>
      <c r="J125" s="332">
        <f t="shared" si="28"/>
        <v>0</v>
      </c>
      <c r="K125" s="332">
        <f t="shared" si="28"/>
        <v>0</v>
      </c>
      <c r="L125" s="332">
        <f t="shared" si="28"/>
        <v>0</v>
      </c>
      <c r="M125" s="332">
        <f t="shared" si="28"/>
        <v>0</v>
      </c>
      <c r="N125" s="332">
        <f t="shared" si="28"/>
        <v>0</v>
      </c>
      <c r="O125" s="332">
        <f t="shared" si="28"/>
        <v>0</v>
      </c>
      <c r="P125" s="332">
        <f t="shared" si="28"/>
        <v>0</v>
      </c>
      <c r="Q125" s="332">
        <f t="shared" si="28"/>
        <v>0</v>
      </c>
      <c r="R125" s="332">
        <f t="shared" si="28"/>
        <v>0</v>
      </c>
      <c r="S125" s="332">
        <f t="shared" si="28"/>
        <v>0</v>
      </c>
      <c r="T125" s="332">
        <f t="shared" si="28"/>
        <v>0</v>
      </c>
      <c r="U125" s="332">
        <f t="shared" si="28"/>
        <v>0</v>
      </c>
      <c r="V125" s="332">
        <f t="shared" si="28"/>
        <v>0</v>
      </c>
      <c r="W125" s="332">
        <f t="shared" si="28"/>
        <v>0</v>
      </c>
      <c r="X125" s="332">
        <f t="shared" si="28"/>
        <v>0</v>
      </c>
      <c r="Y125" s="332">
        <f t="shared" si="28"/>
        <v>0</v>
      </c>
      <c r="Z125" s="332">
        <f t="shared" si="28"/>
        <v>0</v>
      </c>
      <c r="AA125" s="332">
        <f t="shared" si="28"/>
        <v>0</v>
      </c>
      <c r="AB125" s="332">
        <f t="shared" si="28"/>
        <v>0</v>
      </c>
      <c r="AC125" s="332">
        <f t="shared" si="28"/>
        <v>0</v>
      </c>
      <c r="AD125" s="332">
        <f t="shared" si="28"/>
        <v>0</v>
      </c>
      <c r="AE125" s="332">
        <f t="shared" si="28"/>
        <v>0</v>
      </c>
      <c r="AF125" s="332">
        <f t="shared" si="28"/>
        <v>0</v>
      </c>
      <c r="AG125" s="332">
        <f t="shared" si="28"/>
        <v>0</v>
      </c>
      <c r="AH125" s="332">
        <f t="shared" si="28"/>
        <v>0</v>
      </c>
      <c r="AI125" s="332">
        <f t="shared" si="28"/>
        <v>0</v>
      </c>
      <c r="AJ125" s="332">
        <f t="shared" si="28"/>
        <v>0</v>
      </c>
      <c r="AK125" s="332">
        <f t="shared" si="28"/>
        <v>0</v>
      </c>
      <c r="AL125" s="363">
        <f t="shared" si="28"/>
        <v>0</v>
      </c>
      <c r="AM125" s="27"/>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row>
    <row r="126" spans="1:73" ht="15" customHeight="1">
      <c r="B126" s="248" t="s">
        <v>8</v>
      </c>
      <c r="C126" s="273"/>
      <c r="D126" s="273"/>
      <c r="E126" s="273"/>
      <c r="F126" s="273"/>
      <c r="G126" s="319">
        <f t="shared" ref="G126:AL126" si="29">SUM(G124:G125)</f>
        <v>0</v>
      </c>
      <c r="H126" s="333">
        <f t="shared" si="29"/>
        <v>0</v>
      </c>
      <c r="I126" s="333">
        <f t="shared" si="29"/>
        <v>0</v>
      </c>
      <c r="J126" s="333">
        <f t="shared" si="29"/>
        <v>0</v>
      </c>
      <c r="K126" s="333">
        <f t="shared" si="29"/>
        <v>0</v>
      </c>
      <c r="L126" s="333">
        <f t="shared" si="29"/>
        <v>0</v>
      </c>
      <c r="M126" s="333">
        <f t="shared" si="29"/>
        <v>0</v>
      </c>
      <c r="N126" s="333">
        <f t="shared" si="29"/>
        <v>0</v>
      </c>
      <c r="O126" s="333">
        <f t="shared" si="29"/>
        <v>0</v>
      </c>
      <c r="P126" s="333">
        <f t="shared" si="29"/>
        <v>0</v>
      </c>
      <c r="Q126" s="333">
        <f t="shared" si="29"/>
        <v>0</v>
      </c>
      <c r="R126" s="333">
        <f t="shared" si="29"/>
        <v>0</v>
      </c>
      <c r="S126" s="333">
        <f t="shared" si="29"/>
        <v>0</v>
      </c>
      <c r="T126" s="333">
        <f t="shared" si="29"/>
        <v>0</v>
      </c>
      <c r="U126" s="333">
        <f t="shared" si="29"/>
        <v>0</v>
      </c>
      <c r="V126" s="333">
        <f t="shared" si="29"/>
        <v>0</v>
      </c>
      <c r="W126" s="333">
        <f t="shared" si="29"/>
        <v>0</v>
      </c>
      <c r="X126" s="333">
        <f t="shared" si="29"/>
        <v>0</v>
      </c>
      <c r="Y126" s="333">
        <f t="shared" si="29"/>
        <v>0</v>
      </c>
      <c r="Z126" s="333">
        <f t="shared" si="29"/>
        <v>0</v>
      </c>
      <c r="AA126" s="333">
        <f t="shared" si="29"/>
        <v>0</v>
      </c>
      <c r="AB126" s="333">
        <f t="shared" si="29"/>
        <v>0</v>
      </c>
      <c r="AC126" s="333">
        <f t="shared" si="29"/>
        <v>0</v>
      </c>
      <c r="AD126" s="333">
        <f t="shared" si="29"/>
        <v>0</v>
      </c>
      <c r="AE126" s="333">
        <f t="shared" si="29"/>
        <v>0</v>
      </c>
      <c r="AF126" s="333">
        <f t="shared" si="29"/>
        <v>0</v>
      </c>
      <c r="AG126" s="333">
        <f t="shared" si="29"/>
        <v>0</v>
      </c>
      <c r="AH126" s="333">
        <f t="shared" si="29"/>
        <v>0</v>
      </c>
      <c r="AI126" s="333">
        <f t="shared" si="29"/>
        <v>0</v>
      </c>
      <c r="AJ126" s="333">
        <f t="shared" si="29"/>
        <v>0</v>
      </c>
      <c r="AK126" s="333">
        <f t="shared" si="29"/>
        <v>0</v>
      </c>
      <c r="AL126" s="364">
        <f t="shared" si="29"/>
        <v>0</v>
      </c>
      <c r="AM126" s="27"/>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row>
    <row r="127" spans="1:73" ht="15" customHeight="1">
      <c r="B127" s="27"/>
      <c r="C127" s="45"/>
      <c r="D127" s="45"/>
      <c r="E127" s="45"/>
      <c r="F127" s="45"/>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row>
    <row r="128" spans="1:73" ht="15" customHeight="1">
      <c r="B128" s="246" t="s">
        <v>71</v>
      </c>
      <c r="C128" s="271"/>
      <c r="D128" s="271"/>
      <c r="E128" s="271"/>
      <c r="F128" s="271"/>
      <c r="G128" s="312"/>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62"/>
      <c r="AM128" s="27"/>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row>
    <row r="129" spans="2:73" ht="15" customHeight="1">
      <c r="B129" s="249" t="s">
        <v>35</v>
      </c>
      <c r="C129" s="274"/>
      <c r="D129" s="274"/>
      <c r="E129" s="274"/>
      <c r="F129" s="274"/>
      <c r="G129" s="320" t="str">
        <f t="shared" ref="G129:AL129" si="30">IF(G128-G66=0,"",G128-G66)</f>
        <v/>
      </c>
      <c r="H129" s="334" t="str">
        <f t="shared" si="30"/>
        <v/>
      </c>
      <c r="I129" s="334" t="str">
        <f t="shared" si="30"/>
        <v/>
      </c>
      <c r="J129" s="334" t="str">
        <f t="shared" si="30"/>
        <v/>
      </c>
      <c r="K129" s="334" t="str">
        <f t="shared" si="30"/>
        <v/>
      </c>
      <c r="L129" s="334" t="str">
        <f t="shared" si="30"/>
        <v/>
      </c>
      <c r="M129" s="334" t="str">
        <f t="shared" si="30"/>
        <v/>
      </c>
      <c r="N129" s="334" t="str">
        <f t="shared" si="30"/>
        <v/>
      </c>
      <c r="O129" s="334" t="str">
        <f t="shared" si="30"/>
        <v/>
      </c>
      <c r="P129" s="334" t="str">
        <f t="shared" si="30"/>
        <v/>
      </c>
      <c r="Q129" s="334" t="str">
        <f t="shared" si="30"/>
        <v/>
      </c>
      <c r="R129" s="334" t="str">
        <f t="shared" si="30"/>
        <v/>
      </c>
      <c r="S129" s="334" t="str">
        <f t="shared" si="30"/>
        <v/>
      </c>
      <c r="T129" s="334" t="str">
        <f t="shared" si="30"/>
        <v/>
      </c>
      <c r="U129" s="334" t="str">
        <f t="shared" si="30"/>
        <v/>
      </c>
      <c r="V129" s="334" t="str">
        <f t="shared" si="30"/>
        <v/>
      </c>
      <c r="W129" s="334" t="str">
        <f t="shared" si="30"/>
        <v/>
      </c>
      <c r="X129" s="334" t="str">
        <f t="shared" si="30"/>
        <v/>
      </c>
      <c r="Y129" s="334" t="str">
        <f t="shared" si="30"/>
        <v/>
      </c>
      <c r="Z129" s="334" t="str">
        <f t="shared" si="30"/>
        <v/>
      </c>
      <c r="AA129" s="334" t="str">
        <f t="shared" si="30"/>
        <v/>
      </c>
      <c r="AB129" s="334" t="str">
        <f t="shared" si="30"/>
        <v/>
      </c>
      <c r="AC129" s="334" t="str">
        <f t="shared" si="30"/>
        <v/>
      </c>
      <c r="AD129" s="334" t="str">
        <f t="shared" si="30"/>
        <v/>
      </c>
      <c r="AE129" s="334" t="str">
        <f t="shared" si="30"/>
        <v/>
      </c>
      <c r="AF129" s="334" t="str">
        <f t="shared" si="30"/>
        <v/>
      </c>
      <c r="AG129" s="334" t="str">
        <f t="shared" si="30"/>
        <v/>
      </c>
      <c r="AH129" s="334" t="str">
        <f t="shared" si="30"/>
        <v/>
      </c>
      <c r="AI129" s="334" t="str">
        <f t="shared" si="30"/>
        <v/>
      </c>
      <c r="AJ129" s="334" t="str">
        <f t="shared" si="30"/>
        <v/>
      </c>
      <c r="AK129" s="334" t="str">
        <f t="shared" si="30"/>
        <v/>
      </c>
      <c r="AL129" s="365" t="str">
        <f t="shared" si="30"/>
        <v/>
      </c>
      <c r="AM129" s="27"/>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row>
    <row r="130" spans="2:73" ht="15" customHeight="1">
      <c r="B130" s="27" t="s">
        <v>73</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row>
    <row r="131" spans="2:73" ht="15" customHeight="1">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row>
    <row r="132" spans="2:73" ht="15" customHeight="1">
      <c r="B132" s="27"/>
      <c r="C132" s="134" t="s">
        <v>4</v>
      </c>
      <c r="D132" s="142"/>
      <c r="E132" s="142" t="s">
        <v>58</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row>
    <row r="133" spans="2:73" ht="15" customHeight="1">
      <c r="B133" s="27"/>
      <c r="C133" s="40" t="s">
        <v>19</v>
      </c>
      <c r="D133" s="142"/>
      <c r="E133" s="40" t="s">
        <v>59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row>
    <row r="134" spans="2:73" ht="15" customHeight="1">
      <c r="B134" s="27"/>
      <c r="C134" s="40" t="s">
        <v>24</v>
      </c>
      <c r="D134" s="142"/>
      <c r="E134" s="40" t="s">
        <v>56</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row>
    <row r="135" spans="2:73" ht="15" customHeight="1">
      <c r="B135" s="27"/>
      <c r="C135" s="40" t="s">
        <v>25</v>
      </c>
      <c r="D135" s="142"/>
      <c r="E135" s="40" t="s">
        <v>41</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row>
    <row r="136" spans="2:73" ht="15" customHeight="1">
      <c r="B136" s="27"/>
      <c r="C136" s="40" t="s">
        <v>28</v>
      </c>
      <c r="D136" s="142"/>
      <c r="E136" s="40" t="s">
        <v>60</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row>
    <row r="137" spans="2:73" ht="15" customHeight="1">
      <c r="B137" s="27"/>
      <c r="C137" s="275" t="s">
        <v>16</v>
      </c>
      <c r="D137" s="142"/>
      <c r="E137" s="40" t="s">
        <v>21</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row>
    <row r="138" spans="2:73" ht="15" customHeight="1">
      <c r="B138" s="27"/>
      <c r="C138" s="275" t="s">
        <v>177</v>
      </c>
      <c r="D138" s="142"/>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row>
    <row r="139" spans="2:73" ht="15" customHeight="1">
      <c r="B139" s="27"/>
      <c r="C139" s="275" t="s">
        <v>23</v>
      </c>
      <c r="D139" s="142"/>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row>
    <row r="140" spans="2:73" ht="15" customHeight="1">
      <c r="B140" s="27"/>
      <c r="C140" s="275" t="s">
        <v>6</v>
      </c>
      <c r="D140" s="142"/>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row>
    <row r="141" spans="2:73" ht="15" customHeight="1">
      <c r="C141" s="40" t="s">
        <v>14</v>
      </c>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row>
    <row r="142" spans="2:73" ht="15" customHeight="1">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row>
    <row r="143" spans="2:73" ht="15" customHeight="1">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row>
    <row r="144" spans="2:73" ht="15" customHeight="1">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row>
  </sheetData>
  <mergeCells count="46">
    <mergeCell ref="P1:R1"/>
    <mergeCell ref="S1:T1"/>
    <mergeCell ref="V1:W1"/>
    <mergeCell ref="X1:Y1"/>
    <mergeCell ref="Z1:AA1"/>
    <mergeCell ref="AB1:AC1"/>
    <mergeCell ref="AD1:AE1"/>
    <mergeCell ref="AI1:AJ1"/>
    <mergeCell ref="AK1:AN1"/>
    <mergeCell ref="G87:AM87"/>
    <mergeCell ref="B94:D94"/>
    <mergeCell ref="E94:G94"/>
    <mergeCell ref="H94:J94"/>
    <mergeCell ref="K94:M94"/>
    <mergeCell ref="O94:Q94"/>
    <mergeCell ref="R94:T94"/>
    <mergeCell ref="B100:F100"/>
    <mergeCell ref="G100:H100"/>
    <mergeCell ref="I100:J100"/>
    <mergeCell ref="K100:N100"/>
    <mergeCell ref="B101:F101"/>
    <mergeCell ref="G101:H101"/>
    <mergeCell ref="I101:J101"/>
    <mergeCell ref="K101:N101"/>
    <mergeCell ref="B102:F102"/>
    <mergeCell ref="G102:H102"/>
    <mergeCell ref="I102:J102"/>
    <mergeCell ref="K102:N102"/>
    <mergeCell ref="B103:F103"/>
    <mergeCell ref="G103:H103"/>
    <mergeCell ref="I103:J103"/>
    <mergeCell ref="K103:N103"/>
    <mergeCell ref="B104:F104"/>
    <mergeCell ref="G104:H104"/>
    <mergeCell ref="I104:J104"/>
    <mergeCell ref="K104:N104"/>
    <mergeCell ref="B105:F105"/>
    <mergeCell ref="G105:H105"/>
    <mergeCell ref="I105:J105"/>
    <mergeCell ref="K105:N105"/>
    <mergeCell ref="B92:D93"/>
    <mergeCell ref="E92:G93"/>
    <mergeCell ref="H92:J93"/>
    <mergeCell ref="K92:M93"/>
    <mergeCell ref="O92:Q93"/>
    <mergeCell ref="R92:T93"/>
  </mergeCells>
  <phoneticPr fontId="2"/>
  <conditionalFormatting sqref="G4:AL63">
    <cfRule type="expression" dxfId="8" priority="3">
      <formula>AP4=1</formula>
    </cfRule>
    <cfRule type="expression" dxfId="7" priority="4">
      <formula>COUNTIF(G4,"休(療)")=1</formula>
    </cfRule>
    <cfRule type="expression" dxfId="6" priority="5">
      <formula>COUNTIF(G4,"休")=1</formula>
    </cfRule>
    <cfRule type="expression" dxfId="5" priority="6">
      <formula>COUNTIF(G4,"空")=1</formula>
    </cfRule>
    <cfRule type="expression" dxfId="4" priority="7">
      <formula>COUNTIF(G4,"対象外")=1</formula>
    </cfRule>
    <cfRule type="expression" dxfId="3" priority="8">
      <formula>COUNTIF(G4,"*"&amp;"コ"&amp;"*")=1</formula>
    </cfRule>
    <cfRule type="expression" dxfId="2" priority="9">
      <formula>COUNTIF(G4,"*"&amp;"一"&amp;"*")=1</formula>
    </cfRule>
  </conditionalFormatting>
  <conditionalFormatting sqref="D4:AN63">
    <cfRule type="expression" dxfId="1" priority="2">
      <formula>$E5&lt;&gt;""</formula>
    </cfRule>
  </conditionalFormatting>
  <conditionalFormatting sqref="G4:AN63">
    <cfRule type="expression" dxfId="0" priority="1">
      <formula>COUNTIF(G4,"空(療)")=1</formula>
    </cfRule>
  </conditionalFormatting>
  <dataValidations count="3">
    <dataValidation type="list" allowBlank="1" showDropDown="0" showInputMessage="1" showErrorMessage="1" sqref="AM4:AM63">
      <formula1>$C$133:$C$137</formula1>
    </dataValidation>
    <dataValidation type="list" allowBlank="1" showDropDown="0" showInputMessage="1" showErrorMessage="1" sqref="G4:AL63">
      <formula1>$C$133:$C$141</formula1>
    </dataValidation>
    <dataValidation type="list" allowBlank="1" showDropDown="0" showInputMessage="1" showErrorMessage="1" sqref="D4:D63">
      <formula1>$E$133:$E$137</formula1>
    </dataValidation>
  </dataValidations>
  <pageMargins left="0.11811023622047244" right="0.11811023622047244" top="0.74803149606299213" bottom="0.19685039370078741" header="0.31496062992125984" footer="0.31496062992125984"/>
  <pageSetup paperSize="8" scale="65" fitToWidth="1" fitToHeight="0" orientation="portrait"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5" tint="0.8"/>
  </sheetPr>
  <dimension ref="B1:AM112"/>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K1" sqref="K1:L1"/>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0" width="5.19921875" style="23" customWidth="1"/>
    <col min="31" max="32" width="5.75" style="23" customWidth="1"/>
    <col min="33" max="38" width="5.19921875" style="23" customWidth="1"/>
    <col min="39" max="39" width="7" style="23" customWidth="1"/>
    <col min="40" max="16384" width="9" style="23"/>
  </cols>
  <sheetData>
    <row r="1" spans="2:39" ht="21" customHeight="1">
      <c r="B1" s="116" t="s">
        <v>142</v>
      </c>
      <c r="C1" s="27"/>
      <c r="D1" s="27"/>
      <c r="E1" s="27"/>
      <c r="F1" s="27"/>
      <c r="G1" s="27"/>
      <c r="H1" s="27"/>
      <c r="I1" s="27"/>
      <c r="J1" s="27"/>
      <c r="K1" s="166" t="s">
        <v>113</v>
      </c>
      <c r="L1" s="168"/>
      <c r="M1" s="170">
        <v>2</v>
      </c>
      <c r="N1" s="172" t="s">
        <v>116</v>
      </c>
      <c r="O1" s="173"/>
      <c r="P1" s="175">
        <v>45017</v>
      </c>
      <c r="Q1" s="177"/>
      <c r="R1" s="179" t="s">
        <v>132</v>
      </c>
      <c r="S1" s="181">
        <v>45040</v>
      </c>
      <c r="T1" s="181"/>
      <c r="U1" s="184" t="s">
        <v>133</v>
      </c>
      <c r="V1" s="187"/>
      <c r="W1" s="188">
        <f>_xlfn.DAYS(S1,P1)+1</f>
        <v>24</v>
      </c>
      <c r="X1" s="188"/>
      <c r="Y1" s="184" t="s">
        <v>134</v>
      </c>
      <c r="Z1" s="189"/>
      <c r="AA1" s="189"/>
      <c r="AB1" s="190">
        <f>COUNTIF(D4:D68,"即応(ICU)")+COUNTIF(D4:D68,"即応(HCU)")+COUNTIF(D4:D68,"即応(療養以外)")+COUNTIF(D4:D68,"即応(療養)")</f>
        <v>33</v>
      </c>
      <c r="AC1" s="191"/>
      <c r="AD1" s="192"/>
      <c r="AE1" s="194"/>
      <c r="AF1" s="205" t="s">
        <v>101</v>
      </c>
      <c r="AG1" s="205"/>
      <c r="AH1" s="94" t="s">
        <v>10</v>
      </c>
      <c r="AI1" s="94"/>
      <c r="AJ1" s="98" t="s">
        <v>144</v>
      </c>
      <c r="AK1" s="98"/>
      <c r="AL1" s="98"/>
      <c r="AM1" s="98"/>
    </row>
    <row r="2" spans="2:39"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39" s="115" customFormat="1" ht="17.25" customHeight="1">
      <c r="B3" s="94" t="s">
        <v>13</v>
      </c>
      <c r="C3" s="125" t="s">
        <v>46</v>
      </c>
      <c r="D3" s="136" t="s">
        <v>32</v>
      </c>
      <c r="E3" s="143" t="s">
        <v>42</v>
      </c>
      <c r="F3" s="147" t="s">
        <v>1</v>
      </c>
      <c r="G3" s="154">
        <f>P1</f>
        <v>45017</v>
      </c>
      <c r="H3" s="161">
        <f t="shared" ref="H3:AD3" ca="1" si="0">OFFSET(H3,0,-1)+1</f>
        <v>45018</v>
      </c>
      <c r="I3" s="161">
        <f t="shared" ca="1" si="0"/>
        <v>45019</v>
      </c>
      <c r="J3" s="161">
        <f t="shared" ca="1" si="0"/>
        <v>45020</v>
      </c>
      <c r="K3" s="161">
        <f t="shared" ca="1" si="0"/>
        <v>45021</v>
      </c>
      <c r="L3" s="161">
        <f t="shared" ca="1" si="0"/>
        <v>45022</v>
      </c>
      <c r="M3" s="161">
        <f t="shared" ca="1" si="0"/>
        <v>45023</v>
      </c>
      <c r="N3" s="161">
        <f t="shared" ca="1" si="0"/>
        <v>45024</v>
      </c>
      <c r="O3" s="161">
        <f t="shared" ca="1" si="0"/>
        <v>45025</v>
      </c>
      <c r="P3" s="161">
        <f t="shared" ca="1" si="0"/>
        <v>45026</v>
      </c>
      <c r="Q3" s="161">
        <f t="shared" ca="1" si="0"/>
        <v>45027</v>
      </c>
      <c r="R3" s="161">
        <f t="shared" ca="1" si="0"/>
        <v>45028</v>
      </c>
      <c r="S3" s="161">
        <f t="shared" ca="1" si="0"/>
        <v>45029</v>
      </c>
      <c r="T3" s="161">
        <f t="shared" ca="1" si="0"/>
        <v>45030</v>
      </c>
      <c r="U3" s="161">
        <f t="shared" ca="1" si="0"/>
        <v>45031</v>
      </c>
      <c r="V3" s="161">
        <f t="shared" ca="1" si="0"/>
        <v>45032</v>
      </c>
      <c r="W3" s="161">
        <f t="shared" ca="1" si="0"/>
        <v>45033</v>
      </c>
      <c r="X3" s="161">
        <f t="shared" ca="1" si="0"/>
        <v>45034</v>
      </c>
      <c r="Y3" s="161">
        <f t="shared" ca="1" si="0"/>
        <v>45035</v>
      </c>
      <c r="Z3" s="161">
        <f t="shared" ca="1" si="0"/>
        <v>45036</v>
      </c>
      <c r="AA3" s="161">
        <f t="shared" ca="1" si="0"/>
        <v>45037</v>
      </c>
      <c r="AB3" s="161">
        <f t="shared" ca="1" si="0"/>
        <v>45038</v>
      </c>
      <c r="AC3" s="161">
        <f t="shared" ca="1" si="0"/>
        <v>45039</v>
      </c>
      <c r="AD3" s="193">
        <f t="shared" ca="1" si="0"/>
        <v>45040</v>
      </c>
      <c r="AE3" s="195" t="s">
        <v>135</v>
      </c>
      <c r="AF3" s="195" t="s">
        <v>208</v>
      </c>
    </row>
    <row r="4" spans="2:39" ht="12" customHeight="1">
      <c r="B4" s="117">
        <f t="shared" ref="B4:B67" si="1">ROW()-3</f>
        <v>1</v>
      </c>
      <c r="C4" s="126" t="s">
        <v>20</v>
      </c>
      <c r="D4" s="137" t="s">
        <v>102</v>
      </c>
      <c r="E4" s="144">
        <v>201</v>
      </c>
      <c r="F4" s="148">
        <f t="shared" ref="F4:F67" ca="1" si="2">IF(E4="",OFFSET(F4,-1,0)+1,1)</f>
        <v>1</v>
      </c>
      <c r="G4" s="126" t="s">
        <v>19</v>
      </c>
      <c r="H4" s="144" t="s">
        <v>19</v>
      </c>
      <c r="I4" s="144" t="s">
        <v>19</v>
      </c>
      <c r="J4" s="144" t="s">
        <v>19</v>
      </c>
      <c r="K4" s="144" t="s">
        <v>19</v>
      </c>
      <c r="L4" s="144" t="s">
        <v>19</v>
      </c>
      <c r="M4" s="144" t="s">
        <v>19</v>
      </c>
      <c r="N4" s="144" t="s">
        <v>19</v>
      </c>
      <c r="O4" s="144" t="s">
        <v>19</v>
      </c>
      <c r="P4" s="144" t="s">
        <v>19</v>
      </c>
      <c r="Q4" s="144" t="s">
        <v>19</v>
      </c>
      <c r="R4" s="144" t="s">
        <v>19</v>
      </c>
      <c r="S4" s="144" t="s">
        <v>19</v>
      </c>
      <c r="T4" s="144" t="s">
        <v>16</v>
      </c>
      <c r="U4" s="144" t="s">
        <v>16</v>
      </c>
      <c r="V4" s="144" t="s">
        <v>16</v>
      </c>
      <c r="W4" s="144" t="s">
        <v>19</v>
      </c>
      <c r="X4" s="144" t="s">
        <v>19</v>
      </c>
      <c r="Y4" s="144" t="s">
        <v>19</v>
      </c>
      <c r="Z4" s="144" t="s">
        <v>19</v>
      </c>
      <c r="AA4" s="144" t="s">
        <v>19</v>
      </c>
      <c r="AB4" s="144" t="s">
        <v>19</v>
      </c>
      <c r="AC4" s="144" t="s">
        <v>19</v>
      </c>
      <c r="AD4" s="144" t="s">
        <v>19</v>
      </c>
      <c r="AE4" s="196">
        <f t="shared" ref="AE4:AE67" si="3">COUNTIF(G4:AD4,"空")</f>
        <v>3</v>
      </c>
      <c r="AF4" s="196">
        <f t="shared" ref="AF4:AF67" si="4">COUNTIF(G4:AD4,"一")</f>
        <v>0</v>
      </c>
    </row>
    <row r="5" spans="2:39" ht="12" customHeight="1">
      <c r="B5" s="117">
        <f t="shared" si="1"/>
        <v>2</v>
      </c>
      <c r="C5" s="126"/>
      <c r="D5" s="137" t="s">
        <v>102</v>
      </c>
      <c r="E5" s="144"/>
      <c r="F5" s="148">
        <f t="shared" ca="1" si="2"/>
        <v>2</v>
      </c>
      <c r="G5" s="126" t="s">
        <v>19</v>
      </c>
      <c r="H5" s="144" t="s">
        <v>19</v>
      </c>
      <c r="I5" s="144" t="s">
        <v>19</v>
      </c>
      <c r="J5" s="144" t="s">
        <v>19</v>
      </c>
      <c r="K5" s="144" t="s">
        <v>19</v>
      </c>
      <c r="L5" s="144" t="s">
        <v>19</v>
      </c>
      <c r="M5" s="144" t="s">
        <v>19</v>
      </c>
      <c r="N5" s="144" t="s">
        <v>19</v>
      </c>
      <c r="O5" s="144" t="s">
        <v>16</v>
      </c>
      <c r="P5" s="144" t="s">
        <v>16</v>
      </c>
      <c r="Q5" s="144" t="s">
        <v>16</v>
      </c>
      <c r="R5" s="144" t="s">
        <v>16</v>
      </c>
      <c r="S5" s="144" t="s">
        <v>16</v>
      </c>
      <c r="T5" s="144" t="s">
        <v>16</v>
      </c>
      <c r="U5" s="144" t="s">
        <v>16</v>
      </c>
      <c r="V5" s="144" t="s">
        <v>16</v>
      </c>
      <c r="W5" s="144" t="s">
        <v>88</v>
      </c>
      <c r="X5" s="144" t="s">
        <v>19</v>
      </c>
      <c r="Y5" s="144" t="s">
        <v>19</v>
      </c>
      <c r="Z5" s="144" t="s">
        <v>19</v>
      </c>
      <c r="AA5" s="144" t="s">
        <v>19</v>
      </c>
      <c r="AB5" s="144" t="s">
        <v>19</v>
      </c>
      <c r="AC5" s="144" t="s">
        <v>19</v>
      </c>
      <c r="AD5" s="144" t="s">
        <v>19</v>
      </c>
      <c r="AE5" s="196">
        <f t="shared" si="3"/>
        <v>9</v>
      </c>
      <c r="AF5" s="196">
        <f t="shared" si="4"/>
        <v>0</v>
      </c>
    </row>
    <row r="6" spans="2:39" ht="12" customHeight="1">
      <c r="B6" s="117">
        <f t="shared" si="1"/>
        <v>3</v>
      </c>
      <c r="C6" s="126"/>
      <c r="D6" s="137" t="s">
        <v>102</v>
      </c>
      <c r="E6" s="144"/>
      <c r="F6" s="148">
        <f t="shared" ca="1" si="2"/>
        <v>3</v>
      </c>
      <c r="G6" s="126" t="s">
        <v>16</v>
      </c>
      <c r="H6" s="144" t="s">
        <v>16</v>
      </c>
      <c r="I6" s="144" t="s">
        <v>16</v>
      </c>
      <c r="J6" s="144" t="s">
        <v>16</v>
      </c>
      <c r="K6" s="144" t="s">
        <v>16</v>
      </c>
      <c r="L6" s="144" t="s">
        <v>16</v>
      </c>
      <c r="M6" s="144" t="s">
        <v>19</v>
      </c>
      <c r="N6" s="144" t="s">
        <v>19</v>
      </c>
      <c r="O6" s="144" t="s">
        <v>19</v>
      </c>
      <c r="P6" s="144" t="s">
        <v>19</v>
      </c>
      <c r="Q6" s="144" t="s">
        <v>19</v>
      </c>
      <c r="R6" s="144" t="s">
        <v>19</v>
      </c>
      <c r="S6" s="144" t="s">
        <v>19</v>
      </c>
      <c r="T6" s="144" t="s">
        <v>19</v>
      </c>
      <c r="U6" s="144" t="s">
        <v>19</v>
      </c>
      <c r="V6" s="144" t="s">
        <v>19</v>
      </c>
      <c r="W6" s="144" t="s">
        <v>19</v>
      </c>
      <c r="X6" s="144" t="s">
        <v>19</v>
      </c>
      <c r="Y6" s="144" t="s">
        <v>19</v>
      </c>
      <c r="Z6" s="144" t="s">
        <v>19</v>
      </c>
      <c r="AA6" s="144" t="s">
        <v>19</v>
      </c>
      <c r="AB6" s="144" t="s">
        <v>19</v>
      </c>
      <c r="AC6" s="144" t="s">
        <v>19</v>
      </c>
      <c r="AD6" s="144" t="s">
        <v>19</v>
      </c>
      <c r="AE6" s="196">
        <f t="shared" si="3"/>
        <v>6</v>
      </c>
      <c r="AF6" s="196">
        <f t="shared" si="4"/>
        <v>0</v>
      </c>
    </row>
    <row r="7" spans="2:39" ht="12" customHeight="1">
      <c r="B7" s="117">
        <f t="shared" si="1"/>
        <v>4</v>
      </c>
      <c r="C7" s="126"/>
      <c r="D7" s="137" t="s">
        <v>102</v>
      </c>
      <c r="E7" s="144"/>
      <c r="F7" s="148">
        <f t="shared" ca="1" si="2"/>
        <v>4</v>
      </c>
      <c r="G7" s="126" t="s">
        <v>16</v>
      </c>
      <c r="H7" s="144" t="s">
        <v>16</v>
      </c>
      <c r="I7" s="144" t="s">
        <v>16</v>
      </c>
      <c r="J7" s="144" t="s">
        <v>16</v>
      </c>
      <c r="K7" s="144" t="s">
        <v>16</v>
      </c>
      <c r="L7" s="144" t="s">
        <v>16</v>
      </c>
      <c r="M7" s="144" t="s">
        <v>119</v>
      </c>
      <c r="N7" s="144" t="s">
        <v>16</v>
      </c>
      <c r="O7" s="144" t="s">
        <v>16</v>
      </c>
      <c r="P7" s="144" t="s">
        <v>16</v>
      </c>
      <c r="Q7" s="144" t="s">
        <v>16</v>
      </c>
      <c r="R7" s="144" t="s">
        <v>16</v>
      </c>
      <c r="S7" s="144" t="s">
        <v>16</v>
      </c>
      <c r="T7" s="144" t="s">
        <v>16</v>
      </c>
      <c r="U7" s="144" t="s">
        <v>16</v>
      </c>
      <c r="V7" s="144" t="s">
        <v>16</v>
      </c>
      <c r="W7" s="144" t="s">
        <v>16</v>
      </c>
      <c r="X7" s="144" t="s">
        <v>16</v>
      </c>
      <c r="Y7" s="144" t="s">
        <v>16</v>
      </c>
      <c r="Z7" s="144" t="s">
        <v>16</v>
      </c>
      <c r="AA7" s="144" t="s">
        <v>16</v>
      </c>
      <c r="AB7" s="144" t="s">
        <v>16</v>
      </c>
      <c r="AC7" s="144" t="s">
        <v>16</v>
      </c>
      <c r="AD7" s="144" t="s">
        <v>16</v>
      </c>
      <c r="AE7" s="196">
        <f t="shared" si="3"/>
        <v>23</v>
      </c>
      <c r="AF7" s="196">
        <f t="shared" si="4"/>
        <v>0</v>
      </c>
    </row>
    <row r="8" spans="2:39" ht="12" customHeight="1">
      <c r="B8" s="117">
        <f t="shared" si="1"/>
        <v>5</v>
      </c>
      <c r="C8" s="126"/>
      <c r="D8" s="137" t="s">
        <v>103</v>
      </c>
      <c r="E8" s="144">
        <v>202</v>
      </c>
      <c r="F8" s="148">
        <f t="shared" ca="1" si="2"/>
        <v>1</v>
      </c>
      <c r="G8" s="126" t="s">
        <v>19</v>
      </c>
      <c r="H8" s="144" t="s">
        <v>19</v>
      </c>
      <c r="I8" s="144" t="s">
        <v>19</v>
      </c>
      <c r="J8" s="144" t="s">
        <v>19</v>
      </c>
      <c r="K8" s="144" t="s">
        <v>19</v>
      </c>
      <c r="L8" s="144" t="s">
        <v>19</v>
      </c>
      <c r="M8" s="144" t="s">
        <v>19</v>
      </c>
      <c r="N8" s="144" t="s">
        <v>19</v>
      </c>
      <c r="O8" s="144" t="s">
        <v>88</v>
      </c>
      <c r="P8" s="144" t="s">
        <v>88</v>
      </c>
      <c r="Q8" s="144" t="s">
        <v>88</v>
      </c>
      <c r="R8" s="144" t="s">
        <v>19</v>
      </c>
      <c r="S8" s="144" t="s">
        <v>19</v>
      </c>
      <c r="T8" s="144" t="s">
        <v>19</v>
      </c>
      <c r="U8" s="144" t="s">
        <v>19</v>
      </c>
      <c r="V8" s="144" t="s">
        <v>19</v>
      </c>
      <c r="W8" s="144" t="s">
        <v>19</v>
      </c>
      <c r="X8" s="144" t="s">
        <v>19</v>
      </c>
      <c r="Y8" s="144" t="s">
        <v>19</v>
      </c>
      <c r="Z8" s="144" t="s">
        <v>19</v>
      </c>
      <c r="AA8" s="144" t="s">
        <v>19</v>
      </c>
      <c r="AB8" s="144" t="s">
        <v>19</v>
      </c>
      <c r="AC8" s="144" t="s">
        <v>19</v>
      </c>
      <c r="AD8" s="144" t="s">
        <v>19</v>
      </c>
      <c r="AE8" s="196">
        <f t="shared" si="3"/>
        <v>3</v>
      </c>
      <c r="AF8" s="196">
        <f t="shared" si="4"/>
        <v>0</v>
      </c>
    </row>
    <row r="9" spans="2:39" ht="12" customHeight="1">
      <c r="B9" s="117">
        <f t="shared" si="1"/>
        <v>6</v>
      </c>
      <c r="C9" s="126"/>
      <c r="D9" s="137" t="s">
        <v>103</v>
      </c>
      <c r="E9" s="144"/>
      <c r="F9" s="148">
        <f t="shared" ca="1" si="2"/>
        <v>2</v>
      </c>
      <c r="G9" s="126" t="s">
        <v>19</v>
      </c>
      <c r="H9" s="144" t="s">
        <v>19</v>
      </c>
      <c r="I9" s="144" t="s">
        <v>19</v>
      </c>
      <c r="J9" s="144" t="s">
        <v>19</v>
      </c>
      <c r="K9" s="144" t="s">
        <v>19</v>
      </c>
      <c r="L9" s="144" t="s">
        <v>19</v>
      </c>
      <c r="M9" s="144" t="s">
        <v>19</v>
      </c>
      <c r="N9" s="144" t="s">
        <v>19</v>
      </c>
      <c r="O9" s="144" t="s">
        <v>19</v>
      </c>
      <c r="P9" s="144" t="s">
        <v>19</v>
      </c>
      <c r="Q9" s="144" t="s">
        <v>19</v>
      </c>
      <c r="R9" s="144" t="s">
        <v>19</v>
      </c>
      <c r="S9" s="144" t="s">
        <v>19</v>
      </c>
      <c r="T9" s="144" t="s">
        <v>16</v>
      </c>
      <c r="U9" s="144" t="s">
        <v>16</v>
      </c>
      <c r="V9" s="144" t="s">
        <v>16</v>
      </c>
      <c r="W9" s="144" t="s">
        <v>19</v>
      </c>
      <c r="X9" s="144" t="s">
        <v>19</v>
      </c>
      <c r="Y9" s="144" t="s">
        <v>19</v>
      </c>
      <c r="Z9" s="144" t="s">
        <v>19</v>
      </c>
      <c r="AA9" s="144" t="s">
        <v>19</v>
      </c>
      <c r="AB9" s="144" t="s">
        <v>19</v>
      </c>
      <c r="AC9" s="144" t="s">
        <v>19</v>
      </c>
      <c r="AD9" s="144" t="s">
        <v>19</v>
      </c>
      <c r="AE9" s="196">
        <f t="shared" si="3"/>
        <v>3</v>
      </c>
      <c r="AF9" s="196">
        <f t="shared" si="4"/>
        <v>0</v>
      </c>
    </row>
    <row r="10" spans="2:39" ht="12" customHeight="1">
      <c r="B10" s="117">
        <f t="shared" si="1"/>
        <v>7</v>
      </c>
      <c r="C10" s="126"/>
      <c r="D10" s="137" t="s">
        <v>103</v>
      </c>
      <c r="E10" s="144"/>
      <c r="F10" s="148">
        <f t="shared" ca="1" si="2"/>
        <v>3</v>
      </c>
      <c r="G10" s="126" t="s">
        <v>19</v>
      </c>
      <c r="H10" s="144" t="s">
        <v>19</v>
      </c>
      <c r="I10" s="144" t="s">
        <v>19</v>
      </c>
      <c r="J10" s="144" t="s">
        <v>19</v>
      </c>
      <c r="K10" s="144" t="s">
        <v>19</v>
      </c>
      <c r="L10" s="144" t="s">
        <v>19</v>
      </c>
      <c r="M10" s="144" t="s">
        <v>19</v>
      </c>
      <c r="N10" s="144" t="s">
        <v>19</v>
      </c>
      <c r="O10" s="144" t="s">
        <v>19</v>
      </c>
      <c r="P10" s="144" t="s">
        <v>16</v>
      </c>
      <c r="Q10" s="144" t="s">
        <v>16</v>
      </c>
      <c r="R10" s="144" t="s">
        <v>16</v>
      </c>
      <c r="S10" s="144" t="s">
        <v>16</v>
      </c>
      <c r="T10" s="144" t="s">
        <v>16</v>
      </c>
      <c r="U10" s="144" t="s">
        <v>16</v>
      </c>
      <c r="V10" s="144" t="s">
        <v>16</v>
      </c>
      <c r="W10" s="144" t="s">
        <v>88</v>
      </c>
      <c r="X10" s="144" t="s">
        <v>19</v>
      </c>
      <c r="Y10" s="144" t="s">
        <v>19</v>
      </c>
      <c r="Z10" s="144" t="s">
        <v>19</v>
      </c>
      <c r="AA10" s="144" t="s">
        <v>19</v>
      </c>
      <c r="AB10" s="144" t="s">
        <v>19</v>
      </c>
      <c r="AC10" s="144" t="s">
        <v>19</v>
      </c>
      <c r="AD10" s="144" t="s">
        <v>19</v>
      </c>
      <c r="AE10" s="196">
        <f t="shared" si="3"/>
        <v>8</v>
      </c>
      <c r="AF10" s="196">
        <f t="shared" si="4"/>
        <v>0</v>
      </c>
    </row>
    <row r="11" spans="2:39" ht="12" customHeight="1">
      <c r="B11" s="117">
        <f t="shared" si="1"/>
        <v>8</v>
      </c>
      <c r="C11" s="126"/>
      <c r="D11" s="137" t="s">
        <v>103</v>
      </c>
      <c r="E11" s="144"/>
      <c r="F11" s="148">
        <f t="shared" ca="1" si="2"/>
        <v>4</v>
      </c>
      <c r="G11" s="126" t="s">
        <v>16</v>
      </c>
      <c r="H11" s="144" t="s">
        <v>16</v>
      </c>
      <c r="I11" s="144" t="s">
        <v>16</v>
      </c>
      <c r="J11" s="144" t="s">
        <v>16</v>
      </c>
      <c r="K11" s="144" t="s">
        <v>16</v>
      </c>
      <c r="L11" s="144" t="s">
        <v>16</v>
      </c>
      <c r="M11" s="144" t="s">
        <v>16</v>
      </c>
      <c r="N11" s="144" t="s">
        <v>16</v>
      </c>
      <c r="O11" s="144" t="s">
        <v>16</v>
      </c>
      <c r="P11" s="144" t="s">
        <v>16</v>
      </c>
      <c r="Q11" s="144" t="s">
        <v>16</v>
      </c>
      <c r="R11" s="144" t="s">
        <v>16</v>
      </c>
      <c r="S11" s="144" t="s">
        <v>16</v>
      </c>
      <c r="T11" s="144" t="s">
        <v>16</v>
      </c>
      <c r="U11" s="144" t="s">
        <v>16</v>
      </c>
      <c r="V11" s="144" t="s">
        <v>16</v>
      </c>
      <c r="W11" s="144" t="s">
        <v>16</v>
      </c>
      <c r="X11" s="144" t="s">
        <v>16</v>
      </c>
      <c r="Y11" s="144" t="s">
        <v>16</v>
      </c>
      <c r="Z11" s="144" t="s">
        <v>16</v>
      </c>
      <c r="AA11" s="144" t="s">
        <v>16</v>
      </c>
      <c r="AB11" s="144" t="s">
        <v>16</v>
      </c>
      <c r="AC11" s="144" t="s">
        <v>16</v>
      </c>
      <c r="AD11" s="144" t="s">
        <v>16</v>
      </c>
      <c r="AE11" s="196">
        <f t="shared" si="3"/>
        <v>24</v>
      </c>
      <c r="AF11" s="196">
        <f t="shared" si="4"/>
        <v>0</v>
      </c>
    </row>
    <row r="12" spans="2:39" ht="12" customHeight="1">
      <c r="B12" s="117">
        <f t="shared" si="1"/>
        <v>9</v>
      </c>
      <c r="C12" s="126"/>
      <c r="D12" s="137" t="s">
        <v>104</v>
      </c>
      <c r="E12" s="144">
        <v>203</v>
      </c>
      <c r="F12" s="148">
        <f t="shared" ca="1" si="2"/>
        <v>1</v>
      </c>
      <c r="G12" s="126" t="s">
        <v>16</v>
      </c>
      <c r="H12" s="144" t="s">
        <v>16</v>
      </c>
      <c r="I12" s="144" t="s">
        <v>16</v>
      </c>
      <c r="J12" s="144" t="s">
        <v>16</v>
      </c>
      <c r="K12" s="144" t="s">
        <v>16</v>
      </c>
      <c r="L12" s="144" t="s">
        <v>16</v>
      </c>
      <c r="M12" s="144" t="s">
        <v>16</v>
      </c>
      <c r="N12" s="144" t="s">
        <v>16</v>
      </c>
      <c r="O12" s="144" t="s">
        <v>19</v>
      </c>
      <c r="P12" s="144" t="s">
        <v>19</v>
      </c>
      <c r="Q12" s="144" t="s">
        <v>19</v>
      </c>
      <c r="R12" s="144" t="s">
        <v>19</v>
      </c>
      <c r="S12" s="144" t="s">
        <v>19</v>
      </c>
      <c r="T12" s="144" t="s">
        <v>19</v>
      </c>
      <c r="U12" s="144" t="s">
        <v>19</v>
      </c>
      <c r="V12" s="144" t="s">
        <v>19</v>
      </c>
      <c r="W12" s="144" t="s">
        <v>19</v>
      </c>
      <c r="X12" s="144" t="s">
        <v>19</v>
      </c>
      <c r="Y12" s="144" t="s">
        <v>19</v>
      </c>
      <c r="Z12" s="144" t="s">
        <v>19</v>
      </c>
      <c r="AA12" s="144" t="s">
        <v>19</v>
      </c>
      <c r="AB12" s="144" t="s">
        <v>19</v>
      </c>
      <c r="AC12" s="144" t="s">
        <v>19</v>
      </c>
      <c r="AD12" s="144" t="s">
        <v>19</v>
      </c>
      <c r="AE12" s="196">
        <f t="shared" si="3"/>
        <v>8</v>
      </c>
      <c r="AF12" s="196">
        <f t="shared" si="4"/>
        <v>0</v>
      </c>
    </row>
    <row r="13" spans="2:39" ht="12" customHeight="1">
      <c r="B13" s="117">
        <f t="shared" si="1"/>
        <v>10</v>
      </c>
      <c r="C13" s="126"/>
      <c r="D13" s="137" t="s">
        <v>104</v>
      </c>
      <c r="E13" s="144"/>
      <c r="F13" s="148">
        <f t="shared" ca="1" si="2"/>
        <v>2</v>
      </c>
      <c r="G13" s="126" t="s">
        <v>19</v>
      </c>
      <c r="H13" s="144" t="s">
        <v>19</v>
      </c>
      <c r="I13" s="144" t="s">
        <v>19</v>
      </c>
      <c r="J13" s="144" t="s">
        <v>19</v>
      </c>
      <c r="K13" s="144" t="s">
        <v>19</v>
      </c>
      <c r="L13" s="144" t="s">
        <v>19</v>
      </c>
      <c r="M13" s="144" t="s">
        <v>19</v>
      </c>
      <c r="N13" s="144" t="s">
        <v>88</v>
      </c>
      <c r="O13" s="144" t="s">
        <v>88</v>
      </c>
      <c r="P13" s="144" t="s">
        <v>88</v>
      </c>
      <c r="Q13" s="144" t="s">
        <v>19</v>
      </c>
      <c r="R13" s="144" t="s">
        <v>19</v>
      </c>
      <c r="S13" s="144" t="s">
        <v>19</v>
      </c>
      <c r="T13" s="144" t="s">
        <v>19</v>
      </c>
      <c r="U13" s="144" t="s">
        <v>19</v>
      </c>
      <c r="V13" s="144" t="s">
        <v>19</v>
      </c>
      <c r="W13" s="144" t="s">
        <v>19</v>
      </c>
      <c r="X13" s="144" t="s">
        <v>19</v>
      </c>
      <c r="Y13" s="144" t="s">
        <v>19</v>
      </c>
      <c r="Z13" s="144" t="s">
        <v>19</v>
      </c>
      <c r="AA13" s="144" t="s">
        <v>19</v>
      </c>
      <c r="AB13" s="144" t="s">
        <v>19</v>
      </c>
      <c r="AC13" s="144" t="s">
        <v>19</v>
      </c>
      <c r="AD13" s="144" t="s">
        <v>19</v>
      </c>
      <c r="AE13" s="196">
        <f t="shared" si="3"/>
        <v>3</v>
      </c>
      <c r="AF13" s="196">
        <f t="shared" si="4"/>
        <v>0</v>
      </c>
    </row>
    <row r="14" spans="2:39" ht="12" customHeight="1">
      <c r="B14" s="117">
        <f t="shared" si="1"/>
        <v>11</v>
      </c>
      <c r="C14" s="126"/>
      <c r="D14" s="137" t="s">
        <v>104</v>
      </c>
      <c r="E14" s="144"/>
      <c r="F14" s="148">
        <f t="shared" ca="1" si="2"/>
        <v>3</v>
      </c>
      <c r="G14" s="126" t="s">
        <v>19</v>
      </c>
      <c r="H14" s="144" t="s">
        <v>19</v>
      </c>
      <c r="I14" s="144" t="s">
        <v>19</v>
      </c>
      <c r="J14" s="144" t="s">
        <v>19</v>
      </c>
      <c r="K14" s="144" t="s">
        <v>19</v>
      </c>
      <c r="L14" s="144" t="s">
        <v>19</v>
      </c>
      <c r="M14" s="144" t="s">
        <v>19</v>
      </c>
      <c r="N14" s="144" t="s">
        <v>19</v>
      </c>
      <c r="O14" s="144" t="s">
        <v>19</v>
      </c>
      <c r="P14" s="144" t="s">
        <v>16</v>
      </c>
      <c r="Q14" s="144" t="s">
        <v>16</v>
      </c>
      <c r="R14" s="144" t="s">
        <v>16</v>
      </c>
      <c r="S14" s="144" t="s">
        <v>16</v>
      </c>
      <c r="T14" s="144" t="s">
        <v>16</v>
      </c>
      <c r="U14" s="144" t="s">
        <v>16</v>
      </c>
      <c r="V14" s="144" t="s">
        <v>16</v>
      </c>
      <c r="W14" s="144" t="s">
        <v>16</v>
      </c>
      <c r="X14" s="144" t="s">
        <v>19</v>
      </c>
      <c r="Y14" s="144" t="s">
        <v>19</v>
      </c>
      <c r="Z14" s="144" t="s">
        <v>19</v>
      </c>
      <c r="AA14" s="144" t="s">
        <v>19</v>
      </c>
      <c r="AB14" s="144" t="s">
        <v>19</v>
      </c>
      <c r="AC14" s="144" t="s">
        <v>19</v>
      </c>
      <c r="AD14" s="144" t="s">
        <v>19</v>
      </c>
      <c r="AE14" s="196">
        <f t="shared" si="3"/>
        <v>8</v>
      </c>
      <c r="AF14" s="196">
        <f t="shared" si="4"/>
        <v>0</v>
      </c>
    </row>
    <row r="15" spans="2:39" ht="12" customHeight="1">
      <c r="B15" s="117">
        <f t="shared" si="1"/>
        <v>12</v>
      </c>
      <c r="C15" s="126"/>
      <c r="D15" s="137" t="s">
        <v>104</v>
      </c>
      <c r="E15" s="144"/>
      <c r="F15" s="148">
        <f t="shared" ca="1" si="2"/>
        <v>4</v>
      </c>
      <c r="G15" s="126" t="s">
        <v>19</v>
      </c>
      <c r="H15" s="144" t="s">
        <v>19</v>
      </c>
      <c r="I15" s="144" t="s">
        <v>19</v>
      </c>
      <c r="J15" s="144" t="s">
        <v>19</v>
      </c>
      <c r="K15" s="144" t="s">
        <v>19</v>
      </c>
      <c r="L15" s="144" t="s">
        <v>19</v>
      </c>
      <c r="M15" s="144" t="s">
        <v>19</v>
      </c>
      <c r="N15" s="144" t="s">
        <v>19</v>
      </c>
      <c r="O15" s="144" t="s">
        <v>19</v>
      </c>
      <c r="P15" s="144" t="s">
        <v>19</v>
      </c>
      <c r="Q15" s="144" t="s">
        <v>19</v>
      </c>
      <c r="R15" s="144" t="s">
        <v>19</v>
      </c>
      <c r="S15" s="144" t="s">
        <v>19</v>
      </c>
      <c r="T15" s="144" t="s">
        <v>19</v>
      </c>
      <c r="U15" s="144" t="s">
        <v>19</v>
      </c>
      <c r="V15" s="144" t="s">
        <v>19</v>
      </c>
      <c r="W15" s="144" t="s">
        <v>19</v>
      </c>
      <c r="X15" s="144" t="s">
        <v>19</v>
      </c>
      <c r="Y15" s="144" t="s">
        <v>19</v>
      </c>
      <c r="Z15" s="144" t="s">
        <v>16</v>
      </c>
      <c r="AA15" s="144" t="s">
        <v>16</v>
      </c>
      <c r="AB15" s="144" t="s">
        <v>16</v>
      </c>
      <c r="AC15" s="144" t="s">
        <v>16</v>
      </c>
      <c r="AD15" s="144" t="s">
        <v>16</v>
      </c>
      <c r="AE15" s="196">
        <f t="shared" si="3"/>
        <v>5</v>
      </c>
      <c r="AF15" s="196">
        <f t="shared" si="4"/>
        <v>0</v>
      </c>
    </row>
    <row r="16" spans="2:39" ht="12" customHeight="1">
      <c r="B16" s="117">
        <f t="shared" si="1"/>
        <v>13</v>
      </c>
      <c r="C16" s="126"/>
      <c r="D16" s="137" t="s">
        <v>104</v>
      </c>
      <c r="E16" s="144">
        <v>205</v>
      </c>
      <c r="F16" s="148">
        <f t="shared" ca="1" si="2"/>
        <v>1</v>
      </c>
      <c r="G16" s="126" t="s">
        <v>16</v>
      </c>
      <c r="H16" s="144" t="s">
        <v>16</v>
      </c>
      <c r="I16" s="144" t="s">
        <v>16</v>
      </c>
      <c r="J16" s="144" t="s">
        <v>16</v>
      </c>
      <c r="K16" s="144" t="s">
        <v>16</v>
      </c>
      <c r="L16" s="144" t="s">
        <v>16</v>
      </c>
      <c r="M16" s="144" t="s">
        <v>19</v>
      </c>
      <c r="N16" s="144" t="s">
        <v>19</v>
      </c>
      <c r="O16" s="144" t="s">
        <v>19</v>
      </c>
      <c r="P16" s="144" t="s">
        <v>19</v>
      </c>
      <c r="Q16" s="144" t="s">
        <v>19</v>
      </c>
      <c r="R16" s="144" t="s">
        <v>19</v>
      </c>
      <c r="S16" s="144" t="s">
        <v>19</v>
      </c>
      <c r="T16" s="144" t="s">
        <v>19</v>
      </c>
      <c r="U16" s="144" t="s">
        <v>19</v>
      </c>
      <c r="V16" s="144" t="s">
        <v>19</v>
      </c>
      <c r="W16" s="144" t="s">
        <v>19</v>
      </c>
      <c r="X16" s="144" t="s">
        <v>19</v>
      </c>
      <c r="Y16" s="144" t="s">
        <v>19</v>
      </c>
      <c r="Z16" s="144" t="s">
        <v>19</v>
      </c>
      <c r="AA16" s="144" t="s">
        <v>19</v>
      </c>
      <c r="AB16" s="144" t="s">
        <v>19</v>
      </c>
      <c r="AC16" s="144" t="s">
        <v>19</v>
      </c>
      <c r="AD16" s="144" t="s">
        <v>19</v>
      </c>
      <c r="AE16" s="196">
        <f t="shared" si="3"/>
        <v>6</v>
      </c>
      <c r="AF16" s="196">
        <f t="shared" si="4"/>
        <v>0</v>
      </c>
    </row>
    <row r="17" spans="2:32" ht="12" customHeight="1">
      <c r="B17" s="117">
        <f t="shared" si="1"/>
        <v>14</v>
      </c>
      <c r="C17" s="126"/>
      <c r="D17" s="137" t="s">
        <v>104</v>
      </c>
      <c r="E17" s="144"/>
      <c r="F17" s="148">
        <f t="shared" ca="1" si="2"/>
        <v>2</v>
      </c>
      <c r="G17" s="126" t="s">
        <v>16</v>
      </c>
      <c r="H17" s="144" t="s">
        <v>16</v>
      </c>
      <c r="I17" s="144" t="s">
        <v>16</v>
      </c>
      <c r="J17" s="144" t="s">
        <v>19</v>
      </c>
      <c r="K17" s="144" t="s">
        <v>19</v>
      </c>
      <c r="L17" s="144" t="s">
        <v>19</v>
      </c>
      <c r="M17" s="144" t="s">
        <v>19</v>
      </c>
      <c r="N17" s="144" t="s">
        <v>19</v>
      </c>
      <c r="O17" s="144" t="s">
        <v>19</v>
      </c>
      <c r="P17" s="144" t="s">
        <v>19</v>
      </c>
      <c r="Q17" s="144" t="s">
        <v>19</v>
      </c>
      <c r="R17" s="144" t="s">
        <v>19</v>
      </c>
      <c r="S17" s="144" t="s">
        <v>19</v>
      </c>
      <c r="T17" s="144" t="s">
        <v>19</v>
      </c>
      <c r="U17" s="144" t="s">
        <v>19</v>
      </c>
      <c r="V17" s="144" t="s">
        <v>19</v>
      </c>
      <c r="W17" s="144" t="s">
        <v>19</v>
      </c>
      <c r="X17" s="144" t="s">
        <v>16</v>
      </c>
      <c r="Y17" s="144" t="s">
        <v>16</v>
      </c>
      <c r="Z17" s="144" t="s">
        <v>16</v>
      </c>
      <c r="AA17" s="144" t="s">
        <v>16</v>
      </c>
      <c r="AB17" s="144" t="s">
        <v>16</v>
      </c>
      <c r="AC17" s="144" t="s">
        <v>16</v>
      </c>
      <c r="AD17" s="144" t="s">
        <v>16</v>
      </c>
      <c r="AE17" s="196">
        <f t="shared" si="3"/>
        <v>10</v>
      </c>
      <c r="AF17" s="196">
        <f t="shared" si="4"/>
        <v>0</v>
      </c>
    </row>
    <row r="18" spans="2:32" ht="12" customHeight="1">
      <c r="B18" s="117">
        <f t="shared" si="1"/>
        <v>15</v>
      </c>
      <c r="C18" s="126"/>
      <c r="D18" s="137" t="s">
        <v>104</v>
      </c>
      <c r="E18" s="144"/>
      <c r="F18" s="148">
        <f t="shared" ca="1" si="2"/>
        <v>3</v>
      </c>
      <c r="G18" s="126" t="s">
        <v>19</v>
      </c>
      <c r="H18" s="144" t="s">
        <v>19</v>
      </c>
      <c r="I18" s="144" t="s">
        <v>19</v>
      </c>
      <c r="J18" s="144" t="s">
        <v>19</v>
      </c>
      <c r="K18" s="144" t="s">
        <v>19</v>
      </c>
      <c r="L18" s="144" t="s">
        <v>19</v>
      </c>
      <c r="M18" s="144" t="s">
        <v>19</v>
      </c>
      <c r="N18" s="144" t="s">
        <v>19</v>
      </c>
      <c r="O18" s="144" t="s">
        <v>19</v>
      </c>
      <c r="P18" s="144" t="s">
        <v>19</v>
      </c>
      <c r="Q18" s="144" t="s">
        <v>19</v>
      </c>
      <c r="R18" s="144" t="s">
        <v>19</v>
      </c>
      <c r="S18" s="144" t="s">
        <v>19</v>
      </c>
      <c r="T18" s="144" t="s">
        <v>19</v>
      </c>
      <c r="U18" s="144" t="s">
        <v>19</v>
      </c>
      <c r="V18" s="144" t="s">
        <v>19</v>
      </c>
      <c r="W18" s="144" t="s">
        <v>19</v>
      </c>
      <c r="X18" s="144" t="s">
        <v>19</v>
      </c>
      <c r="Y18" s="144" t="s">
        <v>19</v>
      </c>
      <c r="Z18" s="144" t="s">
        <v>88</v>
      </c>
      <c r="AA18" s="144" t="s">
        <v>88</v>
      </c>
      <c r="AB18" s="144" t="s">
        <v>88</v>
      </c>
      <c r="AC18" s="144" t="s">
        <v>88</v>
      </c>
      <c r="AD18" s="144" t="s">
        <v>88</v>
      </c>
      <c r="AE18" s="196">
        <f t="shared" si="3"/>
        <v>5</v>
      </c>
      <c r="AF18" s="196">
        <f t="shared" si="4"/>
        <v>0</v>
      </c>
    </row>
    <row r="19" spans="2:32" ht="12" customHeight="1">
      <c r="B19" s="117">
        <f t="shared" si="1"/>
        <v>16</v>
      </c>
      <c r="C19" s="126"/>
      <c r="D19" s="137" t="s">
        <v>104</v>
      </c>
      <c r="E19" s="144"/>
      <c r="F19" s="148">
        <f t="shared" ca="1" si="2"/>
        <v>4</v>
      </c>
      <c r="G19" s="126" t="s">
        <v>19</v>
      </c>
      <c r="H19" s="144" t="s">
        <v>19</v>
      </c>
      <c r="I19" s="144" t="s">
        <v>19</v>
      </c>
      <c r="J19" s="144" t="s">
        <v>19</v>
      </c>
      <c r="K19" s="144" t="s">
        <v>19</v>
      </c>
      <c r="L19" s="144" t="s">
        <v>19</v>
      </c>
      <c r="M19" s="144" t="s">
        <v>19</v>
      </c>
      <c r="N19" s="144" t="s">
        <v>19</v>
      </c>
      <c r="O19" s="144" t="s">
        <v>19</v>
      </c>
      <c r="P19" s="144" t="s">
        <v>19</v>
      </c>
      <c r="Q19" s="144" t="s">
        <v>19</v>
      </c>
      <c r="R19" s="144" t="s">
        <v>19</v>
      </c>
      <c r="S19" s="144" t="s">
        <v>19</v>
      </c>
      <c r="T19" s="144" t="s">
        <v>16</v>
      </c>
      <c r="U19" s="144" t="s">
        <v>16</v>
      </c>
      <c r="V19" s="144" t="s">
        <v>16</v>
      </c>
      <c r="W19" s="144" t="s">
        <v>19</v>
      </c>
      <c r="X19" s="144" t="s">
        <v>19</v>
      </c>
      <c r="Y19" s="144" t="s">
        <v>19</v>
      </c>
      <c r="Z19" s="144" t="s">
        <v>19</v>
      </c>
      <c r="AA19" s="144" t="s">
        <v>19</v>
      </c>
      <c r="AB19" s="144" t="s">
        <v>19</v>
      </c>
      <c r="AC19" s="144" t="s">
        <v>19</v>
      </c>
      <c r="AD19" s="144" t="s">
        <v>19</v>
      </c>
      <c r="AE19" s="196">
        <f t="shared" si="3"/>
        <v>3</v>
      </c>
      <c r="AF19" s="196">
        <f t="shared" si="4"/>
        <v>0</v>
      </c>
    </row>
    <row r="20" spans="2:32" ht="12" customHeight="1">
      <c r="B20" s="117">
        <f t="shared" si="1"/>
        <v>17</v>
      </c>
      <c r="C20" s="126"/>
      <c r="D20" s="137" t="s">
        <v>104</v>
      </c>
      <c r="E20" s="144">
        <v>206</v>
      </c>
      <c r="F20" s="148">
        <f t="shared" ca="1" si="2"/>
        <v>1</v>
      </c>
      <c r="G20" s="126" t="s">
        <v>19</v>
      </c>
      <c r="H20" s="144" t="s">
        <v>19</v>
      </c>
      <c r="I20" s="144" t="s">
        <v>19</v>
      </c>
      <c r="J20" s="144" t="s">
        <v>19</v>
      </c>
      <c r="K20" s="144" t="s">
        <v>19</v>
      </c>
      <c r="L20" s="144" t="s">
        <v>19</v>
      </c>
      <c r="M20" s="144" t="s">
        <v>19</v>
      </c>
      <c r="N20" s="144" t="s">
        <v>19</v>
      </c>
      <c r="O20" s="144" t="s">
        <v>19</v>
      </c>
      <c r="P20" s="144" t="s">
        <v>19</v>
      </c>
      <c r="Q20" s="144" t="s">
        <v>19</v>
      </c>
      <c r="R20" s="144" t="s">
        <v>19</v>
      </c>
      <c r="S20" s="144" t="s">
        <v>19</v>
      </c>
      <c r="T20" s="144" t="s">
        <v>19</v>
      </c>
      <c r="U20" s="144" t="s">
        <v>19</v>
      </c>
      <c r="V20" s="144" t="s">
        <v>88</v>
      </c>
      <c r="W20" s="144" t="s">
        <v>88</v>
      </c>
      <c r="X20" s="144" t="s">
        <v>88</v>
      </c>
      <c r="Y20" s="144" t="s">
        <v>88</v>
      </c>
      <c r="Z20" s="144" t="s">
        <v>88</v>
      </c>
      <c r="AA20" s="144" t="s">
        <v>19</v>
      </c>
      <c r="AB20" s="144" t="s">
        <v>19</v>
      </c>
      <c r="AC20" s="144" t="s">
        <v>19</v>
      </c>
      <c r="AD20" s="144" t="s">
        <v>19</v>
      </c>
      <c r="AE20" s="196">
        <f t="shared" si="3"/>
        <v>5</v>
      </c>
      <c r="AF20" s="196">
        <f t="shared" si="4"/>
        <v>0</v>
      </c>
    </row>
    <row r="21" spans="2:32" ht="12" customHeight="1">
      <c r="B21" s="117">
        <f t="shared" si="1"/>
        <v>18</v>
      </c>
      <c r="C21" s="126"/>
      <c r="D21" s="137" t="s">
        <v>104</v>
      </c>
      <c r="E21" s="144"/>
      <c r="F21" s="148">
        <f t="shared" ca="1" si="2"/>
        <v>2</v>
      </c>
      <c r="G21" s="126" t="s">
        <v>19</v>
      </c>
      <c r="H21" s="144" t="s">
        <v>16</v>
      </c>
      <c r="I21" s="144" t="s">
        <v>16</v>
      </c>
      <c r="J21" s="144" t="s">
        <v>16</v>
      </c>
      <c r="K21" s="144" t="s">
        <v>16</v>
      </c>
      <c r="L21" s="144" t="s">
        <v>16</v>
      </c>
      <c r="M21" s="144" t="s">
        <v>19</v>
      </c>
      <c r="N21" s="144" t="s">
        <v>19</v>
      </c>
      <c r="O21" s="144" t="s">
        <v>19</v>
      </c>
      <c r="P21" s="144" t="s">
        <v>19</v>
      </c>
      <c r="Q21" s="144" t="s">
        <v>19</v>
      </c>
      <c r="R21" s="144" t="s">
        <v>19</v>
      </c>
      <c r="S21" s="144" t="s">
        <v>19</v>
      </c>
      <c r="T21" s="144" t="s">
        <v>19</v>
      </c>
      <c r="U21" s="144" t="s">
        <v>19</v>
      </c>
      <c r="V21" s="144" t="s">
        <v>19</v>
      </c>
      <c r="W21" s="144" t="s">
        <v>19</v>
      </c>
      <c r="X21" s="144" t="s">
        <v>19</v>
      </c>
      <c r="Y21" s="144" t="s">
        <v>19</v>
      </c>
      <c r="Z21" s="144" t="s">
        <v>19</v>
      </c>
      <c r="AA21" s="144" t="s">
        <v>19</v>
      </c>
      <c r="AB21" s="144" t="s">
        <v>19</v>
      </c>
      <c r="AC21" s="144" t="s">
        <v>19</v>
      </c>
      <c r="AD21" s="144" t="s">
        <v>19</v>
      </c>
      <c r="AE21" s="196">
        <f t="shared" si="3"/>
        <v>5</v>
      </c>
      <c r="AF21" s="196">
        <f t="shared" si="4"/>
        <v>0</v>
      </c>
    </row>
    <row r="22" spans="2:32" ht="12" customHeight="1">
      <c r="B22" s="117">
        <f t="shared" si="1"/>
        <v>19</v>
      </c>
      <c r="C22" s="126"/>
      <c r="D22" s="137" t="s">
        <v>104</v>
      </c>
      <c r="E22" s="144"/>
      <c r="F22" s="148">
        <f t="shared" ca="1" si="2"/>
        <v>3</v>
      </c>
      <c r="G22" s="126" t="s">
        <v>16</v>
      </c>
      <c r="H22" s="144" t="s">
        <v>16</v>
      </c>
      <c r="I22" s="144" t="s">
        <v>16</v>
      </c>
      <c r="J22" s="144" t="s">
        <v>16</v>
      </c>
      <c r="K22" s="144" t="s">
        <v>16</v>
      </c>
      <c r="L22" s="144" t="s">
        <v>16</v>
      </c>
      <c r="M22" s="144" t="s">
        <v>16</v>
      </c>
      <c r="N22" s="144" t="s">
        <v>16</v>
      </c>
      <c r="O22" s="144" t="s">
        <v>19</v>
      </c>
      <c r="P22" s="144" t="s">
        <v>19</v>
      </c>
      <c r="Q22" s="144" t="s">
        <v>19</v>
      </c>
      <c r="R22" s="144" t="s">
        <v>19</v>
      </c>
      <c r="S22" s="144" t="s">
        <v>19</v>
      </c>
      <c r="T22" s="144" t="s">
        <v>19</v>
      </c>
      <c r="U22" s="144" t="s">
        <v>19</v>
      </c>
      <c r="V22" s="144" t="s">
        <v>19</v>
      </c>
      <c r="W22" s="144" t="s">
        <v>19</v>
      </c>
      <c r="X22" s="144" t="s">
        <v>19</v>
      </c>
      <c r="Y22" s="144" t="s">
        <v>19</v>
      </c>
      <c r="Z22" s="144" t="s">
        <v>19</v>
      </c>
      <c r="AA22" s="144" t="s">
        <v>16</v>
      </c>
      <c r="AB22" s="144" t="s">
        <v>16</v>
      </c>
      <c r="AC22" s="144" t="s">
        <v>16</v>
      </c>
      <c r="AD22" s="144" t="s">
        <v>16</v>
      </c>
      <c r="AE22" s="196">
        <f t="shared" si="3"/>
        <v>12</v>
      </c>
      <c r="AF22" s="196">
        <f t="shared" si="4"/>
        <v>0</v>
      </c>
    </row>
    <row r="23" spans="2:32" ht="12" customHeight="1">
      <c r="B23" s="117">
        <f t="shared" si="1"/>
        <v>20</v>
      </c>
      <c r="C23" s="126"/>
      <c r="D23" s="137" t="s">
        <v>104</v>
      </c>
      <c r="E23" s="144"/>
      <c r="F23" s="148">
        <f t="shared" ca="1" si="2"/>
        <v>4</v>
      </c>
      <c r="G23" s="126" t="s">
        <v>16</v>
      </c>
      <c r="H23" s="144" t="s">
        <v>16</v>
      </c>
      <c r="I23" s="144" t="s">
        <v>16</v>
      </c>
      <c r="J23" s="144" t="s">
        <v>16</v>
      </c>
      <c r="K23" s="144" t="s">
        <v>16</v>
      </c>
      <c r="L23" s="144" t="s">
        <v>16</v>
      </c>
      <c r="M23" s="144" t="s">
        <v>16</v>
      </c>
      <c r="N23" s="144" t="s">
        <v>16</v>
      </c>
      <c r="O23" s="144" t="s">
        <v>16</v>
      </c>
      <c r="P23" s="144" t="s">
        <v>119</v>
      </c>
      <c r="Q23" s="144" t="s">
        <v>119</v>
      </c>
      <c r="R23" s="144" t="s">
        <v>119</v>
      </c>
      <c r="S23" s="144" t="s">
        <v>16</v>
      </c>
      <c r="T23" s="144" t="s">
        <v>16</v>
      </c>
      <c r="U23" s="144" t="s">
        <v>16</v>
      </c>
      <c r="V23" s="144" t="s">
        <v>16</v>
      </c>
      <c r="W23" s="144" t="s">
        <v>16</v>
      </c>
      <c r="X23" s="144" t="s">
        <v>16</v>
      </c>
      <c r="Y23" s="144" t="s">
        <v>16</v>
      </c>
      <c r="Z23" s="144" t="s">
        <v>16</v>
      </c>
      <c r="AA23" s="144" t="s">
        <v>16</v>
      </c>
      <c r="AB23" s="144" t="s">
        <v>16</v>
      </c>
      <c r="AC23" s="144" t="s">
        <v>88</v>
      </c>
      <c r="AD23" s="144" t="s">
        <v>88</v>
      </c>
      <c r="AE23" s="196">
        <f t="shared" si="3"/>
        <v>21</v>
      </c>
      <c r="AF23" s="196">
        <f t="shared" si="4"/>
        <v>0</v>
      </c>
    </row>
    <row r="24" spans="2:32" ht="12" customHeight="1">
      <c r="B24" s="117">
        <f t="shared" si="1"/>
        <v>21</v>
      </c>
      <c r="C24" s="126"/>
      <c r="D24" s="137" t="s">
        <v>104</v>
      </c>
      <c r="E24" s="144">
        <v>207</v>
      </c>
      <c r="F24" s="148">
        <f t="shared" ca="1" si="2"/>
        <v>1</v>
      </c>
      <c r="G24" s="126" t="s">
        <v>19</v>
      </c>
      <c r="H24" s="144" t="s">
        <v>19</v>
      </c>
      <c r="I24" s="144" t="s">
        <v>19</v>
      </c>
      <c r="J24" s="144" t="s">
        <v>19</v>
      </c>
      <c r="K24" s="144" t="s">
        <v>19</v>
      </c>
      <c r="L24" s="144" t="s">
        <v>19</v>
      </c>
      <c r="M24" s="144" t="s">
        <v>19</v>
      </c>
      <c r="N24" s="144" t="s">
        <v>19</v>
      </c>
      <c r="O24" s="144" t="s">
        <v>19</v>
      </c>
      <c r="P24" s="144" t="s">
        <v>19</v>
      </c>
      <c r="Q24" s="144" t="s">
        <v>19</v>
      </c>
      <c r="R24" s="144" t="s">
        <v>16</v>
      </c>
      <c r="S24" s="144" t="s">
        <v>16</v>
      </c>
      <c r="T24" s="144" t="s">
        <v>16</v>
      </c>
      <c r="U24" s="144" t="s">
        <v>16</v>
      </c>
      <c r="V24" s="144" t="s">
        <v>19</v>
      </c>
      <c r="W24" s="144" t="s">
        <v>19</v>
      </c>
      <c r="X24" s="144" t="s">
        <v>19</v>
      </c>
      <c r="Y24" s="144" t="s">
        <v>19</v>
      </c>
      <c r="Z24" s="144" t="s">
        <v>19</v>
      </c>
      <c r="AA24" s="144" t="s">
        <v>19</v>
      </c>
      <c r="AB24" s="144" t="s">
        <v>19</v>
      </c>
      <c r="AC24" s="144" t="s">
        <v>19</v>
      </c>
      <c r="AD24" s="144" t="s">
        <v>19</v>
      </c>
      <c r="AE24" s="196">
        <f t="shared" si="3"/>
        <v>4</v>
      </c>
      <c r="AF24" s="196">
        <f t="shared" si="4"/>
        <v>0</v>
      </c>
    </row>
    <row r="25" spans="2:32" ht="12" customHeight="1">
      <c r="B25" s="117">
        <f t="shared" si="1"/>
        <v>22</v>
      </c>
      <c r="C25" s="126"/>
      <c r="D25" s="137" t="s">
        <v>104</v>
      </c>
      <c r="E25" s="144"/>
      <c r="F25" s="148">
        <f t="shared" ca="1" si="2"/>
        <v>2</v>
      </c>
      <c r="G25" s="126" t="s">
        <v>19</v>
      </c>
      <c r="H25" s="144" t="s">
        <v>19</v>
      </c>
      <c r="I25" s="144" t="s">
        <v>19</v>
      </c>
      <c r="J25" s="144" t="s">
        <v>19</v>
      </c>
      <c r="K25" s="144" t="s">
        <v>19</v>
      </c>
      <c r="L25" s="144" t="s">
        <v>19</v>
      </c>
      <c r="M25" s="144" t="s">
        <v>19</v>
      </c>
      <c r="N25" s="144" t="s">
        <v>19</v>
      </c>
      <c r="O25" s="144" t="s">
        <v>19</v>
      </c>
      <c r="P25" s="144" t="s">
        <v>19</v>
      </c>
      <c r="Q25" s="144" t="s">
        <v>19</v>
      </c>
      <c r="R25" s="144" t="s">
        <v>19</v>
      </c>
      <c r="S25" s="144" t="s">
        <v>19</v>
      </c>
      <c r="T25" s="144" t="s">
        <v>19</v>
      </c>
      <c r="U25" s="144" t="s">
        <v>19</v>
      </c>
      <c r="V25" s="144" t="s">
        <v>88</v>
      </c>
      <c r="W25" s="144" t="s">
        <v>88</v>
      </c>
      <c r="X25" s="144" t="s">
        <v>19</v>
      </c>
      <c r="Y25" s="144" t="s">
        <v>19</v>
      </c>
      <c r="Z25" s="144" t="s">
        <v>19</v>
      </c>
      <c r="AA25" s="144" t="s">
        <v>19</v>
      </c>
      <c r="AB25" s="144" t="s">
        <v>19</v>
      </c>
      <c r="AC25" s="144" t="s">
        <v>19</v>
      </c>
      <c r="AD25" s="144" t="s">
        <v>19</v>
      </c>
      <c r="AE25" s="196">
        <f t="shared" si="3"/>
        <v>2</v>
      </c>
      <c r="AF25" s="196">
        <f t="shared" si="4"/>
        <v>0</v>
      </c>
    </row>
    <row r="26" spans="2:32" ht="12" customHeight="1">
      <c r="B26" s="117">
        <f t="shared" si="1"/>
        <v>23</v>
      </c>
      <c r="C26" s="126"/>
      <c r="D26" s="137" t="s">
        <v>104</v>
      </c>
      <c r="E26" s="144"/>
      <c r="F26" s="148">
        <f t="shared" ca="1" si="2"/>
        <v>3</v>
      </c>
      <c r="G26" s="126" t="s">
        <v>16</v>
      </c>
      <c r="H26" s="144" t="s">
        <v>16</v>
      </c>
      <c r="I26" s="144" t="s">
        <v>16</v>
      </c>
      <c r="J26" s="144" t="s">
        <v>16</v>
      </c>
      <c r="K26" s="144" t="s">
        <v>16</v>
      </c>
      <c r="L26" s="144" t="s">
        <v>16</v>
      </c>
      <c r="M26" s="144" t="s">
        <v>19</v>
      </c>
      <c r="N26" s="144" t="s">
        <v>19</v>
      </c>
      <c r="O26" s="144" t="s">
        <v>19</v>
      </c>
      <c r="P26" s="144" t="s">
        <v>19</v>
      </c>
      <c r="Q26" s="144" t="s">
        <v>19</v>
      </c>
      <c r="R26" s="144" t="s">
        <v>19</v>
      </c>
      <c r="S26" s="144" t="s">
        <v>19</v>
      </c>
      <c r="T26" s="144" t="s">
        <v>19</v>
      </c>
      <c r="U26" s="144" t="s">
        <v>19</v>
      </c>
      <c r="V26" s="144" t="s">
        <v>19</v>
      </c>
      <c r="W26" s="144" t="s">
        <v>19</v>
      </c>
      <c r="X26" s="144" t="s">
        <v>19</v>
      </c>
      <c r="Y26" s="144" t="s">
        <v>19</v>
      </c>
      <c r="Z26" s="144" t="s">
        <v>19</v>
      </c>
      <c r="AA26" s="144" t="s">
        <v>19</v>
      </c>
      <c r="AB26" s="144" t="s">
        <v>19</v>
      </c>
      <c r="AC26" s="144" t="s">
        <v>19</v>
      </c>
      <c r="AD26" s="144" t="s">
        <v>19</v>
      </c>
      <c r="AE26" s="196">
        <f t="shared" si="3"/>
        <v>6</v>
      </c>
      <c r="AF26" s="196">
        <f t="shared" si="4"/>
        <v>0</v>
      </c>
    </row>
    <row r="27" spans="2:32" ht="12" customHeight="1">
      <c r="B27" s="117">
        <f t="shared" si="1"/>
        <v>24</v>
      </c>
      <c r="C27" s="126"/>
      <c r="D27" s="137" t="s">
        <v>104</v>
      </c>
      <c r="E27" s="144"/>
      <c r="F27" s="148">
        <f t="shared" ca="1" si="2"/>
        <v>4</v>
      </c>
      <c r="G27" s="126" t="s">
        <v>16</v>
      </c>
      <c r="H27" s="144" t="s">
        <v>16</v>
      </c>
      <c r="I27" s="144" t="s">
        <v>16</v>
      </c>
      <c r="J27" s="144" t="s">
        <v>16</v>
      </c>
      <c r="K27" s="144" t="s">
        <v>16</v>
      </c>
      <c r="L27" s="144" t="s">
        <v>16</v>
      </c>
      <c r="M27" s="144" t="s">
        <v>16</v>
      </c>
      <c r="N27" s="144" t="s">
        <v>16</v>
      </c>
      <c r="O27" s="144" t="s">
        <v>16</v>
      </c>
      <c r="P27" s="144" t="s">
        <v>119</v>
      </c>
      <c r="Q27" s="144" t="s">
        <v>16</v>
      </c>
      <c r="R27" s="144" t="s">
        <v>16</v>
      </c>
      <c r="S27" s="144" t="s">
        <v>16</v>
      </c>
      <c r="T27" s="144" t="s">
        <v>16</v>
      </c>
      <c r="U27" s="144" t="s">
        <v>16</v>
      </c>
      <c r="V27" s="144" t="s">
        <v>16</v>
      </c>
      <c r="W27" s="144" t="s">
        <v>16</v>
      </c>
      <c r="X27" s="144" t="s">
        <v>119</v>
      </c>
      <c r="Y27" s="144" t="s">
        <v>16</v>
      </c>
      <c r="Z27" s="144" t="s">
        <v>16</v>
      </c>
      <c r="AA27" s="144" t="s">
        <v>16</v>
      </c>
      <c r="AB27" s="144" t="s">
        <v>16</v>
      </c>
      <c r="AC27" s="144" t="s">
        <v>16</v>
      </c>
      <c r="AD27" s="144" t="s">
        <v>16</v>
      </c>
      <c r="AE27" s="196">
        <f t="shared" si="3"/>
        <v>22</v>
      </c>
      <c r="AF27" s="196">
        <f t="shared" si="4"/>
        <v>0</v>
      </c>
    </row>
    <row r="28" spans="2:32" ht="12" customHeight="1">
      <c r="B28" s="117">
        <f t="shared" si="1"/>
        <v>25</v>
      </c>
      <c r="C28" s="126"/>
      <c r="D28" s="137" t="s">
        <v>106</v>
      </c>
      <c r="E28" s="144">
        <v>208</v>
      </c>
      <c r="F28" s="148">
        <f t="shared" ca="1" si="2"/>
        <v>1</v>
      </c>
      <c r="G28" s="126" t="s">
        <v>19</v>
      </c>
      <c r="H28" s="144" t="s">
        <v>19</v>
      </c>
      <c r="I28" s="144" t="s">
        <v>19</v>
      </c>
      <c r="J28" s="144" t="s">
        <v>19</v>
      </c>
      <c r="K28" s="144" t="s">
        <v>19</v>
      </c>
      <c r="L28" s="144" t="s">
        <v>19</v>
      </c>
      <c r="M28" s="144" t="s">
        <v>19</v>
      </c>
      <c r="N28" s="144" t="s">
        <v>19</v>
      </c>
      <c r="O28" s="144" t="s">
        <v>19</v>
      </c>
      <c r="P28" s="144" t="s">
        <v>19</v>
      </c>
      <c r="Q28" s="144" t="s">
        <v>19</v>
      </c>
      <c r="R28" s="144" t="s">
        <v>19</v>
      </c>
      <c r="S28" s="144" t="s">
        <v>19</v>
      </c>
      <c r="T28" s="144" t="s">
        <v>19</v>
      </c>
      <c r="U28" s="144" t="s">
        <v>19</v>
      </c>
      <c r="V28" s="144" t="s">
        <v>19</v>
      </c>
      <c r="W28" s="144" t="s">
        <v>19</v>
      </c>
      <c r="X28" s="144" t="s">
        <v>19</v>
      </c>
      <c r="Y28" s="144" t="s">
        <v>88</v>
      </c>
      <c r="Z28" s="144" t="s">
        <v>88</v>
      </c>
      <c r="AA28" s="144" t="s">
        <v>88</v>
      </c>
      <c r="AB28" s="144" t="s">
        <v>88</v>
      </c>
      <c r="AC28" s="144" t="s">
        <v>88</v>
      </c>
      <c r="AD28" s="144" t="s">
        <v>88</v>
      </c>
      <c r="AE28" s="196">
        <f t="shared" si="3"/>
        <v>6</v>
      </c>
      <c r="AF28" s="196">
        <f t="shared" si="4"/>
        <v>0</v>
      </c>
    </row>
    <row r="29" spans="2:32" ht="12" customHeight="1">
      <c r="B29" s="117">
        <f t="shared" si="1"/>
        <v>26</v>
      </c>
      <c r="C29" s="126"/>
      <c r="D29" s="137" t="s">
        <v>106</v>
      </c>
      <c r="E29" s="144"/>
      <c r="F29" s="148">
        <f t="shared" ca="1" si="2"/>
        <v>2</v>
      </c>
      <c r="G29" s="126" t="s">
        <v>19</v>
      </c>
      <c r="H29" s="144" t="s">
        <v>19</v>
      </c>
      <c r="I29" s="144" t="s">
        <v>19</v>
      </c>
      <c r="J29" s="144" t="s">
        <v>19</v>
      </c>
      <c r="K29" s="144" t="s">
        <v>19</v>
      </c>
      <c r="L29" s="144" t="s">
        <v>19</v>
      </c>
      <c r="M29" s="144" t="s">
        <v>19</v>
      </c>
      <c r="N29" s="144" t="s">
        <v>19</v>
      </c>
      <c r="O29" s="144" t="s">
        <v>19</v>
      </c>
      <c r="P29" s="144" t="s">
        <v>19</v>
      </c>
      <c r="Q29" s="144" t="s">
        <v>19</v>
      </c>
      <c r="R29" s="144" t="s">
        <v>19</v>
      </c>
      <c r="S29" s="144" t="s">
        <v>19</v>
      </c>
      <c r="T29" s="144" t="s">
        <v>16</v>
      </c>
      <c r="U29" s="144" t="s">
        <v>16</v>
      </c>
      <c r="V29" s="144" t="s">
        <v>16</v>
      </c>
      <c r="W29" s="144" t="s">
        <v>19</v>
      </c>
      <c r="X29" s="144" t="s">
        <v>19</v>
      </c>
      <c r="Y29" s="144" t="s">
        <v>19</v>
      </c>
      <c r="Z29" s="144" t="s">
        <v>19</v>
      </c>
      <c r="AA29" s="144" t="s">
        <v>19</v>
      </c>
      <c r="AB29" s="144" t="s">
        <v>19</v>
      </c>
      <c r="AC29" s="144" t="s">
        <v>19</v>
      </c>
      <c r="AD29" s="144" t="s">
        <v>19</v>
      </c>
      <c r="AE29" s="196">
        <f t="shared" si="3"/>
        <v>3</v>
      </c>
      <c r="AF29" s="196">
        <f t="shared" si="4"/>
        <v>0</v>
      </c>
    </row>
    <row r="30" spans="2:32" ht="12" customHeight="1">
      <c r="B30" s="117">
        <f t="shared" si="1"/>
        <v>27</v>
      </c>
      <c r="C30" s="126"/>
      <c r="D30" s="137" t="s">
        <v>106</v>
      </c>
      <c r="E30" s="144"/>
      <c r="F30" s="148">
        <f t="shared" ca="1" si="2"/>
        <v>3</v>
      </c>
      <c r="G30" s="126" t="s">
        <v>19</v>
      </c>
      <c r="H30" s="144" t="s">
        <v>19</v>
      </c>
      <c r="I30" s="144" t="s">
        <v>19</v>
      </c>
      <c r="J30" s="144" t="s">
        <v>19</v>
      </c>
      <c r="K30" s="144" t="s">
        <v>19</v>
      </c>
      <c r="L30" s="144" t="s">
        <v>19</v>
      </c>
      <c r="M30" s="144" t="s">
        <v>19</v>
      </c>
      <c r="N30" s="144" t="s">
        <v>19</v>
      </c>
      <c r="O30" s="144" t="s">
        <v>19</v>
      </c>
      <c r="P30" s="144" t="s">
        <v>19</v>
      </c>
      <c r="Q30" s="144" t="s">
        <v>19</v>
      </c>
      <c r="R30" s="144" t="s">
        <v>19</v>
      </c>
      <c r="S30" s="144" t="s">
        <v>19</v>
      </c>
      <c r="T30" s="144" t="s">
        <v>19</v>
      </c>
      <c r="U30" s="144" t="s">
        <v>19</v>
      </c>
      <c r="V30" s="144" t="s">
        <v>88</v>
      </c>
      <c r="W30" s="144" t="s">
        <v>88</v>
      </c>
      <c r="X30" s="144" t="s">
        <v>19</v>
      </c>
      <c r="Y30" s="144" t="s">
        <v>19</v>
      </c>
      <c r="Z30" s="144" t="s">
        <v>19</v>
      </c>
      <c r="AA30" s="144" t="s">
        <v>19</v>
      </c>
      <c r="AB30" s="144" t="s">
        <v>19</v>
      </c>
      <c r="AC30" s="144" t="s">
        <v>19</v>
      </c>
      <c r="AD30" s="144" t="s">
        <v>19</v>
      </c>
      <c r="AE30" s="196">
        <f t="shared" si="3"/>
        <v>2</v>
      </c>
      <c r="AF30" s="196">
        <f t="shared" si="4"/>
        <v>0</v>
      </c>
    </row>
    <row r="31" spans="2:32" ht="12" customHeight="1">
      <c r="B31" s="117">
        <f t="shared" si="1"/>
        <v>28</v>
      </c>
      <c r="C31" s="126"/>
      <c r="D31" s="137" t="s">
        <v>106</v>
      </c>
      <c r="E31" s="144"/>
      <c r="F31" s="148">
        <f t="shared" ca="1" si="2"/>
        <v>4</v>
      </c>
      <c r="G31" s="126" t="s">
        <v>16</v>
      </c>
      <c r="H31" s="144" t="s">
        <v>16</v>
      </c>
      <c r="I31" s="144" t="s">
        <v>16</v>
      </c>
      <c r="J31" s="144" t="s">
        <v>16</v>
      </c>
      <c r="K31" s="144" t="s">
        <v>16</v>
      </c>
      <c r="L31" s="144" t="s">
        <v>16</v>
      </c>
      <c r="M31" s="144" t="s">
        <v>19</v>
      </c>
      <c r="N31" s="144" t="s">
        <v>19</v>
      </c>
      <c r="O31" s="144" t="s">
        <v>19</v>
      </c>
      <c r="P31" s="144" t="s">
        <v>19</v>
      </c>
      <c r="Q31" s="144" t="s">
        <v>19</v>
      </c>
      <c r="R31" s="144" t="s">
        <v>19</v>
      </c>
      <c r="S31" s="144" t="s">
        <v>19</v>
      </c>
      <c r="T31" s="144" t="s">
        <v>19</v>
      </c>
      <c r="U31" s="144" t="s">
        <v>19</v>
      </c>
      <c r="V31" s="144" t="s">
        <v>19</v>
      </c>
      <c r="W31" s="144" t="s">
        <v>19</v>
      </c>
      <c r="X31" s="144" t="s">
        <v>19</v>
      </c>
      <c r="Y31" s="144" t="s">
        <v>19</v>
      </c>
      <c r="Z31" s="144" t="s">
        <v>19</v>
      </c>
      <c r="AA31" s="144" t="s">
        <v>19</v>
      </c>
      <c r="AB31" s="144" t="s">
        <v>19</v>
      </c>
      <c r="AC31" s="144" t="s">
        <v>19</v>
      </c>
      <c r="AD31" s="144" t="s">
        <v>19</v>
      </c>
      <c r="AE31" s="196">
        <f t="shared" si="3"/>
        <v>6</v>
      </c>
      <c r="AF31" s="196">
        <f t="shared" si="4"/>
        <v>0</v>
      </c>
    </row>
    <row r="32" spans="2:32" ht="12" customHeight="1">
      <c r="B32" s="117">
        <f t="shared" si="1"/>
        <v>29</v>
      </c>
      <c r="C32" s="126"/>
      <c r="D32" s="137" t="s">
        <v>106</v>
      </c>
      <c r="E32" s="144">
        <v>210</v>
      </c>
      <c r="F32" s="148">
        <f t="shared" ca="1" si="2"/>
        <v>1</v>
      </c>
      <c r="G32" s="126" t="s">
        <v>16</v>
      </c>
      <c r="H32" s="144" t="s">
        <v>19</v>
      </c>
      <c r="I32" s="144" t="s">
        <v>19</v>
      </c>
      <c r="J32" s="144" t="s">
        <v>19</v>
      </c>
      <c r="K32" s="144" t="s">
        <v>19</v>
      </c>
      <c r="L32" s="144" t="s">
        <v>19</v>
      </c>
      <c r="M32" s="144" t="s">
        <v>19</v>
      </c>
      <c r="N32" s="144" t="s">
        <v>19</v>
      </c>
      <c r="O32" s="144" t="s">
        <v>19</v>
      </c>
      <c r="P32" s="144" t="s">
        <v>19</v>
      </c>
      <c r="Q32" s="144" t="s">
        <v>19</v>
      </c>
      <c r="R32" s="144" t="s">
        <v>19</v>
      </c>
      <c r="S32" s="144" t="s">
        <v>19</v>
      </c>
      <c r="T32" s="144" t="s">
        <v>19</v>
      </c>
      <c r="U32" s="144" t="s">
        <v>19</v>
      </c>
      <c r="V32" s="144" t="s">
        <v>19</v>
      </c>
      <c r="W32" s="144" t="s">
        <v>19</v>
      </c>
      <c r="X32" s="144" t="s">
        <v>19</v>
      </c>
      <c r="Y32" s="144" t="s">
        <v>19</v>
      </c>
      <c r="Z32" s="144" t="s">
        <v>19</v>
      </c>
      <c r="AA32" s="144" t="s">
        <v>19</v>
      </c>
      <c r="AB32" s="144" t="s">
        <v>19</v>
      </c>
      <c r="AC32" s="144" t="s">
        <v>19</v>
      </c>
      <c r="AD32" s="144" t="s">
        <v>16</v>
      </c>
      <c r="AE32" s="196">
        <f t="shared" si="3"/>
        <v>2</v>
      </c>
      <c r="AF32" s="196">
        <f t="shared" si="4"/>
        <v>0</v>
      </c>
    </row>
    <row r="33" spans="2:32" ht="12" customHeight="1">
      <c r="B33" s="117">
        <f t="shared" si="1"/>
        <v>30</v>
      </c>
      <c r="C33" s="126"/>
      <c r="D33" s="137" t="s">
        <v>106</v>
      </c>
      <c r="E33" s="144"/>
      <c r="F33" s="148">
        <f t="shared" ca="1" si="2"/>
        <v>2</v>
      </c>
      <c r="G33" s="126" t="s">
        <v>19</v>
      </c>
      <c r="H33" s="144" t="s">
        <v>19</v>
      </c>
      <c r="I33" s="144" t="s">
        <v>19</v>
      </c>
      <c r="J33" s="144" t="s">
        <v>19</v>
      </c>
      <c r="K33" s="144" t="s">
        <v>19</v>
      </c>
      <c r="L33" s="144" t="s">
        <v>19</v>
      </c>
      <c r="M33" s="144" t="s">
        <v>19</v>
      </c>
      <c r="N33" s="144" t="s">
        <v>19</v>
      </c>
      <c r="O33" s="144" t="s">
        <v>19</v>
      </c>
      <c r="P33" s="144" t="s">
        <v>19</v>
      </c>
      <c r="Q33" s="144" t="s">
        <v>19</v>
      </c>
      <c r="R33" s="144" t="s">
        <v>19</v>
      </c>
      <c r="S33" s="144" t="s">
        <v>19</v>
      </c>
      <c r="T33" s="144" t="s">
        <v>19</v>
      </c>
      <c r="U33" s="144" t="s">
        <v>19</v>
      </c>
      <c r="V33" s="144" t="s">
        <v>19</v>
      </c>
      <c r="W33" s="144" t="s">
        <v>19</v>
      </c>
      <c r="X33" s="144" t="s">
        <v>19</v>
      </c>
      <c r="Y33" s="144" t="s">
        <v>88</v>
      </c>
      <c r="Z33" s="144" t="s">
        <v>88</v>
      </c>
      <c r="AA33" s="144" t="s">
        <v>88</v>
      </c>
      <c r="AB33" s="144" t="s">
        <v>88</v>
      </c>
      <c r="AC33" s="144" t="s">
        <v>88</v>
      </c>
      <c r="AD33" s="144" t="s">
        <v>88</v>
      </c>
      <c r="AE33" s="196">
        <f t="shared" si="3"/>
        <v>6</v>
      </c>
      <c r="AF33" s="196">
        <f t="shared" si="4"/>
        <v>0</v>
      </c>
    </row>
    <row r="34" spans="2:32" ht="12" customHeight="1">
      <c r="B34" s="117">
        <f t="shared" si="1"/>
        <v>31</v>
      </c>
      <c r="C34" s="126"/>
      <c r="D34" s="137" t="s">
        <v>106</v>
      </c>
      <c r="E34" s="144"/>
      <c r="F34" s="148">
        <f t="shared" ca="1" si="2"/>
        <v>3</v>
      </c>
      <c r="G34" s="126" t="s">
        <v>19</v>
      </c>
      <c r="H34" s="144" t="s">
        <v>19</v>
      </c>
      <c r="I34" s="144" t="s">
        <v>19</v>
      </c>
      <c r="J34" s="144" t="s">
        <v>19</v>
      </c>
      <c r="K34" s="144" t="s">
        <v>19</v>
      </c>
      <c r="L34" s="144" t="s">
        <v>19</v>
      </c>
      <c r="M34" s="144" t="s">
        <v>19</v>
      </c>
      <c r="N34" s="144" t="s">
        <v>19</v>
      </c>
      <c r="O34" s="144" t="s">
        <v>19</v>
      </c>
      <c r="P34" s="144" t="s">
        <v>19</v>
      </c>
      <c r="Q34" s="144" t="s">
        <v>19</v>
      </c>
      <c r="R34" s="144" t="s">
        <v>19</v>
      </c>
      <c r="S34" s="144" t="s">
        <v>19</v>
      </c>
      <c r="T34" s="144" t="s">
        <v>16</v>
      </c>
      <c r="U34" s="144" t="s">
        <v>16</v>
      </c>
      <c r="V34" s="144" t="s">
        <v>16</v>
      </c>
      <c r="W34" s="144" t="s">
        <v>19</v>
      </c>
      <c r="X34" s="144" t="s">
        <v>19</v>
      </c>
      <c r="Y34" s="144" t="s">
        <v>19</v>
      </c>
      <c r="Z34" s="144" t="s">
        <v>19</v>
      </c>
      <c r="AA34" s="144" t="s">
        <v>19</v>
      </c>
      <c r="AB34" s="144" t="s">
        <v>19</v>
      </c>
      <c r="AC34" s="144" t="s">
        <v>19</v>
      </c>
      <c r="AD34" s="144" t="s">
        <v>19</v>
      </c>
      <c r="AE34" s="196">
        <f t="shared" si="3"/>
        <v>3</v>
      </c>
      <c r="AF34" s="196">
        <f t="shared" si="4"/>
        <v>0</v>
      </c>
    </row>
    <row r="35" spans="2:32" ht="12" customHeight="1">
      <c r="B35" s="117">
        <f t="shared" si="1"/>
        <v>32</v>
      </c>
      <c r="C35" s="126"/>
      <c r="D35" s="137" t="s">
        <v>106</v>
      </c>
      <c r="E35" s="144"/>
      <c r="F35" s="148">
        <f t="shared" ca="1" si="2"/>
        <v>4</v>
      </c>
      <c r="G35" s="126" t="s">
        <v>16</v>
      </c>
      <c r="H35" s="144" t="s">
        <v>16</v>
      </c>
      <c r="I35" s="144" t="s">
        <v>16</v>
      </c>
      <c r="J35" s="144" t="s">
        <v>16</v>
      </c>
      <c r="K35" s="144" t="s">
        <v>16</v>
      </c>
      <c r="L35" s="144" t="s">
        <v>16</v>
      </c>
      <c r="M35" s="144" t="s">
        <v>16</v>
      </c>
      <c r="N35" s="144" t="s">
        <v>16</v>
      </c>
      <c r="O35" s="144" t="s">
        <v>16</v>
      </c>
      <c r="P35" s="144" t="s">
        <v>16</v>
      </c>
      <c r="Q35" s="144" t="s">
        <v>16</v>
      </c>
      <c r="R35" s="144" t="s">
        <v>16</v>
      </c>
      <c r="S35" s="144" t="s">
        <v>16</v>
      </c>
      <c r="T35" s="144" t="s">
        <v>16</v>
      </c>
      <c r="U35" s="144" t="s">
        <v>16</v>
      </c>
      <c r="V35" s="144" t="s">
        <v>16</v>
      </c>
      <c r="W35" s="144" t="s">
        <v>16</v>
      </c>
      <c r="X35" s="144" t="s">
        <v>16</v>
      </c>
      <c r="Y35" s="144" t="s">
        <v>16</v>
      </c>
      <c r="Z35" s="144" t="s">
        <v>16</v>
      </c>
      <c r="AA35" s="144" t="s">
        <v>16</v>
      </c>
      <c r="AB35" s="144" t="s">
        <v>16</v>
      </c>
      <c r="AC35" s="144" t="s">
        <v>16</v>
      </c>
      <c r="AD35" s="144" t="s">
        <v>16</v>
      </c>
      <c r="AE35" s="196">
        <f t="shared" si="3"/>
        <v>24</v>
      </c>
      <c r="AF35" s="196">
        <f t="shared" si="4"/>
        <v>0</v>
      </c>
    </row>
    <row r="36" spans="2:32" ht="12" customHeight="1">
      <c r="B36" s="117">
        <f t="shared" si="1"/>
        <v>33</v>
      </c>
      <c r="C36" s="126"/>
      <c r="D36" s="137" t="s">
        <v>106</v>
      </c>
      <c r="E36" s="144">
        <v>211</v>
      </c>
      <c r="F36" s="148">
        <f t="shared" ca="1" si="2"/>
        <v>1</v>
      </c>
      <c r="G36" s="126" t="s">
        <v>16</v>
      </c>
      <c r="H36" s="144" t="s">
        <v>16</v>
      </c>
      <c r="I36" s="144" t="s">
        <v>16</v>
      </c>
      <c r="J36" s="144" t="s">
        <v>16</v>
      </c>
      <c r="K36" s="144" t="s">
        <v>16</v>
      </c>
      <c r="L36" s="144" t="s">
        <v>16</v>
      </c>
      <c r="M36" s="144" t="s">
        <v>131</v>
      </c>
      <c r="N36" s="144" t="s">
        <v>131</v>
      </c>
      <c r="O36" s="144" t="s">
        <v>131</v>
      </c>
      <c r="P36" s="144" t="s">
        <v>131</v>
      </c>
      <c r="Q36" s="144" t="s">
        <v>131</v>
      </c>
      <c r="R36" s="144" t="s">
        <v>131</v>
      </c>
      <c r="S36" s="144" t="s">
        <v>131</v>
      </c>
      <c r="T36" s="144" t="s">
        <v>131</v>
      </c>
      <c r="U36" s="144" t="s">
        <v>131</v>
      </c>
      <c r="V36" s="144" t="s">
        <v>131</v>
      </c>
      <c r="W36" s="144" t="s">
        <v>131</v>
      </c>
      <c r="X36" s="144" t="s">
        <v>131</v>
      </c>
      <c r="Y36" s="144" t="s">
        <v>131</v>
      </c>
      <c r="Z36" s="144" t="s">
        <v>131</v>
      </c>
      <c r="AA36" s="144" t="s">
        <v>131</v>
      </c>
      <c r="AB36" s="144" t="s">
        <v>16</v>
      </c>
      <c r="AC36" s="144" t="s">
        <v>16</v>
      </c>
      <c r="AD36" s="144" t="s">
        <v>16</v>
      </c>
      <c r="AE36" s="196">
        <f t="shared" si="3"/>
        <v>9</v>
      </c>
      <c r="AF36" s="196">
        <f t="shared" si="4"/>
        <v>15</v>
      </c>
    </row>
    <row r="37" spans="2:32" ht="12" customHeight="1">
      <c r="B37" s="117">
        <f t="shared" si="1"/>
        <v>34</v>
      </c>
      <c r="C37" s="126" t="s">
        <v>100</v>
      </c>
      <c r="D37" s="137" t="s">
        <v>108</v>
      </c>
      <c r="E37" s="144">
        <v>301</v>
      </c>
      <c r="F37" s="148">
        <f t="shared" ca="1" si="2"/>
        <v>1</v>
      </c>
      <c r="G37" s="126" t="s">
        <v>16</v>
      </c>
      <c r="H37" s="144" t="s">
        <v>16</v>
      </c>
      <c r="I37" s="144" t="s">
        <v>16</v>
      </c>
      <c r="J37" s="144" t="s">
        <v>16</v>
      </c>
      <c r="K37" s="144" t="s">
        <v>16</v>
      </c>
      <c r="L37" s="144" t="s">
        <v>16</v>
      </c>
      <c r="M37" s="144" t="s">
        <v>16</v>
      </c>
      <c r="N37" s="144" t="s">
        <v>16</v>
      </c>
      <c r="O37" s="144" t="s">
        <v>16</v>
      </c>
      <c r="P37" s="144" t="s">
        <v>131</v>
      </c>
      <c r="Q37" s="144" t="s">
        <v>131</v>
      </c>
      <c r="R37" s="144" t="s">
        <v>131</v>
      </c>
      <c r="S37" s="144" t="s">
        <v>131</v>
      </c>
      <c r="T37" s="144" t="s">
        <v>131</v>
      </c>
      <c r="U37" s="144" t="s">
        <v>131</v>
      </c>
      <c r="V37" s="144" t="s">
        <v>131</v>
      </c>
      <c r="W37" s="144" t="s">
        <v>131</v>
      </c>
      <c r="X37" s="144" t="s">
        <v>131</v>
      </c>
      <c r="Y37" s="144" t="s">
        <v>131</v>
      </c>
      <c r="Z37" s="144" t="s">
        <v>131</v>
      </c>
      <c r="AA37" s="144" t="s">
        <v>131</v>
      </c>
      <c r="AB37" s="144" t="s">
        <v>131</v>
      </c>
      <c r="AC37" s="144" t="s">
        <v>131</v>
      </c>
      <c r="AD37" s="144" t="s">
        <v>16</v>
      </c>
      <c r="AE37" s="196">
        <f t="shared" si="3"/>
        <v>10</v>
      </c>
      <c r="AF37" s="196">
        <f t="shared" si="4"/>
        <v>14</v>
      </c>
    </row>
    <row r="38" spans="2:32" ht="12" customHeight="1">
      <c r="B38" s="117">
        <f t="shared" si="1"/>
        <v>35</v>
      </c>
      <c r="C38" s="126"/>
      <c r="D38" s="137" t="s">
        <v>82</v>
      </c>
      <c r="E38" s="144">
        <v>302</v>
      </c>
      <c r="F38" s="148">
        <f t="shared" ca="1" si="2"/>
        <v>1</v>
      </c>
      <c r="G38" s="126" t="s">
        <v>16</v>
      </c>
      <c r="H38" s="144" t="s">
        <v>16</v>
      </c>
      <c r="I38" s="144" t="s">
        <v>16</v>
      </c>
      <c r="J38" s="144" t="s">
        <v>16</v>
      </c>
      <c r="K38" s="144" t="s">
        <v>16</v>
      </c>
      <c r="L38" s="144" t="s">
        <v>16</v>
      </c>
      <c r="M38" s="144" t="s">
        <v>16</v>
      </c>
      <c r="N38" s="144" t="s">
        <v>16</v>
      </c>
      <c r="O38" s="144" t="s">
        <v>16</v>
      </c>
      <c r="P38" s="144" t="s">
        <v>16</v>
      </c>
      <c r="Q38" s="144" t="s">
        <v>16</v>
      </c>
      <c r="R38" s="144" t="s">
        <v>16</v>
      </c>
      <c r="S38" s="144" t="s">
        <v>16</v>
      </c>
      <c r="T38" s="144" t="s">
        <v>16</v>
      </c>
      <c r="U38" s="144" t="s">
        <v>88</v>
      </c>
      <c r="V38" s="144" t="s">
        <v>88</v>
      </c>
      <c r="W38" s="144" t="s">
        <v>88</v>
      </c>
      <c r="X38" s="144" t="s">
        <v>88</v>
      </c>
      <c r="Y38" s="144" t="s">
        <v>88</v>
      </c>
      <c r="Z38" s="144" t="s">
        <v>88</v>
      </c>
      <c r="AA38" s="144" t="s">
        <v>88</v>
      </c>
      <c r="AB38" s="144" t="s">
        <v>88</v>
      </c>
      <c r="AC38" s="144" t="s">
        <v>88</v>
      </c>
      <c r="AD38" s="144" t="s">
        <v>88</v>
      </c>
      <c r="AE38" s="196">
        <f t="shared" si="3"/>
        <v>24</v>
      </c>
      <c r="AF38" s="196">
        <f t="shared" si="4"/>
        <v>0</v>
      </c>
    </row>
    <row r="39" spans="2:32" ht="12" customHeight="1">
      <c r="B39" s="117">
        <f t="shared" si="1"/>
        <v>36</v>
      </c>
      <c r="C39" s="126"/>
      <c r="D39" s="137" t="s">
        <v>82</v>
      </c>
      <c r="E39" s="144">
        <v>303</v>
      </c>
      <c r="F39" s="148">
        <f t="shared" ca="1" si="2"/>
        <v>1</v>
      </c>
      <c r="G39" s="126" t="s">
        <v>16</v>
      </c>
      <c r="H39" s="144" t="s">
        <v>16</v>
      </c>
      <c r="I39" s="144" t="s">
        <v>16</v>
      </c>
      <c r="J39" s="144" t="s">
        <v>16</v>
      </c>
      <c r="K39" s="144" t="s">
        <v>16</v>
      </c>
      <c r="L39" s="144" t="s">
        <v>16</v>
      </c>
      <c r="M39" s="144" t="s">
        <v>16</v>
      </c>
      <c r="N39" s="144" t="s">
        <v>16</v>
      </c>
      <c r="O39" s="144" t="s">
        <v>16</v>
      </c>
      <c r="P39" s="144" t="s">
        <v>16</v>
      </c>
      <c r="Q39" s="144" t="s">
        <v>16</v>
      </c>
      <c r="R39" s="144" t="s">
        <v>16</v>
      </c>
      <c r="S39" s="144" t="s">
        <v>16</v>
      </c>
      <c r="T39" s="144" t="s">
        <v>16</v>
      </c>
      <c r="U39" s="144" t="s">
        <v>16</v>
      </c>
      <c r="V39" s="144" t="s">
        <v>16</v>
      </c>
      <c r="W39" s="144" t="s">
        <v>16</v>
      </c>
      <c r="X39" s="144" t="s">
        <v>16</v>
      </c>
      <c r="Y39" s="144" t="s">
        <v>16</v>
      </c>
      <c r="Z39" s="144" t="s">
        <v>16</v>
      </c>
      <c r="AA39" s="144" t="s">
        <v>16</v>
      </c>
      <c r="AB39" s="144" t="s">
        <v>16</v>
      </c>
      <c r="AC39" s="144" t="s">
        <v>16</v>
      </c>
      <c r="AD39" s="144" t="s">
        <v>16</v>
      </c>
      <c r="AE39" s="196">
        <f t="shared" si="3"/>
        <v>24</v>
      </c>
      <c r="AF39" s="196">
        <f t="shared" si="4"/>
        <v>0</v>
      </c>
    </row>
    <row r="40" spans="2:32" ht="12" customHeight="1">
      <c r="B40" s="117">
        <f t="shared" si="1"/>
        <v>37</v>
      </c>
      <c r="C40" s="126"/>
      <c r="D40" s="137" t="s">
        <v>109</v>
      </c>
      <c r="E40" s="144">
        <v>305</v>
      </c>
      <c r="F40" s="148">
        <f t="shared" ca="1" si="2"/>
        <v>1</v>
      </c>
      <c r="G40" s="126" t="s">
        <v>16</v>
      </c>
      <c r="H40" s="144" t="s">
        <v>16</v>
      </c>
      <c r="I40" s="144" t="s">
        <v>16</v>
      </c>
      <c r="J40" s="144" t="s">
        <v>16</v>
      </c>
      <c r="K40" s="144" t="s">
        <v>16</v>
      </c>
      <c r="L40" s="144" t="s">
        <v>16</v>
      </c>
      <c r="M40" s="144" t="s">
        <v>16</v>
      </c>
      <c r="N40" s="144" t="s">
        <v>16</v>
      </c>
      <c r="O40" s="144" t="s">
        <v>16</v>
      </c>
      <c r="P40" s="144" t="s">
        <v>16</v>
      </c>
      <c r="Q40" s="144" t="s">
        <v>16</v>
      </c>
      <c r="R40" s="144" t="s">
        <v>16</v>
      </c>
      <c r="S40" s="144" t="s">
        <v>16</v>
      </c>
      <c r="T40" s="144" t="s">
        <v>16</v>
      </c>
      <c r="U40" s="144" t="s">
        <v>16</v>
      </c>
      <c r="V40" s="144" t="s">
        <v>16</v>
      </c>
      <c r="W40" s="144" t="s">
        <v>16</v>
      </c>
      <c r="X40" s="144" t="s">
        <v>16</v>
      </c>
      <c r="Y40" s="144" t="s">
        <v>16</v>
      </c>
      <c r="Z40" s="144" t="s">
        <v>16</v>
      </c>
      <c r="AA40" s="144" t="s">
        <v>16</v>
      </c>
      <c r="AB40" s="144" t="s">
        <v>16</v>
      </c>
      <c r="AC40" s="144" t="s">
        <v>16</v>
      </c>
      <c r="AD40" s="144" t="s">
        <v>16</v>
      </c>
      <c r="AE40" s="196">
        <f t="shared" si="3"/>
        <v>24</v>
      </c>
      <c r="AF40" s="196">
        <f t="shared" si="4"/>
        <v>0</v>
      </c>
    </row>
    <row r="41" spans="2:32" ht="12" customHeight="1">
      <c r="B41" s="117">
        <f t="shared" si="1"/>
        <v>38</v>
      </c>
      <c r="C41" s="126"/>
      <c r="D41" s="137" t="s">
        <v>109</v>
      </c>
      <c r="E41" s="144"/>
      <c r="F41" s="148">
        <f t="shared" ca="1" si="2"/>
        <v>2</v>
      </c>
      <c r="G41" s="126" t="s">
        <v>16</v>
      </c>
      <c r="H41" s="144" t="s">
        <v>16</v>
      </c>
      <c r="I41" s="144" t="s">
        <v>16</v>
      </c>
      <c r="J41" s="144" t="s">
        <v>16</v>
      </c>
      <c r="K41" s="144" t="s">
        <v>16</v>
      </c>
      <c r="L41" s="144" t="s">
        <v>16</v>
      </c>
      <c r="M41" s="144" t="s">
        <v>16</v>
      </c>
      <c r="N41" s="144" t="s">
        <v>16</v>
      </c>
      <c r="O41" s="144" t="s">
        <v>16</v>
      </c>
      <c r="P41" s="144" t="s">
        <v>16</v>
      </c>
      <c r="Q41" s="144" t="s">
        <v>16</v>
      </c>
      <c r="R41" s="144" t="s">
        <v>16</v>
      </c>
      <c r="S41" s="144" t="s">
        <v>16</v>
      </c>
      <c r="T41" s="144" t="s">
        <v>16</v>
      </c>
      <c r="U41" s="144" t="s">
        <v>16</v>
      </c>
      <c r="V41" s="144" t="s">
        <v>16</v>
      </c>
      <c r="W41" s="144" t="s">
        <v>16</v>
      </c>
      <c r="X41" s="144" t="s">
        <v>16</v>
      </c>
      <c r="Y41" s="144" t="s">
        <v>16</v>
      </c>
      <c r="Z41" s="144" t="s">
        <v>16</v>
      </c>
      <c r="AA41" s="144" t="s">
        <v>16</v>
      </c>
      <c r="AB41" s="144" t="s">
        <v>16</v>
      </c>
      <c r="AC41" s="144" t="s">
        <v>16</v>
      </c>
      <c r="AD41" s="144" t="s">
        <v>16</v>
      </c>
      <c r="AE41" s="196">
        <f t="shared" si="3"/>
        <v>24</v>
      </c>
      <c r="AF41" s="206">
        <f t="shared" si="4"/>
        <v>0</v>
      </c>
    </row>
    <row r="42" spans="2:32" ht="12" customHeight="1">
      <c r="B42" s="117">
        <f t="shared" si="1"/>
        <v>39</v>
      </c>
      <c r="C42" s="126"/>
      <c r="D42" s="137" t="s">
        <v>109</v>
      </c>
      <c r="E42" s="144"/>
      <c r="F42" s="148">
        <f t="shared" ca="1" si="2"/>
        <v>3</v>
      </c>
      <c r="G42" s="126" t="s">
        <v>16</v>
      </c>
      <c r="H42" s="144" t="s">
        <v>16</v>
      </c>
      <c r="I42" s="144" t="s">
        <v>16</v>
      </c>
      <c r="J42" s="144" t="s">
        <v>16</v>
      </c>
      <c r="K42" s="144" t="s">
        <v>16</v>
      </c>
      <c r="L42" s="144" t="s">
        <v>16</v>
      </c>
      <c r="M42" s="144" t="s">
        <v>16</v>
      </c>
      <c r="N42" s="144" t="s">
        <v>16</v>
      </c>
      <c r="O42" s="144" t="s">
        <v>16</v>
      </c>
      <c r="P42" s="144" t="s">
        <v>16</v>
      </c>
      <c r="Q42" s="144" t="s">
        <v>16</v>
      </c>
      <c r="R42" s="144" t="s">
        <v>16</v>
      </c>
      <c r="S42" s="144" t="s">
        <v>16</v>
      </c>
      <c r="T42" s="144" t="s">
        <v>16</v>
      </c>
      <c r="U42" s="144" t="s">
        <v>16</v>
      </c>
      <c r="V42" s="144" t="s">
        <v>16</v>
      </c>
      <c r="W42" s="144" t="s">
        <v>16</v>
      </c>
      <c r="X42" s="144" t="s">
        <v>16</v>
      </c>
      <c r="Y42" s="144" t="s">
        <v>16</v>
      </c>
      <c r="Z42" s="144" t="s">
        <v>16</v>
      </c>
      <c r="AA42" s="144" t="s">
        <v>16</v>
      </c>
      <c r="AB42" s="144" t="s">
        <v>16</v>
      </c>
      <c r="AC42" s="144" t="s">
        <v>16</v>
      </c>
      <c r="AD42" s="144" t="s">
        <v>16</v>
      </c>
      <c r="AE42" s="197">
        <f t="shared" si="3"/>
        <v>24</v>
      </c>
      <c r="AF42" s="207">
        <f t="shared" si="4"/>
        <v>0</v>
      </c>
    </row>
    <row r="43" spans="2:32" ht="12" customHeight="1">
      <c r="B43" s="117">
        <f t="shared" si="1"/>
        <v>40</v>
      </c>
      <c r="C43" s="126"/>
      <c r="D43" s="137" t="s">
        <v>109</v>
      </c>
      <c r="E43" s="144"/>
      <c r="F43" s="148">
        <f t="shared" ca="1" si="2"/>
        <v>4</v>
      </c>
      <c r="G43" s="126" t="s">
        <v>16</v>
      </c>
      <c r="H43" s="144" t="s">
        <v>16</v>
      </c>
      <c r="I43" s="144" t="s">
        <v>16</v>
      </c>
      <c r="J43" s="144" t="s">
        <v>16</v>
      </c>
      <c r="K43" s="144" t="s">
        <v>16</v>
      </c>
      <c r="L43" s="144" t="s">
        <v>16</v>
      </c>
      <c r="M43" s="144" t="s">
        <v>16</v>
      </c>
      <c r="N43" s="144" t="s">
        <v>16</v>
      </c>
      <c r="O43" s="144" t="s">
        <v>16</v>
      </c>
      <c r="P43" s="144" t="s">
        <v>16</v>
      </c>
      <c r="Q43" s="144" t="s">
        <v>16</v>
      </c>
      <c r="R43" s="144" t="s">
        <v>16</v>
      </c>
      <c r="S43" s="144" t="s">
        <v>16</v>
      </c>
      <c r="T43" s="144" t="s">
        <v>16</v>
      </c>
      <c r="U43" s="144" t="s">
        <v>16</v>
      </c>
      <c r="V43" s="144" t="s">
        <v>16</v>
      </c>
      <c r="W43" s="144" t="s">
        <v>16</v>
      </c>
      <c r="X43" s="144" t="s">
        <v>16</v>
      </c>
      <c r="Y43" s="144" t="s">
        <v>16</v>
      </c>
      <c r="Z43" s="144" t="s">
        <v>16</v>
      </c>
      <c r="AA43" s="144" t="s">
        <v>16</v>
      </c>
      <c r="AB43" s="144" t="s">
        <v>16</v>
      </c>
      <c r="AC43" s="144" t="s">
        <v>16</v>
      </c>
      <c r="AD43" s="144" t="s">
        <v>16</v>
      </c>
      <c r="AE43" s="197">
        <f t="shared" si="3"/>
        <v>24</v>
      </c>
      <c r="AF43" s="207">
        <f t="shared" si="4"/>
        <v>0</v>
      </c>
    </row>
    <row r="44" spans="2:32" ht="12" customHeight="1">
      <c r="B44" s="117">
        <f t="shared" si="1"/>
        <v>41</v>
      </c>
      <c r="C44" s="126"/>
      <c r="D44" s="137" t="s">
        <v>109</v>
      </c>
      <c r="E44" s="144">
        <v>306</v>
      </c>
      <c r="F44" s="148">
        <f t="shared" ca="1" si="2"/>
        <v>1</v>
      </c>
      <c r="G44" s="126" t="s">
        <v>16</v>
      </c>
      <c r="H44" s="144" t="s">
        <v>16</v>
      </c>
      <c r="I44" s="144" t="s">
        <v>16</v>
      </c>
      <c r="J44" s="144" t="s">
        <v>16</v>
      </c>
      <c r="K44" s="144" t="s">
        <v>16</v>
      </c>
      <c r="L44" s="144" t="s">
        <v>16</v>
      </c>
      <c r="M44" s="144" t="s">
        <v>16</v>
      </c>
      <c r="N44" s="144" t="s">
        <v>16</v>
      </c>
      <c r="O44" s="144" t="s">
        <v>16</v>
      </c>
      <c r="P44" s="144" t="s">
        <v>16</v>
      </c>
      <c r="Q44" s="144" t="s">
        <v>16</v>
      </c>
      <c r="R44" s="144" t="s">
        <v>16</v>
      </c>
      <c r="S44" s="144" t="s">
        <v>16</v>
      </c>
      <c r="T44" s="144" t="s">
        <v>16</v>
      </c>
      <c r="U44" s="144" t="s">
        <v>16</v>
      </c>
      <c r="V44" s="144" t="s">
        <v>16</v>
      </c>
      <c r="W44" s="144" t="s">
        <v>16</v>
      </c>
      <c r="X44" s="144" t="s">
        <v>16</v>
      </c>
      <c r="Y44" s="144" t="s">
        <v>16</v>
      </c>
      <c r="Z44" s="144" t="s">
        <v>16</v>
      </c>
      <c r="AA44" s="144" t="s">
        <v>16</v>
      </c>
      <c r="AB44" s="144" t="s">
        <v>16</v>
      </c>
      <c r="AC44" s="144" t="s">
        <v>16</v>
      </c>
      <c r="AD44" s="144" t="s">
        <v>16</v>
      </c>
      <c r="AE44" s="197">
        <f t="shared" si="3"/>
        <v>24</v>
      </c>
      <c r="AF44" s="207">
        <f t="shared" si="4"/>
        <v>0</v>
      </c>
    </row>
    <row r="45" spans="2:32" ht="12" customHeight="1">
      <c r="B45" s="117">
        <f t="shared" si="1"/>
        <v>42</v>
      </c>
      <c r="C45" s="126"/>
      <c r="D45" s="137" t="s">
        <v>109</v>
      </c>
      <c r="E45" s="144"/>
      <c r="F45" s="148">
        <f t="shared" ca="1" si="2"/>
        <v>2</v>
      </c>
      <c r="G45" s="126" t="s">
        <v>16</v>
      </c>
      <c r="H45" s="144" t="s">
        <v>16</v>
      </c>
      <c r="I45" s="144" t="s">
        <v>16</v>
      </c>
      <c r="J45" s="144" t="s">
        <v>16</v>
      </c>
      <c r="K45" s="144" t="s">
        <v>16</v>
      </c>
      <c r="L45" s="144" t="s">
        <v>16</v>
      </c>
      <c r="M45" s="144" t="s">
        <v>16</v>
      </c>
      <c r="N45" s="144" t="s">
        <v>16</v>
      </c>
      <c r="O45" s="144" t="s">
        <v>16</v>
      </c>
      <c r="P45" s="144" t="s">
        <v>16</v>
      </c>
      <c r="Q45" s="144" t="s">
        <v>16</v>
      </c>
      <c r="R45" s="144" t="s">
        <v>16</v>
      </c>
      <c r="S45" s="144" t="s">
        <v>16</v>
      </c>
      <c r="T45" s="144" t="s">
        <v>16</v>
      </c>
      <c r="U45" s="144" t="s">
        <v>16</v>
      </c>
      <c r="V45" s="144" t="s">
        <v>16</v>
      </c>
      <c r="W45" s="144" t="s">
        <v>16</v>
      </c>
      <c r="X45" s="144" t="s">
        <v>16</v>
      </c>
      <c r="Y45" s="144" t="s">
        <v>16</v>
      </c>
      <c r="Z45" s="144" t="s">
        <v>16</v>
      </c>
      <c r="AA45" s="144" t="s">
        <v>16</v>
      </c>
      <c r="AB45" s="144" t="s">
        <v>16</v>
      </c>
      <c r="AC45" s="144" t="s">
        <v>16</v>
      </c>
      <c r="AD45" s="144" t="s">
        <v>16</v>
      </c>
      <c r="AE45" s="197">
        <f t="shared" si="3"/>
        <v>24</v>
      </c>
      <c r="AF45" s="207">
        <f t="shared" si="4"/>
        <v>0</v>
      </c>
    </row>
    <row r="46" spans="2:32" ht="12" customHeight="1">
      <c r="B46" s="117">
        <f t="shared" si="1"/>
        <v>43</v>
      </c>
      <c r="C46" s="126"/>
      <c r="D46" s="137" t="s">
        <v>109</v>
      </c>
      <c r="E46" s="144"/>
      <c r="F46" s="148">
        <f t="shared" ca="1" si="2"/>
        <v>3</v>
      </c>
      <c r="G46" s="126" t="s">
        <v>16</v>
      </c>
      <c r="H46" s="144" t="s">
        <v>16</v>
      </c>
      <c r="I46" s="144" t="s">
        <v>16</v>
      </c>
      <c r="J46" s="144" t="s">
        <v>16</v>
      </c>
      <c r="K46" s="144" t="s">
        <v>16</v>
      </c>
      <c r="L46" s="144" t="s">
        <v>16</v>
      </c>
      <c r="M46" s="144" t="s">
        <v>16</v>
      </c>
      <c r="N46" s="144" t="s">
        <v>16</v>
      </c>
      <c r="O46" s="144" t="s">
        <v>16</v>
      </c>
      <c r="P46" s="144" t="s">
        <v>16</v>
      </c>
      <c r="Q46" s="144" t="s">
        <v>16</v>
      </c>
      <c r="R46" s="144" t="s">
        <v>16</v>
      </c>
      <c r="S46" s="144" t="s">
        <v>16</v>
      </c>
      <c r="T46" s="144" t="s">
        <v>16</v>
      </c>
      <c r="U46" s="144" t="s">
        <v>16</v>
      </c>
      <c r="V46" s="144" t="s">
        <v>16</v>
      </c>
      <c r="W46" s="144" t="s">
        <v>16</v>
      </c>
      <c r="X46" s="144" t="s">
        <v>16</v>
      </c>
      <c r="Y46" s="144" t="s">
        <v>16</v>
      </c>
      <c r="Z46" s="144" t="s">
        <v>16</v>
      </c>
      <c r="AA46" s="144" t="s">
        <v>16</v>
      </c>
      <c r="AB46" s="144" t="s">
        <v>16</v>
      </c>
      <c r="AC46" s="144" t="s">
        <v>16</v>
      </c>
      <c r="AD46" s="144" t="s">
        <v>16</v>
      </c>
      <c r="AE46" s="197">
        <f t="shared" si="3"/>
        <v>24</v>
      </c>
      <c r="AF46" s="207">
        <f t="shared" si="4"/>
        <v>0</v>
      </c>
    </row>
    <row r="47" spans="2:32" ht="12" customHeight="1">
      <c r="B47" s="117">
        <f t="shared" si="1"/>
        <v>44</v>
      </c>
      <c r="C47" s="126"/>
      <c r="D47" s="137" t="s">
        <v>109</v>
      </c>
      <c r="E47" s="144"/>
      <c r="F47" s="148">
        <f t="shared" ca="1" si="2"/>
        <v>4</v>
      </c>
      <c r="G47" s="126" t="s">
        <v>16</v>
      </c>
      <c r="H47" s="144" t="s">
        <v>16</v>
      </c>
      <c r="I47" s="144" t="s">
        <v>16</v>
      </c>
      <c r="J47" s="144" t="s">
        <v>16</v>
      </c>
      <c r="K47" s="144" t="s">
        <v>16</v>
      </c>
      <c r="L47" s="144" t="s">
        <v>16</v>
      </c>
      <c r="M47" s="144" t="s">
        <v>16</v>
      </c>
      <c r="N47" s="144" t="s">
        <v>16</v>
      </c>
      <c r="O47" s="144" t="s">
        <v>16</v>
      </c>
      <c r="P47" s="144" t="s">
        <v>16</v>
      </c>
      <c r="Q47" s="144" t="s">
        <v>16</v>
      </c>
      <c r="R47" s="144" t="s">
        <v>16</v>
      </c>
      <c r="S47" s="144" t="s">
        <v>16</v>
      </c>
      <c r="T47" s="144" t="s">
        <v>16</v>
      </c>
      <c r="U47" s="144" t="s">
        <v>16</v>
      </c>
      <c r="V47" s="144" t="s">
        <v>16</v>
      </c>
      <c r="W47" s="144" t="s">
        <v>16</v>
      </c>
      <c r="X47" s="144" t="s">
        <v>16</v>
      </c>
      <c r="Y47" s="144" t="s">
        <v>16</v>
      </c>
      <c r="Z47" s="144" t="s">
        <v>16</v>
      </c>
      <c r="AA47" s="144" t="s">
        <v>16</v>
      </c>
      <c r="AB47" s="144" t="s">
        <v>16</v>
      </c>
      <c r="AC47" s="144" t="s">
        <v>16</v>
      </c>
      <c r="AD47" s="144" t="s">
        <v>16</v>
      </c>
      <c r="AE47" s="197">
        <f t="shared" si="3"/>
        <v>24</v>
      </c>
      <c r="AF47" s="207">
        <f t="shared" si="4"/>
        <v>0</v>
      </c>
    </row>
    <row r="48" spans="2:32" ht="12" customHeight="1">
      <c r="B48" s="117">
        <f t="shared" si="1"/>
        <v>45</v>
      </c>
      <c r="C48" s="126"/>
      <c r="D48" s="137" t="s">
        <v>109</v>
      </c>
      <c r="E48" s="144">
        <v>307</v>
      </c>
      <c r="F48" s="148">
        <f t="shared" ca="1" si="2"/>
        <v>1</v>
      </c>
      <c r="G48" s="126" t="s">
        <v>16</v>
      </c>
      <c r="H48" s="144" t="s">
        <v>16</v>
      </c>
      <c r="I48" s="144" t="s">
        <v>16</v>
      </c>
      <c r="J48" s="144" t="s">
        <v>16</v>
      </c>
      <c r="K48" s="144" t="s">
        <v>16</v>
      </c>
      <c r="L48" s="144" t="s">
        <v>16</v>
      </c>
      <c r="M48" s="144" t="s">
        <v>16</v>
      </c>
      <c r="N48" s="144" t="s">
        <v>16</v>
      </c>
      <c r="O48" s="144" t="s">
        <v>16</v>
      </c>
      <c r="P48" s="144" t="s">
        <v>16</v>
      </c>
      <c r="Q48" s="144" t="s">
        <v>16</v>
      </c>
      <c r="R48" s="144" t="s">
        <v>16</v>
      </c>
      <c r="S48" s="144" t="s">
        <v>16</v>
      </c>
      <c r="T48" s="144" t="s">
        <v>16</v>
      </c>
      <c r="U48" s="144" t="s">
        <v>16</v>
      </c>
      <c r="V48" s="144" t="s">
        <v>16</v>
      </c>
      <c r="W48" s="144" t="s">
        <v>16</v>
      </c>
      <c r="X48" s="144" t="s">
        <v>16</v>
      </c>
      <c r="Y48" s="144" t="s">
        <v>16</v>
      </c>
      <c r="Z48" s="144" t="s">
        <v>16</v>
      </c>
      <c r="AA48" s="144" t="s">
        <v>16</v>
      </c>
      <c r="AB48" s="144" t="s">
        <v>16</v>
      </c>
      <c r="AC48" s="144" t="s">
        <v>16</v>
      </c>
      <c r="AD48" s="144" t="s">
        <v>16</v>
      </c>
      <c r="AE48" s="197">
        <f t="shared" si="3"/>
        <v>24</v>
      </c>
      <c r="AF48" s="207">
        <f t="shared" si="4"/>
        <v>0</v>
      </c>
    </row>
    <row r="49" spans="2:32" ht="12" customHeight="1">
      <c r="B49" s="117">
        <f t="shared" si="1"/>
        <v>46</v>
      </c>
      <c r="C49" s="126"/>
      <c r="D49" s="137" t="s">
        <v>109</v>
      </c>
      <c r="E49" s="144"/>
      <c r="F49" s="148">
        <f t="shared" ca="1" si="2"/>
        <v>2</v>
      </c>
      <c r="G49" s="126" t="s">
        <v>16</v>
      </c>
      <c r="H49" s="144" t="s">
        <v>16</v>
      </c>
      <c r="I49" s="144" t="s">
        <v>16</v>
      </c>
      <c r="J49" s="144" t="s">
        <v>16</v>
      </c>
      <c r="K49" s="144" t="s">
        <v>16</v>
      </c>
      <c r="L49" s="144" t="s">
        <v>16</v>
      </c>
      <c r="M49" s="144" t="s">
        <v>16</v>
      </c>
      <c r="N49" s="144" t="s">
        <v>16</v>
      </c>
      <c r="O49" s="144" t="s">
        <v>16</v>
      </c>
      <c r="P49" s="144" t="s">
        <v>16</v>
      </c>
      <c r="Q49" s="144" t="s">
        <v>16</v>
      </c>
      <c r="R49" s="144" t="s">
        <v>16</v>
      </c>
      <c r="S49" s="144" t="s">
        <v>16</v>
      </c>
      <c r="T49" s="144" t="s">
        <v>16</v>
      </c>
      <c r="U49" s="144" t="s">
        <v>16</v>
      </c>
      <c r="V49" s="144" t="s">
        <v>16</v>
      </c>
      <c r="W49" s="144" t="s">
        <v>16</v>
      </c>
      <c r="X49" s="144" t="s">
        <v>16</v>
      </c>
      <c r="Y49" s="144" t="s">
        <v>16</v>
      </c>
      <c r="Z49" s="144" t="s">
        <v>16</v>
      </c>
      <c r="AA49" s="144" t="s">
        <v>16</v>
      </c>
      <c r="AB49" s="144" t="s">
        <v>16</v>
      </c>
      <c r="AC49" s="144" t="s">
        <v>16</v>
      </c>
      <c r="AD49" s="144" t="s">
        <v>16</v>
      </c>
      <c r="AE49" s="197">
        <f t="shared" si="3"/>
        <v>24</v>
      </c>
      <c r="AF49" s="207">
        <f t="shared" si="4"/>
        <v>0</v>
      </c>
    </row>
    <row r="50" spans="2:32" ht="12" customHeight="1">
      <c r="B50" s="117">
        <f t="shared" si="1"/>
        <v>47</v>
      </c>
      <c r="C50" s="126"/>
      <c r="D50" s="137" t="s">
        <v>109</v>
      </c>
      <c r="E50" s="144"/>
      <c r="F50" s="148">
        <f t="shared" ca="1" si="2"/>
        <v>3</v>
      </c>
      <c r="G50" s="126" t="s">
        <v>16</v>
      </c>
      <c r="H50" s="144" t="s">
        <v>16</v>
      </c>
      <c r="I50" s="144" t="s">
        <v>16</v>
      </c>
      <c r="J50" s="144" t="s">
        <v>16</v>
      </c>
      <c r="K50" s="144" t="s">
        <v>16</v>
      </c>
      <c r="L50" s="144" t="s">
        <v>16</v>
      </c>
      <c r="M50" s="144" t="s">
        <v>16</v>
      </c>
      <c r="N50" s="144" t="s">
        <v>16</v>
      </c>
      <c r="O50" s="144" t="s">
        <v>16</v>
      </c>
      <c r="P50" s="144" t="s">
        <v>16</v>
      </c>
      <c r="Q50" s="144" t="s">
        <v>16</v>
      </c>
      <c r="R50" s="144" t="s">
        <v>16</v>
      </c>
      <c r="S50" s="144" t="s">
        <v>16</v>
      </c>
      <c r="T50" s="144" t="s">
        <v>16</v>
      </c>
      <c r="U50" s="144" t="s">
        <v>16</v>
      </c>
      <c r="V50" s="144" t="s">
        <v>16</v>
      </c>
      <c r="W50" s="144" t="s">
        <v>16</v>
      </c>
      <c r="X50" s="144" t="s">
        <v>16</v>
      </c>
      <c r="Y50" s="144" t="s">
        <v>16</v>
      </c>
      <c r="Z50" s="144" t="s">
        <v>16</v>
      </c>
      <c r="AA50" s="144" t="s">
        <v>16</v>
      </c>
      <c r="AB50" s="144" t="s">
        <v>16</v>
      </c>
      <c r="AC50" s="144" t="s">
        <v>16</v>
      </c>
      <c r="AD50" s="144" t="s">
        <v>16</v>
      </c>
      <c r="AE50" s="197">
        <f t="shared" si="3"/>
        <v>24</v>
      </c>
      <c r="AF50" s="207">
        <f t="shared" si="4"/>
        <v>0</v>
      </c>
    </row>
    <row r="51" spans="2:32" ht="12" customHeight="1">
      <c r="B51" s="117">
        <f t="shared" si="1"/>
        <v>48</v>
      </c>
      <c r="C51" s="126"/>
      <c r="D51" s="137" t="s">
        <v>109</v>
      </c>
      <c r="E51" s="144"/>
      <c r="F51" s="148">
        <f t="shared" ca="1" si="2"/>
        <v>4</v>
      </c>
      <c r="G51" s="126" t="s">
        <v>16</v>
      </c>
      <c r="H51" s="144" t="s">
        <v>16</v>
      </c>
      <c r="I51" s="144" t="s">
        <v>16</v>
      </c>
      <c r="J51" s="144" t="s">
        <v>16</v>
      </c>
      <c r="K51" s="144" t="s">
        <v>16</v>
      </c>
      <c r="L51" s="144" t="s">
        <v>16</v>
      </c>
      <c r="M51" s="144" t="s">
        <v>16</v>
      </c>
      <c r="N51" s="144" t="s">
        <v>16</v>
      </c>
      <c r="O51" s="144" t="s">
        <v>16</v>
      </c>
      <c r="P51" s="144" t="s">
        <v>16</v>
      </c>
      <c r="Q51" s="144" t="s">
        <v>16</v>
      </c>
      <c r="R51" s="144" t="s">
        <v>16</v>
      </c>
      <c r="S51" s="144" t="s">
        <v>16</v>
      </c>
      <c r="T51" s="144" t="s">
        <v>16</v>
      </c>
      <c r="U51" s="144" t="s">
        <v>16</v>
      </c>
      <c r="V51" s="144" t="s">
        <v>16</v>
      </c>
      <c r="W51" s="144" t="s">
        <v>16</v>
      </c>
      <c r="X51" s="144" t="s">
        <v>16</v>
      </c>
      <c r="Y51" s="144" t="s">
        <v>16</v>
      </c>
      <c r="Z51" s="144" t="s">
        <v>16</v>
      </c>
      <c r="AA51" s="144" t="s">
        <v>16</v>
      </c>
      <c r="AB51" s="144" t="s">
        <v>16</v>
      </c>
      <c r="AC51" s="144" t="s">
        <v>16</v>
      </c>
      <c r="AD51" s="144" t="s">
        <v>16</v>
      </c>
      <c r="AE51" s="197">
        <f t="shared" si="3"/>
        <v>24</v>
      </c>
      <c r="AF51" s="207">
        <f t="shared" si="4"/>
        <v>0</v>
      </c>
    </row>
    <row r="52" spans="2:32" ht="12" customHeight="1">
      <c r="B52" s="117">
        <f t="shared" si="1"/>
        <v>49</v>
      </c>
      <c r="C52" s="126"/>
      <c r="D52" s="137" t="s">
        <v>109</v>
      </c>
      <c r="E52" s="144">
        <v>308</v>
      </c>
      <c r="F52" s="148">
        <f t="shared" ca="1" si="2"/>
        <v>1</v>
      </c>
      <c r="G52" s="126" t="s">
        <v>16</v>
      </c>
      <c r="H52" s="144" t="s">
        <v>16</v>
      </c>
      <c r="I52" s="144" t="s">
        <v>16</v>
      </c>
      <c r="J52" s="144" t="s">
        <v>16</v>
      </c>
      <c r="K52" s="144" t="s">
        <v>16</v>
      </c>
      <c r="L52" s="144" t="s">
        <v>16</v>
      </c>
      <c r="M52" s="144" t="s">
        <v>16</v>
      </c>
      <c r="N52" s="144" t="s">
        <v>16</v>
      </c>
      <c r="O52" s="144" t="s">
        <v>16</v>
      </c>
      <c r="P52" s="144" t="s">
        <v>16</v>
      </c>
      <c r="Q52" s="144" t="s">
        <v>16</v>
      </c>
      <c r="R52" s="144" t="s">
        <v>16</v>
      </c>
      <c r="S52" s="144" t="s">
        <v>16</v>
      </c>
      <c r="T52" s="144" t="s">
        <v>16</v>
      </c>
      <c r="U52" s="144" t="s">
        <v>16</v>
      </c>
      <c r="V52" s="144" t="s">
        <v>16</v>
      </c>
      <c r="W52" s="144" t="s">
        <v>16</v>
      </c>
      <c r="X52" s="144" t="s">
        <v>16</v>
      </c>
      <c r="Y52" s="144" t="s">
        <v>16</v>
      </c>
      <c r="Z52" s="144" t="s">
        <v>16</v>
      </c>
      <c r="AA52" s="144" t="s">
        <v>16</v>
      </c>
      <c r="AB52" s="144" t="s">
        <v>16</v>
      </c>
      <c r="AC52" s="144" t="s">
        <v>16</v>
      </c>
      <c r="AD52" s="144" t="s">
        <v>16</v>
      </c>
      <c r="AE52" s="197">
        <f t="shared" si="3"/>
        <v>24</v>
      </c>
      <c r="AF52" s="207">
        <f t="shared" si="4"/>
        <v>0</v>
      </c>
    </row>
    <row r="53" spans="2:32" ht="12" customHeight="1">
      <c r="B53" s="117">
        <f t="shared" si="1"/>
        <v>50</v>
      </c>
      <c r="C53" s="126"/>
      <c r="D53" s="137" t="s">
        <v>109</v>
      </c>
      <c r="E53" s="144"/>
      <c r="F53" s="148">
        <f t="shared" ca="1" si="2"/>
        <v>2</v>
      </c>
      <c r="G53" s="126" t="s">
        <v>16</v>
      </c>
      <c r="H53" s="144" t="s">
        <v>16</v>
      </c>
      <c r="I53" s="144" t="s">
        <v>16</v>
      </c>
      <c r="J53" s="144" t="s">
        <v>16</v>
      </c>
      <c r="K53" s="144" t="s">
        <v>16</v>
      </c>
      <c r="L53" s="144" t="s">
        <v>16</v>
      </c>
      <c r="M53" s="144" t="s">
        <v>16</v>
      </c>
      <c r="N53" s="144" t="s">
        <v>16</v>
      </c>
      <c r="O53" s="144" t="s">
        <v>16</v>
      </c>
      <c r="P53" s="144" t="s">
        <v>16</v>
      </c>
      <c r="Q53" s="144" t="s">
        <v>16</v>
      </c>
      <c r="R53" s="144" t="s">
        <v>16</v>
      </c>
      <c r="S53" s="144" t="s">
        <v>16</v>
      </c>
      <c r="T53" s="144" t="s">
        <v>16</v>
      </c>
      <c r="U53" s="144" t="s">
        <v>16</v>
      </c>
      <c r="V53" s="144" t="s">
        <v>16</v>
      </c>
      <c r="W53" s="144" t="s">
        <v>16</v>
      </c>
      <c r="X53" s="144" t="s">
        <v>16</v>
      </c>
      <c r="Y53" s="144" t="s">
        <v>16</v>
      </c>
      <c r="Z53" s="144" t="s">
        <v>16</v>
      </c>
      <c r="AA53" s="144" t="s">
        <v>16</v>
      </c>
      <c r="AB53" s="144" t="s">
        <v>16</v>
      </c>
      <c r="AC53" s="144" t="s">
        <v>16</v>
      </c>
      <c r="AD53" s="144" t="s">
        <v>16</v>
      </c>
      <c r="AE53" s="197">
        <f t="shared" si="3"/>
        <v>24</v>
      </c>
      <c r="AF53" s="207">
        <f t="shared" si="4"/>
        <v>0</v>
      </c>
    </row>
    <row r="54" spans="2:32" ht="12" customHeight="1">
      <c r="B54" s="117">
        <f t="shared" si="1"/>
        <v>51</v>
      </c>
      <c r="C54" s="126"/>
      <c r="D54" s="137" t="s">
        <v>109</v>
      </c>
      <c r="E54" s="144"/>
      <c r="F54" s="148">
        <f t="shared" ca="1" si="2"/>
        <v>3</v>
      </c>
      <c r="G54" s="126" t="s">
        <v>16</v>
      </c>
      <c r="H54" s="144" t="s">
        <v>16</v>
      </c>
      <c r="I54" s="144" t="s">
        <v>16</v>
      </c>
      <c r="J54" s="144" t="s">
        <v>16</v>
      </c>
      <c r="K54" s="144" t="s">
        <v>16</v>
      </c>
      <c r="L54" s="144" t="s">
        <v>16</v>
      </c>
      <c r="M54" s="144" t="s">
        <v>16</v>
      </c>
      <c r="N54" s="144" t="s">
        <v>16</v>
      </c>
      <c r="O54" s="144" t="s">
        <v>16</v>
      </c>
      <c r="P54" s="144" t="s">
        <v>16</v>
      </c>
      <c r="Q54" s="144" t="s">
        <v>16</v>
      </c>
      <c r="R54" s="144" t="s">
        <v>16</v>
      </c>
      <c r="S54" s="144" t="s">
        <v>16</v>
      </c>
      <c r="T54" s="144" t="s">
        <v>16</v>
      </c>
      <c r="U54" s="144" t="s">
        <v>16</v>
      </c>
      <c r="V54" s="144" t="s">
        <v>16</v>
      </c>
      <c r="W54" s="144" t="s">
        <v>16</v>
      </c>
      <c r="X54" s="144" t="s">
        <v>16</v>
      </c>
      <c r="Y54" s="144" t="s">
        <v>16</v>
      </c>
      <c r="Z54" s="144" t="s">
        <v>16</v>
      </c>
      <c r="AA54" s="144" t="s">
        <v>16</v>
      </c>
      <c r="AB54" s="144" t="s">
        <v>16</v>
      </c>
      <c r="AC54" s="144" t="s">
        <v>16</v>
      </c>
      <c r="AD54" s="144" t="s">
        <v>16</v>
      </c>
      <c r="AE54" s="197">
        <f t="shared" si="3"/>
        <v>24</v>
      </c>
      <c r="AF54" s="207">
        <f t="shared" si="4"/>
        <v>0</v>
      </c>
    </row>
    <row r="55" spans="2:32" ht="12" customHeight="1">
      <c r="B55" s="117">
        <f t="shared" si="1"/>
        <v>52</v>
      </c>
      <c r="C55" s="126"/>
      <c r="D55" s="137" t="s">
        <v>109</v>
      </c>
      <c r="E55" s="144"/>
      <c r="F55" s="148">
        <f t="shared" ca="1" si="2"/>
        <v>4</v>
      </c>
      <c r="G55" s="126" t="s">
        <v>16</v>
      </c>
      <c r="H55" s="144" t="s">
        <v>16</v>
      </c>
      <c r="I55" s="144" t="s">
        <v>16</v>
      </c>
      <c r="J55" s="144" t="s">
        <v>16</v>
      </c>
      <c r="K55" s="144" t="s">
        <v>16</v>
      </c>
      <c r="L55" s="144" t="s">
        <v>16</v>
      </c>
      <c r="M55" s="144" t="s">
        <v>16</v>
      </c>
      <c r="N55" s="144" t="s">
        <v>16</v>
      </c>
      <c r="O55" s="144" t="s">
        <v>16</v>
      </c>
      <c r="P55" s="144" t="s">
        <v>16</v>
      </c>
      <c r="Q55" s="144" t="s">
        <v>16</v>
      </c>
      <c r="R55" s="144" t="s">
        <v>16</v>
      </c>
      <c r="S55" s="144" t="s">
        <v>16</v>
      </c>
      <c r="T55" s="144" t="s">
        <v>16</v>
      </c>
      <c r="U55" s="144" t="s">
        <v>16</v>
      </c>
      <c r="V55" s="144" t="s">
        <v>16</v>
      </c>
      <c r="W55" s="144" t="s">
        <v>16</v>
      </c>
      <c r="X55" s="144" t="s">
        <v>16</v>
      </c>
      <c r="Y55" s="144" t="s">
        <v>16</v>
      </c>
      <c r="Z55" s="144" t="s">
        <v>16</v>
      </c>
      <c r="AA55" s="144" t="s">
        <v>16</v>
      </c>
      <c r="AB55" s="144" t="s">
        <v>16</v>
      </c>
      <c r="AC55" s="144" t="s">
        <v>16</v>
      </c>
      <c r="AD55" s="144" t="s">
        <v>16</v>
      </c>
      <c r="AE55" s="197">
        <f t="shared" si="3"/>
        <v>24</v>
      </c>
      <c r="AF55" s="207">
        <f t="shared" si="4"/>
        <v>0</v>
      </c>
    </row>
    <row r="56" spans="2:32" ht="12" customHeight="1">
      <c r="B56" s="117">
        <f t="shared" si="1"/>
        <v>53</v>
      </c>
      <c r="C56" s="126"/>
      <c r="D56" s="137" t="s">
        <v>109</v>
      </c>
      <c r="E56" s="144">
        <v>310</v>
      </c>
      <c r="F56" s="148">
        <f t="shared" ca="1" si="2"/>
        <v>1</v>
      </c>
      <c r="G56" s="126" t="s">
        <v>16</v>
      </c>
      <c r="H56" s="144" t="s">
        <v>16</v>
      </c>
      <c r="I56" s="144" t="s">
        <v>16</v>
      </c>
      <c r="J56" s="144" t="s">
        <v>16</v>
      </c>
      <c r="K56" s="144" t="s">
        <v>16</v>
      </c>
      <c r="L56" s="144" t="s">
        <v>16</v>
      </c>
      <c r="M56" s="144" t="s">
        <v>16</v>
      </c>
      <c r="N56" s="144" t="s">
        <v>16</v>
      </c>
      <c r="O56" s="144" t="s">
        <v>16</v>
      </c>
      <c r="P56" s="144" t="s">
        <v>16</v>
      </c>
      <c r="Q56" s="144" t="s">
        <v>16</v>
      </c>
      <c r="R56" s="144" t="s">
        <v>16</v>
      </c>
      <c r="S56" s="144" t="s">
        <v>16</v>
      </c>
      <c r="T56" s="144" t="s">
        <v>16</v>
      </c>
      <c r="U56" s="144" t="s">
        <v>16</v>
      </c>
      <c r="V56" s="144" t="s">
        <v>16</v>
      </c>
      <c r="W56" s="144" t="s">
        <v>16</v>
      </c>
      <c r="X56" s="144" t="s">
        <v>16</v>
      </c>
      <c r="Y56" s="144" t="s">
        <v>16</v>
      </c>
      <c r="Z56" s="144" t="s">
        <v>16</v>
      </c>
      <c r="AA56" s="144" t="s">
        <v>16</v>
      </c>
      <c r="AB56" s="144" t="s">
        <v>16</v>
      </c>
      <c r="AC56" s="144" t="s">
        <v>16</v>
      </c>
      <c r="AD56" s="144" t="s">
        <v>16</v>
      </c>
      <c r="AE56" s="197">
        <f t="shared" si="3"/>
        <v>24</v>
      </c>
      <c r="AF56" s="207">
        <f t="shared" si="4"/>
        <v>0</v>
      </c>
    </row>
    <row r="57" spans="2:32" ht="12" customHeight="1">
      <c r="B57" s="117">
        <f t="shared" si="1"/>
        <v>54</v>
      </c>
      <c r="C57" s="126"/>
      <c r="D57" s="137" t="s">
        <v>109</v>
      </c>
      <c r="E57" s="144"/>
      <c r="F57" s="148">
        <f t="shared" ca="1" si="2"/>
        <v>2</v>
      </c>
      <c r="G57" s="126" t="s">
        <v>16</v>
      </c>
      <c r="H57" s="144" t="s">
        <v>16</v>
      </c>
      <c r="I57" s="144" t="s">
        <v>16</v>
      </c>
      <c r="J57" s="144" t="s">
        <v>16</v>
      </c>
      <c r="K57" s="144" t="s">
        <v>16</v>
      </c>
      <c r="L57" s="144" t="s">
        <v>16</v>
      </c>
      <c r="M57" s="144" t="s">
        <v>16</v>
      </c>
      <c r="N57" s="144" t="s">
        <v>16</v>
      </c>
      <c r="O57" s="144" t="s">
        <v>16</v>
      </c>
      <c r="P57" s="144" t="s">
        <v>16</v>
      </c>
      <c r="Q57" s="144" t="s">
        <v>16</v>
      </c>
      <c r="R57" s="144" t="s">
        <v>16</v>
      </c>
      <c r="S57" s="144" t="s">
        <v>16</v>
      </c>
      <c r="T57" s="144" t="s">
        <v>16</v>
      </c>
      <c r="U57" s="144" t="s">
        <v>16</v>
      </c>
      <c r="V57" s="144" t="s">
        <v>16</v>
      </c>
      <c r="W57" s="144" t="s">
        <v>16</v>
      </c>
      <c r="X57" s="144" t="s">
        <v>16</v>
      </c>
      <c r="Y57" s="144" t="s">
        <v>16</v>
      </c>
      <c r="Z57" s="144" t="s">
        <v>16</v>
      </c>
      <c r="AA57" s="144" t="s">
        <v>16</v>
      </c>
      <c r="AB57" s="144" t="s">
        <v>16</v>
      </c>
      <c r="AC57" s="144" t="s">
        <v>16</v>
      </c>
      <c r="AD57" s="144" t="s">
        <v>16</v>
      </c>
      <c r="AE57" s="197">
        <f t="shared" si="3"/>
        <v>24</v>
      </c>
      <c r="AF57" s="207">
        <f t="shared" si="4"/>
        <v>0</v>
      </c>
    </row>
    <row r="58" spans="2:32" ht="12" customHeight="1">
      <c r="B58" s="117">
        <f t="shared" si="1"/>
        <v>55</v>
      </c>
      <c r="C58" s="126"/>
      <c r="D58" s="137" t="s">
        <v>109</v>
      </c>
      <c r="E58" s="144"/>
      <c r="F58" s="148">
        <f t="shared" ca="1" si="2"/>
        <v>3</v>
      </c>
      <c r="G58" s="126" t="s">
        <v>16</v>
      </c>
      <c r="H58" s="144" t="s">
        <v>16</v>
      </c>
      <c r="I58" s="144" t="s">
        <v>16</v>
      </c>
      <c r="J58" s="144" t="s">
        <v>16</v>
      </c>
      <c r="K58" s="144" t="s">
        <v>16</v>
      </c>
      <c r="L58" s="144" t="s">
        <v>16</v>
      </c>
      <c r="M58" s="144" t="s">
        <v>16</v>
      </c>
      <c r="N58" s="144" t="s">
        <v>16</v>
      </c>
      <c r="O58" s="144" t="s">
        <v>16</v>
      </c>
      <c r="P58" s="144" t="s">
        <v>16</v>
      </c>
      <c r="Q58" s="144" t="s">
        <v>16</v>
      </c>
      <c r="R58" s="144" t="s">
        <v>16</v>
      </c>
      <c r="S58" s="144" t="s">
        <v>16</v>
      </c>
      <c r="T58" s="144" t="s">
        <v>16</v>
      </c>
      <c r="U58" s="144" t="s">
        <v>16</v>
      </c>
      <c r="V58" s="144" t="s">
        <v>16</v>
      </c>
      <c r="W58" s="144" t="s">
        <v>16</v>
      </c>
      <c r="X58" s="144" t="s">
        <v>16</v>
      </c>
      <c r="Y58" s="144" t="s">
        <v>16</v>
      </c>
      <c r="Z58" s="144" t="s">
        <v>16</v>
      </c>
      <c r="AA58" s="144" t="s">
        <v>16</v>
      </c>
      <c r="AB58" s="144" t="s">
        <v>16</v>
      </c>
      <c r="AC58" s="144" t="s">
        <v>16</v>
      </c>
      <c r="AD58" s="144" t="s">
        <v>16</v>
      </c>
      <c r="AE58" s="197">
        <f t="shared" si="3"/>
        <v>24</v>
      </c>
      <c r="AF58" s="207">
        <f t="shared" si="4"/>
        <v>0</v>
      </c>
    </row>
    <row r="59" spans="2:32" ht="12" customHeight="1">
      <c r="B59" s="117">
        <f t="shared" si="1"/>
        <v>56</v>
      </c>
      <c r="C59" s="126"/>
      <c r="D59" s="137" t="s">
        <v>109</v>
      </c>
      <c r="E59" s="144"/>
      <c r="F59" s="148">
        <f t="shared" ca="1" si="2"/>
        <v>4</v>
      </c>
      <c r="G59" s="126" t="s">
        <v>16</v>
      </c>
      <c r="H59" s="144" t="s">
        <v>16</v>
      </c>
      <c r="I59" s="144" t="s">
        <v>16</v>
      </c>
      <c r="J59" s="144" t="s">
        <v>16</v>
      </c>
      <c r="K59" s="144" t="s">
        <v>16</v>
      </c>
      <c r="L59" s="144" t="s">
        <v>16</v>
      </c>
      <c r="M59" s="144" t="s">
        <v>16</v>
      </c>
      <c r="N59" s="144" t="s">
        <v>16</v>
      </c>
      <c r="O59" s="144" t="s">
        <v>16</v>
      </c>
      <c r="P59" s="144" t="s">
        <v>16</v>
      </c>
      <c r="Q59" s="144" t="s">
        <v>16</v>
      </c>
      <c r="R59" s="144" t="s">
        <v>16</v>
      </c>
      <c r="S59" s="144" t="s">
        <v>16</v>
      </c>
      <c r="T59" s="144" t="s">
        <v>16</v>
      </c>
      <c r="U59" s="144" t="s">
        <v>16</v>
      </c>
      <c r="V59" s="144" t="s">
        <v>16</v>
      </c>
      <c r="W59" s="144" t="s">
        <v>16</v>
      </c>
      <c r="X59" s="144" t="s">
        <v>16</v>
      </c>
      <c r="Y59" s="144" t="s">
        <v>16</v>
      </c>
      <c r="Z59" s="144" t="s">
        <v>16</v>
      </c>
      <c r="AA59" s="144" t="s">
        <v>16</v>
      </c>
      <c r="AB59" s="144" t="s">
        <v>16</v>
      </c>
      <c r="AC59" s="144" t="s">
        <v>16</v>
      </c>
      <c r="AD59" s="144" t="s">
        <v>16</v>
      </c>
      <c r="AE59" s="197">
        <f t="shared" si="3"/>
        <v>24</v>
      </c>
      <c r="AF59" s="207">
        <f t="shared" si="4"/>
        <v>0</v>
      </c>
    </row>
    <row r="60" spans="2:32" ht="12" customHeight="1">
      <c r="B60" s="117">
        <f t="shared" si="1"/>
        <v>57</v>
      </c>
      <c r="C60" s="126"/>
      <c r="D60" s="137" t="s">
        <v>109</v>
      </c>
      <c r="E60" s="144">
        <v>311</v>
      </c>
      <c r="F60" s="148">
        <f t="shared" ca="1" si="2"/>
        <v>1</v>
      </c>
      <c r="G60" s="126" t="s">
        <v>16</v>
      </c>
      <c r="H60" s="144" t="s">
        <v>16</v>
      </c>
      <c r="I60" s="144" t="s">
        <v>16</v>
      </c>
      <c r="J60" s="144" t="s">
        <v>16</v>
      </c>
      <c r="K60" s="144" t="s">
        <v>16</v>
      </c>
      <c r="L60" s="144" t="s">
        <v>16</v>
      </c>
      <c r="M60" s="144" t="s">
        <v>16</v>
      </c>
      <c r="N60" s="144" t="s">
        <v>16</v>
      </c>
      <c r="O60" s="144" t="s">
        <v>16</v>
      </c>
      <c r="P60" s="144" t="s">
        <v>16</v>
      </c>
      <c r="Q60" s="144" t="s">
        <v>16</v>
      </c>
      <c r="R60" s="144" t="s">
        <v>16</v>
      </c>
      <c r="S60" s="144" t="s">
        <v>16</v>
      </c>
      <c r="T60" s="144" t="s">
        <v>16</v>
      </c>
      <c r="U60" s="144" t="s">
        <v>16</v>
      </c>
      <c r="V60" s="144" t="s">
        <v>16</v>
      </c>
      <c r="W60" s="144" t="s">
        <v>16</v>
      </c>
      <c r="X60" s="144" t="s">
        <v>16</v>
      </c>
      <c r="Y60" s="144" t="s">
        <v>16</v>
      </c>
      <c r="Z60" s="144" t="s">
        <v>16</v>
      </c>
      <c r="AA60" s="144" t="s">
        <v>16</v>
      </c>
      <c r="AB60" s="144" t="s">
        <v>16</v>
      </c>
      <c r="AC60" s="144" t="s">
        <v>16</v>
      </c>
      <c r="AD60" s="144" t="s">
        <v>16</v>
      </c>
      <c r="AE60" s="197">
        <f t="shared" si="3"/>
        <v>24</v>
      </c>
      <c r="AF60" s="207">
        <f t="shared" si="4"/>
        <v>0</v>
      </c>
    </row>
    <row r="61" spans="2:32" ht="12" customHeight="1">
      <c r="B61" s="117">
        <f t="shared" si="1"/>
        <v>58</v>
      </c>
      <c r="C61" s="126"/>
      <c r="D61" s="137" t="s">
        <v>109</v>
      </c>
      <c r="E61" s="144">
        <v>312</v>
      </c>
      <c r="F61" s="148">
        <f t="shared" ca="1" si="2"/>
        <v>1</v>
      </c>
      <c r="G61" s="126" t="s">
        <v>16</v>
      </c>
      <c r="H61" s="144" t="s">
        <v>16</v>
      </c>
      <c r="I61" s="144" t="s">
        <v>16</v>
      </c>
      <c r="J61" s="144" t="s">
        <v>16</v>
      </c>
      <c r="K61" s="144" t="s">
        <v>16</v>
      </c>
      <c r="L61" s="144" t="s">
        <v>16</v>
      </c>
      <c r="M61" s="144" t="s">
        <v>16</v>
      </c>
      <c r="N61" s="144" t="s">
        <v>16</v>
      </c>
      <c r="O61" s="144" t="s">
        <v>16</v>
      </c>
      <c r="P61" s="144" t="s">
        <v>16</v>
      </c>
      <c r="Q61" s="144" t="s">
        <v>16</v>
      </c>
      <c r="R61" s="144" t="s">
        <v>16</v>
      </c>
      <c r="S61" s="144" t="s">
        <v>16</v>
      </c>
      <c r="T61" s="144" t="s">
        <v>16</v>
      </c>
      <c r="U61" s="144" t="s">
        <v>16</v>
      </c>
      <c r="V61" s="144" t="s">
        <v>16</v>
      </c>
      <c r="W61" s="144" t="s">
        <v>16</v>
      </c>
      <c r="X61" s="144" t="s">
        <v>16</v>
      </c>
      <c r="Y61" s="144" t="s">
        <v>16</v>
      </c>
      <c r="Z61" s="144" t="s">
        <v>16</v>
      </c>
      <c r="AA61" s="144" t="s">
        <v>16</v>
      </c>
      <c r="AB61" s="144" t="s">
        <v>16</v>
      </c>
      <c r="AC61" s="144" t="s">
        <v>16</v>
      </c>
      <c r="AD61" s="144" t="s">
        <v>16</v>
      </c>
      <c r="AE61" s="197">
        <f t="shared" si="3"/>
        <v>24</v>
      </c>
      <c r="AF61" s="207">
        <f t="shared" si="4"/>
        <v>0</v>
      </c>
    </row>
    <row r="62" spans="2:32" ht="12" customHeight="1">
      <c r="B62" s="117">
        <f t="shared" si="1"/>
        <v>59</v>
      </c>
      <c r="C62" s="126"/>
      <c r="D62" s="137" t="s">
        <v>109</v>
      </c>
      <c r="E62" s="144">
        <v>313</v>
      </c>
      <c r="F62" s="148">
        <f t="shared" ca="1" si="2"/>
        <v>1</v>
      </c>
      <c r="G62" s="126" t="s">
        <v>16</v>
      </c>
      <c r="H62" s="144" t="s">
        <v>16</v>
      </c>
      <c r="I62" s="144" t="s">
        <v>16</v>
      </c>
      <c r="J62" s="144" t="s">
        <v>16</v>
      </c>
      <c r="K62" s="144" t="s">
        <v>16</v>
      </c>
      <c r="L62" s="144" t="s">
        <v>16</v>
      </c>
      <c r="M62" s="144" t="s">
        <v>16</v>
      </c>
      <c r="N62" s="144" t="s">
        <v>16</v>
      </c>
      <c r="O62" s="144" t="s">
        <v>16</v>
      </c>
      <c r="P62" s="144" t="s">
        <v>16</v>
      </c>
      <c r="Q62" s="144" t="s">
        <v>16</v>
      </c>
      <c r="R62" s="144" t="s">
        <v>16</v>
      </c>
      <c r="S62" s="144" t="s">
        <v>16</v>
      </c>
      <c r="T62" s="144" t="s">
        <v>16</v>
      </c>
      <c r="U62" s="144" t="s">
        <v>16</v>
      </c>
      <c r="V62" s="144" t="s">
        <v>16</v>
      </c>
      <c r="W62" s="144" t="s">
        <v>16</v>
      </c>
      <c r="X62" s="144" t="s">
        <v>16</v>
      </c>
      <c r="Y62" s="144" t="s">
        <v>16</v>
      </c>
      <c r="Z62" s="144" t="s">
        <v>16</v>
      </c>
      <c r="AA62" s="144" t="s">
        <v>16</v>
      </c>
      <c r="AB62" s="144" t="s">
        <v>16</v>
      </c>
      <c r="AC62" s="144" t="s">
        <v>16</v>
      </c>
      <c r="AD62" s="144" t="s">
        <v>16</v>
      </c>
      <c r="AE62" s="197">
        <f t="shared" si="3"/>
        <v>24</v>
      </c>
      <c r="AF62" s="207">
        <f t="shared" si="4"/>
        <v>0</v>
      </c>
    </row>
    <row r="63" spans="2:32" ht="12" customHeight="1">
      <c r="B63" s="117">
        <f t="shared" si="1"/>
        <v>60</v>
      </c>
      <c r="C63" s="126"/>
      <c r="D63" s="137" t="s">
        <v>109</v>
      </c>
      <c r="E63" s="144">
        <v>314</v>
      </c>
      <c r="F63" s="148">
        <f t="shared" ca="1" si="2"/>
        <v>1</v>
      </c>
      <c r="G63" s="126" t="s">
        <v>16</v>
      </c>
      <c r="H63" s="144" t="s">
        <v>16</v>
      </c>
      <c r="I63" s="144" t="s">
        <v>16</v>
      </c>
      <c r="J63" s="144" t="s">
        <v>16</v>
      </c>
      <c r="K63" s="144" t="s">
        <v>16</v>
      </c>
      <c r="L63" s="144" t="s">
        <v>16</v>
      </c>
      <c r="M63" s="144" t="s">
        <v>16</v>
      </c>
      <c r="N63" s="144" t="s">
        <v>16</v>
      </c>
      <c r="O63" s="144" t="s">
        <v>16</v>
      </c>
      <c r="P63" s="144" t="s">
        <v>16</v>
      </c>
      <c r="Q63" s="144" t="s">
        <v>16</v>
      </c>
      <c r="R63" s="144" t="s">
        <v>16</v>
      </c>
      <c r="S63" s="144" t="s">
        <v>16</v>
      </c>
      <c r="T63" s="144" t="s">
        <v>16</v>
      </c>
      <c r="U63" s="144" t="s">
        <v>16</v>
      </c>
      <c r="V63" s="144" t="s">
        <v>16</v>
      </c>
      <c r="W63" s="144" t="s">
        <v>16</v>
      </c>
      <c r="X63" s="144" t="s">
        <v>16</v>
      </c>
      <c r="Y63" s="144" t="s">
        <v>16</v>
      </c>
      <c r="Z63" s="144" t="s">
        <v>16</v>
      </c>
      <c r="AA63" s="144" t="s">
        <v>16</v>
      </c>
      <c r="AB63" s="144" t="s">
        <v>16</v>
      </c>
      <c r="AC63" s="144" t="s">
        <v>16</v>
      </c>
      <c r="AD63" s="144" t="s">
        <v>16</v>
      </c>
      <c r="AE63" s="197">
        <f t="shared" si="3"/>
        <v>24</v>
      </c>
      <c r="AF63" s="207">
        <f t="shared" si="4"/>
        <v>0</v>
      </c>
    </row>
    <row r="64" spans="2:32" ht="12" customHeight="1">
      <c r="B64" s="117">
        <f t="shared" si="1"/>
        <v>61</v>
      </c>
      <c r="C64" s="126"/>
      <c r="D64" s="137" t="s">
        <v>111</v>
      </c>
      <c r="E64" s="144">
        <v>315</v>
      </c>
      <c r="F64" s="148">
        <f t="shared" ca="1" si="2"/>
        <v>1</v>
      </c>
      <c r="G64" s="126" t="s">
        <v>16</v>
      </c>
      <c r="H64" s="144" t="s">
        <v>16</v>
      </c>
      <c r="I64" s="144" t="s">
        <v>16</v>
      </c>
      <c r="J64" s="144" t="s">
        <v>16</v>
      </c>
      <c r="K64" s="144" t="s">
        <v>16</v>
      </c>
      <c r="L64" s="144" t="s">
        <v>16</v>
      </c>
      <c r="M64" s="144" t="s">
        <v>16</v>
      </c>
      <c r="N64" s="144" t="s">
        <v>16</v>
      </c>
      <c r="O64" s="144" t="s">
        <v>16</v>
      </c>
      <c r="P64" s="144" t="s">
        <v>16</v>
      </c>
      <c r="Q64" s="144" t="s">
        <v>16</v>
      </c>
      <c r="R64" s="144" t="s">
        <v>16</v>
      </c>
      <c r="S64" s="144" t="s">
        <v>16</v>
      </c>
      <c r="T64" s="144" t="s">
        <v>16</v>
      </c>
      <c r="U64" s="144" t="s">
        <v>16</v>
      </c>
      <c r="V64" s="144" t="s">
        <v>16</v>
      </c>
      <c r="W64" s="144" t="s">
        <v>16</v>
      </c>
      <c r="X64" s="144" t="s">
        <v>16</v>
      </c>
      <c r="Y64" s="144" t="s">
        <v>16</v>
      </c>
      <c r="Z64" s="144" t="s">
        <v>16</v>
      </c>
      <c r="AA64" s="144" t="s">
        <v>16</v>
      </c>
      <c r="AB64" s="144" t="s">
        <v>16</v>
      </c>
      <c r="AC64" s="144" t="s">
        <v>16</v>
      </c>
      <c r="AD64" s="144" t="s">
        <v>16</v>
      </c>
      <c r="AE64" s="197">
        <f t="shared" si="3"/>
        <v>24</v>
      </c>
      <c r="AF64" s="207">
        <f t="shared" si="4"/>
        <v>0</v>
      </c>
    </row>
    <row r="65" spans="2:39" ht="12" customHeight="1">
      <c r="B65" s="117">
        <f t="shared" si="1"/>
        <v>62</v>
      </c>
      <c r="C65" s="126"/>
      <c r="D65" s="137" t="s">
        <v>111</v>
      </c>
      <c r="E65" s="144"/>
      <c r="F65" s="148">
        <f t="shared" ca="1" si="2"/>
        <v>2</v>
      </c>
      <c r="G65" s="126" t="s">
        <v>16</v>
      </c>
      <c r="H65" s="144" t="s">
        <v>16</v>
      </c>
      <c r="I65" s="144" t="s">
        <v>16</v>
      </c>
      <c r="J65" s="144" t="s">
        <v>16</v>
      </c>
      <c r="K65" s="144" t="s">
        <v>16</v>
      </c>
      <c r="L65" s="144" t="s">
        <v>16</v>
      </c>
      <c r="M65" s="144" t="s">
        <v>16</v>
      </c>
      <c r="N65" s="144" t="s">
        <v>16</v>
      </c>
      <c r="O65" s="144" t="s">
        <v>16</v>
      </c>
      <c r="P65" s="144" t="s">
        <v>16</v>
      </c>
      <c r="Q65" s="144" t="s">
        <v>16</v>
      </c>
      <c r="R65" s="144" t="s">
        <v>16</v>
      </c>
      <c r="S65" s="144" t="s">
        <v>16</v>
      </c>
      <c r="T65" s="144" t="s">
        <v>16</v>
      </c>
      <c r="U65" s="144" t="s">
        <v>16</v>
      </c>
      <c r="V65" s="144" t="s">
        <v>16</v>
      </c>
      <c r="W65" s="144" t="s">
        <v>16</v>
      </c>
      <c r="X65" s="144" t="s">
        <v>16</v>
      </c>
      <c r="Y65" s="144" t="s">
        <v>16</v>
      </c>
      <c r="Z65" s="144" t="s">
        <v>16</v>
      </c>
      <c r="AA65" s="144" t="s">
        <v>16</v>
      </c>
      <c r="AB65" s="144" t="s">
        <v>16</v>
      </c>
      <c r="AC65" s="144" t="s">
        <v>16</v>
      </c>
      <c r="AD65" s="144" t="s">
        <v>16</v>
      </c>
      <c r="AE65" s="197">
        <f t="shared" si="3"/>
        <v>24</v>
      </c>
      <c r="AF65" s="207">
        <f t="shared" si="4"/>
        <v>0</v>
      </c>
    </row>
    <row r="66" spans="2:39" ht="12" customHeight="1">
      <c r="B66" s="117">
        <f t="shared" si="1"/>
        <v>63</v>
      </c>
      <c r="C66" s="126"/>
      <c r="D66" s="137" t="s">
        <v>111</v>
      </c>
      <c r="E66" s="144"/>
      <c r="F66" s="148">
        <f t="shared" ca="1" si="2"/>
        <v>3</v>
      </c>
      <c r="G66" s="126" t="s">
        <v>16</v>
      </c>
      <c r="H66" s="144" t="s">
        <v>16</v>
      </c>
      <c r="I66" s="144" t="s">
        <v>16</v>
      </c>
      <c r="J66" s="144" t="s">
        <v>16</v>
      </c>
      <c r="K66" s="144" t="s">
        <v>16</v>
      </c>
      <c r="L66" s="144" t="s">
        <v>16</v>
      </c>
      <c r="M66" s="144" t="s">
        <v>16</v>
      </c>
      <c r="N66" s="144" t="s">
        <v>16</v>
      </c>
      <c r="O66" s="144" t="s">
        <v>16</v>
      </c>
      <c r="P66" s="144" t="s">
        <v>16</v>
      </c>
      <c r="Q66" s="144" t="s">
        <v>16</v>
      </c>
      <c r="R66" s="144" t="s">
        <v>16</v>
      </c>
      <c r="S66" s="144" t="s">
        <v>16</v>
      </c>
      <c r="T66" s="144" t="s">
        <v>16</v>
      </c>
      <c r="U66" s="144" t="s">
        <v>16</v>
      </c>
      <c r="V66" s="144" t="s">
        <v>16</v>
      </c>
      <c r="W66" s="144" t="s">
        <v>16</v>
      </c>
      <c r="X66" s="144" t="s">
        <v>16</v>
      </c>
      <c r="Y66" s="144" t="s">
        <v>16</v>
      </c>
      <c r="Z66" s="144" t="s">
        <v>16</v>
      </c>
      <c r="AA66" s="144" t="s">
        <v>16</v>
      </c>
      <c r="AB66" s="144" t="s">
        <v>16</v>
      </c>
      <c r="AC66" s="144" t="s">
        <v>16</v>
      </c>
      <c r="AD66" s="144" t="s">
        <v>16</v>
      </c>
      <c r="AE66" s="197">
        <f t="shared" si="3"/>
        <v>24</v>
      </c>
      <c r="AF66" s="207">
        <f t="shared" si="4"/>
        <v>0</v>
      </c>
    </row>
    <row r="67" spans="2:39" ht="12" customHeight="1">
      <c r="B67" s="117">
        <f t="shared" si="1"/>
        <v>64</v>
      </c>
      <c r="C67" s="126"/>
      <c r="D67" s="137" t="s">
        <v>111</v>
      </c>
      <c r="E67" s="144">
        <v>312</v>
      </c>
      <c r="F67" s="148">
        <f t="shared" ca="1" si="2"/>
        <v>1</v>
      </c>
      <c r="G67" s="126" t="s">
        <v>16</v>
      </c>
      <c r="H67" s="144" t="s">
        <v>16</v>
      </c>
      <c r="I67" s="144" t="s">
        <v>16</v>
      </c>
      <c r="J67" s="144" t="s">
        <v>16</v>
      </c>
      <c r="K67" s="144" t="s">
        <v>16</v>
      </c>
      <c r="L67" s="144" t="s">
        <v>16</v>
      </c>
      <c r="M67" s="144" t="s">
        <v>16</v>
      </c>
      <c r="N67" s="144" t="s">
        <v>16</v>
      </c>
      <c r="O67" s="144" t="s">
        <v>16</v>
      </c>
      <c r="P67" s="144" t="s">
        <v>16</v>
      </c>
      <c r="Q67" s="144" t="s">
        <v>16</v>
      </c>
      <c r="R67" s="144" t="s">
        <v>16</v>
      </c>
      <c r="S67" s="144" t="s">
        <v>16</v>
      </c>
      <c r="T67" s="144" t="s">
        <v>16</v>
      </c>
      <c r="U67" s="144" t="s">
        <v>16</v>
      </c>
      <c r="V67" s="144" t="s">
        <v>16</v>
      </c>
      <c r="W67" s="144" t="s">
        <v>16</v>
      </c>
      <c r="X67" s="144" t="s">
        <v>16</v>
      </c>
      <c r="Y67" s="144" t="s">
        <v>16</v>
      </c>
      <c r="Z67" s="144" t="s">
        <v>16</v>
      </c>
      <c r="AA67" s="144" t="s">
        <v>16</v>
      </c>
      <c r="AB67" s="144" t="s">
        <v>16</v>
      </c>
      <c r="AC67" s="144" t="s">
        <v>16</v>
      </c>
      <c r="AD67" s="144" t="s">
        <v>16</v>
      </c>
      <c r="AE67" s="198">
        <f t="shared" si="3"/>
        <v>24</v>
      </c>
      <c r="AF67" s="207">
        <f t="shared" si="4"/>
        <v>0</v>
      </c>
    </row>
    <row r="68" spans="2:39" ht="12" customHeight="1">
      <c r="B68" s="118">
        <f>ROW()-3</f>
        <v>65</v>
      </c>
      <c r="C68" s="127"/>
      <c r="D68" s="138" t="s">
        <v>111</v>
      </c>
      <c r="E68" s="138"/>
      <c r="F68" s="149">
        <f ca="1">IF(E68="",OFFSET(F68,-1,0)+1,1)</f>
        <v>2</v>
      </c>
      <c r="G68" s="127" t="s">
        <v>16</v>
      </c>
      <c r="H68" s="138" t="s">
        <v>16</v>
      </c>
      <c r="I68" s="138" t="s">
        <v>16</v>
      </c>
      <c r="J68" s="138" t="s">
        <v>16</v>
      </c>
      <c r="K68" s="138" t="s">
        <v>16</v>
      </c>
      <c r="L68" s="138" t="s">
        <v>16</v>
      </c>
      <c r="M68" s="138" t="s">
        <v>16</v>
      </c>
      <c r="N68" s="138" t="s">
        <v>16</v>
      </c>
      <c r="O68" s="138" t="s">
        <v>16</v>
      </c>
      <c r="P68" s="138" t="s">
        <v>16</v>
      </c>
      <c r="Q68" s="138" t="s">
        <v>16</v>
      </c>
      <c r="R68" s="138" t="s">
        <v>16</v>
      </c>
      <c r="S68" s="138" t="s">
        <v>16</v>
      </c>
      <c r="T68" s="138" t="s">
        <v>16</v>
      </c>
      <c r="U68" s="138" t="s">
        <v>16</v>
      </c>
      <c r="V68" s="138" t="s">
        <v>16</v>
      </c>
      <c r="W68" s="138" t="s">
        <v>16</v>
      </c>
      <c r="X68" s="138" t="s">
        <v>16</v>
      </c>
      <c r="Y68" s="138" t="s">
        <v>16</v>
      </c>
      <c r="Z68" s="138" t="s">
        <v>16</v>
      </c>
      <c r="AA68" s="138" t="s">
        <v>16</v>
      </c>
      <c r="AB68" s="138" t="s">
        <v>16</v>
      </c>
      <c r="AC68" s="138" t="s">
        <v>16</v>
      </c>
      <c r="AD68" s="138" t="s">
        <v>16</v>
      </c>
      <c r="AE68" s="199">
        <f>COUNTIF(G68:AD68,"空")</f>
        <v>24</v>
      </c>
      <c r="AF68" s="208">
        <f>COUNTIF(G68:AD68,"一")</f>
        <v>0</v>
      </c>
    </row>
    <row r="69" spans="2:39" ht="18" customHeight="1">
      <c r="B69" s="119"/>
      <c r="C69" s="128" t="s">
        <v>145</v>
      </c>
      <c r="D69" s="139"/>
      <c r="E69" s="139"/>
      <c r="F69" s="150" t="s">
        <v>140</v>
      </c>
      <c r="G69" s="155">
        <f t="shared" ref="G69:AD69" si="5">COUNTIF(G$4:G$68,"*"&amp;"コ"&amp;"*")</f>
        <v>19</v>
      </c>
      <c r="H69" s="155">
        <f t="shared" si="5"/>
        <v>19</v>
      </c>
      <c r="I69" s="155">
        <f t="shared" si="5"/>
        <v>19</v>
      </c>
      <c r="J69" s="155">
        <f t="shared" si="5"/>
        <v>20</v>
      </c>
      <c r="K69" s="155">
        <f t="shared" si="5"/>
        <v>20</v>
      </c>
      <c r="L69" s="155">
        <f t="shared" si="5"/>
        <v>20</v>
      </c>
      <c r="M69" s="155">
        <f t="shared" si="5"/>
        <v>26</v>
      </c>
      <c r="N69" s="155">
        <f t="shared" si="5"/>
        <v>24</v>
      </c>
      <c r="O69" s="155">
        <f t="shared" si="5"/>
        <v>24</v>
      </c>
      <c r="P69" s="155">
        <f t="shared" si="5"/>
        <v>24</v>
      </c>
      <c r="Q69" s="155">
        <f t="shared" si="5"/>
        <v>24</v>
      </c>
      <c r="R69" s="155">
        <f t="shared" si="5"/>
        <v>24</v>
      </c>
      <c r="S69" s="155">
        <f t="shared" si="5"/>
        <v>23</v>
      </c>
      <c r="T69" s="155">
        <f t="shared" si="5"/>
        <v>18</v>
      </c>
      <c r="U69" s="155">
        <f t="shared" si="5"/>
        <v>18</v>
      </c>
      <c r="V69" s="155">
        <f t="shared" si="5"/>
        <v>16</v>
      </c>
      <c r="W69" s="155">
        <f t="shared" si="5"/>
        <v>21</v>
      </c>
      <c r="X69" s="155">
        <f t="shared" si="5"/>
        <v>26</v>
      </c>
      <c r="Y69" s="155">
        <f t="shared" si="5"/>
        <v>23</v>
      </c>
      <c r="Z69" s="155">
        <f t="shared" si="5"/>
        <v>21</v>
      </c>
      <c r="AA69" s="155">
        <f t="shared" si="5"/>
        <v>21</v>
      </c>
      <c r="AB69" s="155">
        <f t="shared" si="5"/>
        <v>21</v>
      </c>
      <c r="AC69" s="155">
        <f t="shared" si="5"/>
        <v>21</v>
      </c>
      <c r="AD69" s="155">
        <f t="shared" si="5"/>
        <v>20</v>
      </c>
      <c r="AE69" s="200">
        <f>SUM(G69:AD69)</f>
        <v>512</v>
      </c>
    </row>
    <row r="70" spans="2:39" ht="15.75" customHeight="1">
      <c r="B70" s="119"/>
      <c r="C70" s="129" t="s">
        <v>147</v>
      </c>
      <c r="D70" s="140"/>
      <c r="E70" s="140"/>
      <c r="F70" s="151" t="s">
        <v>53</v>
      </c>
      <c r="G70" s="156">
        <f t="shared" ref="G70:AD70" si="6">COUNTIF(G$4:G$68,"*"&amp;"一"&amp;"*")</f>
        <v>0</v>
      </c>
      <c r="H70" s="162">
        <f t="shared" si="6"/>
        <v>0</v>
      </c>
      <c r="I70" s="162">
        <f t="shared" si="6"/>
        <v>0</v>
      </c>
      <c r="J70" s="162">
        <f t="shared" si="6"/>
        <v>0</v>
      </c>
      <c r="K70" s="162">
        <f t="shared" si="6"/>
        <v>0</v>
      </c>
      <c r="L70" s="162">
        <f t="shared" si="6"/>
        <v>0</v>
      </c>
      <c r="M70" s="162">
        <f t="shared" si="6"/>
        <v>1</v>
      </c>
      <c r="N70" s="162">
        <f t="shared" si="6"/>
        <v>1</v>
      </c>
      <c r="O70" s="162">
        <f t="shared" si="6"/>
        <v>1</v>
      </c>
      <c r="P70" s="162">
        <f t="shared" si="6"/>
        <v>2</v>
      </c>
      <c r="Q70" s="162">
        <f t="shared" si="6"/>
        <v>2</v>
      </c>
      <c r="R70" s="162">
        <f t="shared" si="6"/>
        <v>2</v>
      </c>
      <c r="S70" s="162">
        <f t="shared" si="6"/>
        <v>2</v>
      </c>
      <c r="T70" s="162">
        <f t="shared" si="6"/>
        <v>2</v>
      </c>
      <c r="U70" s="162">
        <f t="shared" si="6"/>
        <v>2</v>
      </c>
      <c r="V70" s="162">
        <f t="shared" si="6"/>
        <v>2</v>
      </c>
      <c r="W70" s="162">
        <f t="shared" si="6"/>
        <v>2</v>
      </c>
      <c r="X70" s="162">
        <f t="shared" si="6"/>
        <v>2</v>
      </c>
      <c r="Y70" s="162">
        <f t="shared" si="6"/>
        <v>2</v>
      </c>
      <c r="Z70" s="162">
        <f t="shared" si="6"/>
        <v>2</v>
      </c>
      <c r="AA70" s="162">
        <f t="shared" si="6"/>
        <v>2</v>
      </c>
      <c r="AB70" s="162">
        <f t="shared" si="6"/>
        <v>1</v>
      </c>
      <c r="AC70" s="162">
        <f t="shared" si="6"/>
        <v>1</v>
      </c>
      <c r="AD70" s="162">
        <f t="shared" si="6"/>
        <v>0</v>
      </c>
      <c r="AE70" s="201">
        <f>SUM(G70:AD70)</f>
        <v>29</v>
      </c>
    </row>
    <row r="71" spans="2:39" ht="15.75" customHeight="1">
      <c r="B71" s="119"/>
      <c r="C71" s="130" t="s">
        <v>148</v>
      </c>
      <c r="D71" s="141"/>
      <c r="E71" s="141"/>
      <c r="F71" s="152"/>
      <c r="G71" s="157">
        <f t="shared" ref="G71:AD71" si="7">SUM(G69:G70)</f>
        <v>19</v>
      </c>
      <c r="H71" s="163">
        <f t="shared" si="7"/>
        <v>19</v>
      </c>
      <c r="I71" s="163">
        <f t="shared" si="7"/>
        <v>19</v>
      </c>
      <c r="J71" s="163">
        <f t="shared" si="7"/>
        <v>20</v>
      </c>
      <c r="K71" s="163">
        <f t="shared" si="7"/>
        <v>20</v>
      </c>
      <c r="L71" s="163">
        <f t="shared" si="7"/>
        <v>20</v>
      </c>
      <c r="M71" s="163">
        <f t="shared" si="7"/>
        <v>27</v>
      </c>
      <c r="N71" s="163">
        <f t="shared" si="7"/>
        <v>25</v>
      </c>
      <c r="O71" s="163">
        <f t="shared" si="7"/>
        <v>25</v>
      </c>
      <c r="P71" s="163">
        <f t="shared" si="7"/>
        <v>26</v>
      </c>
      <c r="Q71" s="163">
        <f t="shared" si="7"/>
        <v>26</v>
      </c>
      <c r="R71" s="163">
        <f t="shared" si="7"/>
        <v>26</v>
      </c>
      <c r="S71" s="163">
        <f t="shared" si="7"/>
        <v>25</v>
      </c>
      <c r="T71" s="163">
        <f t="shared" si="7"/>
        <v>20</v>
      </c>
      <c r="U71" s="163">
        <f t="shared" si="7"/>
        <v>20</v>
      </c>
      <c r="V71" s="163">
        <f t="shared" si="7"/>
        <v>18</v>
      </c>
      <c r="W71" s="163">
        <f t="shared" si="7"/>
        <v>23</v>
      </c>
      <c r="X71" s="163">
        <f t="shared" si="7"/>
        <v>28</v>
      </c>
      <c r="Y71" s="163">
        <f t="shared" si="7"/>
        <v>25</v>
      </c>
      <c r="Z71" s="163">
        <f t="shared" si="7"/>
        <v>23</v>
      </c>
      <c r="AA71" s="163">
        <f t="shared" si="7"/>
        <v>23</v>
      </c>
      <c r="AB71" s="163">
        <f t="shared" si="7"/>
        <v>22</v>
      </c>
      <c r="AC71" s="163">
        <f t="shared" si="7"/>
        <v>22</v>
      </c>
      <c r="AD71" s="163">
        <f t="shared" si="7"/>
        <v>20</v>
      </c>
      <c r="AE71" s="202">
        <f>SUM(G71:AD71)</f>
        <v>541</v>
      </c>
    </row>
    <row r="72" spans="2:39" ht="15.75" customHeight="1">
      <c r="B72" s="119"/>
      <c r="C72" s="130" t="s">
        <v>26</v>
      </c>
      <c r="D72" s="141"/>
      <c r="E72" s="141"/>
      <c r="F72" s="152"/>
      <c r="G72" s="158">
        <f t="shared" ref="G72:AD72" si="8">COUNTIF(G$4:G$68,"空")</f>
        <v>46</v>
      </c>
      <c r="H72" s="164">
        <f t="shared" si="8"/>
        <v>46</v>
      </c>
      <c r="I72" s="164">
        <f t="shared" si="8"/>
        <v>46</v>
      </c>
      <c r="J72" s="164">
        <f t="shared" si="8"/>
        <v>45</v>
      </c>
      <c r="K72" s="164">
        <f t="shared" si="8"/>
        <v>45</v>
      </c>
      <c r="L72" s="164">
        <f t="shared" si="8"/>
        <v>45</v>
      </c>
      <c r="M72" s="164">
        <f t="shared" si="8"/>
        <v>38</v>
      </c>
      <c r="N72" s="164">
        <f t="shared" si="8"/>
        <v>40</v>
      </c>
      <c r="O72" s="164">
        <f t="shared" si="8"/>
        <v>40</v>
      </c>
      <c r="P72" s="164">
        <f t="shared" si="8"/>
        <v>39</v>
      </c>
      <c r="Q72" s="164">
        <f t="shared" si="8"/>
        <v>39</v>
      </c>
      <c r="R72" s="164">
        <f t="shared" si="8"/>
        <v>39</v>
      </c>
      <c r="S72" s="164">
        <f t="shared" si="8"/>
        <v>40</v>
      </c>
      <c r="T72" s="164">
        <f t="shared" si="8"/>
        <v>45</v>
      </c>
      <c r="U72" s="164">
        <f t="shared" si="8"/>
        <v>45</v>
      </c>
      <c r="V72" s="164">
        <f t="shared" si="8"/>
        <v>47</v>
      </c>
      <c r="W72" s="164">
        <f t="shared" si="8"/>
        <v>42</v>
      </c>
      <c r="X72" s="164">
        <f t="shared" si="8"/>
        <v>37</v>
      </c>
      <c r="Y72" s="164">
        <f t="shared" si="8"/>
        <v>40</v>
      </c>
      <c r="Z72" s="164">
        <f t="shared" si="8"/>
        <v>42</v>
      </c>
      <c r="AA72" s="164">
        <f t="shared" si="8"/>
        <v>42</v>
      </c>
      <c r="AB72" s="164">
        <f t="shared" si="8"/>
        <v>43</v>
      </c>
      <c r="AC72" s="164">
        <f t="shared" si="8"/>
        <v>43</v>
      </c>
      <c r="AD72" s="164">
        <f t="shared" si="8"/>
        <v>45</v>
      </c>
      <c r="AE72" s="203">
        <f>SUM(G72:AD72)</f>
        <v>1019</v>
      </c>
    </row>
    <row r="73" spans="2:39" ht="15.75" customHeight="1">
      <c r="B73" s="120"/>
      <c r="C73" s="131" t="s">
        <v>149</v>
      </c>
      <c r="D73" s="131"/>
      <c r="E73" s="131"/>
      <c r="F73" s="153"/>
      <c r="G73" s="159">
        <f t="shared" ref="G73:AD73" si="9">SUM(G71:G72)</f>
        <v>65</v>
      </c>
      <c r="H73" s="165">
        <f t="shared" si="9"/>
        <v>65</v>
      </c>
      <c r="I73" s="165">
        <f t="shared" si="9"/>
        <v>65</v>
      </c>
      <c r="J73" s="165">
        <f t="shared" si="9"/>
        <v>65</v>
      </c>
      <c r="K73" s="165">
        <f t="shared" si="9"/>
        <v>65</v>
      </c>
      <c r="L73" s="165">
        <f t="shared" si="9"/>
        <v>65</v>
      </c>
      <c r="M73" s="165">
        <f t="shared" si="9"/>
        <v>65</v>
      </c>
      <c r="N73" s="165">
        <f t="shared" si="9"/>
        <v>65</v>
      </c>
      <c r="O73" s="165">
        <f t="shared" si="9"/>
        <v>65</v>
      </c>
      <c r="P73" s="165">
        <f t="shared" si="9"/>
        <v>65</v>
      </c>
      <c r="Q73" s="165">
        <f t="shared" si="9"/>
        <v>65</v>
      </c>
      <c r="R73" s="165">
        <f t="shared" si="9"/>
        <v>65</v>
      </c>
      <c r="S73" s="165">
        <f t="shared" si="9"/>
        <v>65</v>
      </c>
      <c r="T73" s="165">
        <f t="shared" si="9"/>
        <v>65</v>
      </c>
      <c r="U73" s="165">
        <f t="shared" si="9"/>
        <v>65</v>
      </c>
      <c r="V73" s="165">
        <f t="shared" si="9"/>
        <v>65</v>
      </c>
      <c r="W73" s="165">
        <f t="shared" si="9"/>
        <v>65</v>
      </c>
      <c r="X73" s="165">
        <f t="shared" si="9"/>
        <v>65</v>
      </c>
      <c r="Y73" s="165">
        <f t="shared" si="9"/>
        <v>65</v>
      </c>
      <c r="Z73" s="165">
        <f t="shared" si="9"/>
        <v>65</v>
      </c>
      <c r="AA73" s="165">
        <f t="shared" si="9"/>
        <v>65</v>
      </c>
      <c r="AB73" s="165">
        <f t="shared" si="9"/>
        <v>65</v>
      </c>
      <c r="AC73" s="165">
        <f t="shared" si="9"/>
        <v>65</v>
      </c>
      <c r="AD73" s="165">
        <f t="shared" si="9"/>
        <v>65</v>
      </c>
      <c r="AE73" s="204">
        <f>SUM(G73:AD73)</f>
        <v>1560</v>
      </c>
    </row>
    <row r="74" spans="2:39" ht="12" customHeight="1">
      <c r="B74" s="28"/>
      <c r="C74" s="28"/>
      <c r="D74" s="28"/>
      <c r="E74" s="28"/>
      <c r="F74" s="28"/>
      <c r="G74" s="57"/>
      <c r="H74" s="57"/>
      <c r="I74" s="57"/>
      <c r="J74" s="57"/>
      <c r="K74" s="57"/>
      <c r="L74" s="57"/>
      <c r="M74" s="57"/>
      <c r="N74" s="88"/>
      <c r="O74" s="88"/>
      <c r="P74" s="88"/>
      <c r="Q74" s="57"/>
      <c r="R74" s="57"/>
      <c r="S74" s="57"/>
      <c r="T74" s="57"/>
      <c r="U74" s="57"/>
      <c r="V74" s="88"/>
      <c r="W74" s="88"/>
      <c r="X74" s="57"/>
      <c r="Y74" s="88"/>
      <c r="Z74" s="57"/>
      <c r="AA74" s="57"/>
      <c r="AB74" s="57"/>
      <c r="AC74" s="88"/>
      <c r="AD74" s="57"/>
      <c r="AE74" s="57"/>
      <c r="AF74" s="57"/>
      <c r="AG74" s="57"/>
      <c r="AH74" s="57"/>
      <c r="AI74" s="57"/>
      <c r="AJ74" s="57"/>
      <c r="AK74" s="57"/>
      <c r="AL74" s="57"/>
      <c r="AM74" s="57"/>
    </row>
    <row r="75" spans="2:39" ht="16.2" customHeight="1">
      <c r="B75" s="30" t="s">
        <v>125</v>
      </c>
      <c r="C75" s="44"/>
      <c r="D75" s="44"/>
      <c r="E75" s="44"/>
      <c r="F75" s="44"/>
      <c r="G75" s="44"/>
      <c r="H75" s="44"/>
      <c r="I75" s="44"/>
      <c r="J75" s="44"/>
      <c r="K75" s="44"/>
      <c r="L75" s="44"/>
      <c r="M75" s="44"/>
      <c r="N75" s="44"/>
      <c r="O75" s="44"/>
      <c r="P75" s="44"/>
      <c r="Q75" s="44"/>
      <c r="R75" s="44"/>
      <c r="S75" s="44"/>
      <c r="U75" s="44"/>
      <c r="V75" s="44"/>
      <c r="W75" s="44"/>
      <c r="X75" s="44"/>
      <c r="Y75" s="44"/>
      <c r="Z75" s="107"/>
    </row>
    <row r="76" spans="2:39" ht="3" customHeight="1">
      <c r="B76" s="30"/>
      <c r="C76" s="44"/>
      <c r="D76" s="44"/>
      <c r="E76" s="44"/>
      <c r="F76" s="44"/>
      <c r="G76" s="44"/>
      <c r="H76" s="44"/>
      <c r="I76" s="44"/>
      <c r="J76" s="44"/>
      <c r="K76" s="44"/>
      <c r="L76" s="44"/>
      <c r="M76" s="44"/>
      <c r="N76" s="44"/>
      <c r="O76" s="44"/>
      <c r="P76" s="44"/>
      <c r="Q76" s="44"/>
      <c r="R76" s="44"/>
      <c r="S76" s="44"/>
      <c r="U76" s="44"/>
      <c r="V76" s="44"/>
      <c r="W76" s="44"/>
      <c r="X76" s="44"/>
      <c r="Y76" s="44"/>
      <c r="Z76" s="107"/>
    </row>
    <row r="77" spans="2:39" ht="16.8" customHeight="1">
      <c r="B77" s="31" t="s">
        <v>83</v>
      </c>
      <c r="O77" s="31"/>
    </row>
    <row r="78" spans="2:39" s="24" customFormat="1" ht="16.8" customHeight="1">
      <c r="B78" s="32" t="s">
        <v>168</v>
      </c>
      <c r="C78" s="32"/>
      <c r="D78" s="32"/>
      <c r="E78" s="32" t="s">
        <v>209</v>
      </c>
      <c r="F78" s="32"/>
      <c r="G78" s="32"/>
      <c r="H78" s="32" t="s">
        <v>93</v>
      </c>
      <c r="I78" s="32"/>
      <c r="J78" s="32"/>
      <c r="K78" s="32" t="s">
        <v>17</v>
      </c>
      <c r="L78" s="78"/>
      <c r="M78" s="81"/>
      <c r="O78" s="32" t="s">
        <v>81</v>
      </c>
      <c r="P78" s="78"/>
      <c r="Q78" s="81"/>
      <c r="R78" s="32" t="s">
        <v>11</v>
      </c>
      <c r="S78" s="78"/>
      <c r="T78" s="81"/>
      <c r="U78" s="185"/>
      <c r="V78" s="104"/>
      <c r="W78" s="104"/>
      <c r="X78" s="104"/>
      <c r="Y78" s="104"/>
      <c r="Z78" s="104"/>
      <c r="AA78" s="108"/>
      <c r="AB78" s="104"/>
      <c r="AC78" s="104"/>
      <c r="AD78" s="104"/>
      <c r="AE78" s="104"/>
      <c r="AF78" s="104"/>
      <c r="AG78" s="104"/>
    </row>
    <row r="79" spans="2:39" s="24" customFormat="1" ht="19.5" customHeight="1">
      <c r="B79" s="32"/>
      <c r="C79" s="32"/>
      <c r="D79" s="32"/>
      <c r="E79" s="32"/>
      <c r="F79" s="32"/>
      <c r="G79" s="32"/>
      <c r="H79" s="32"/>
      <c r="I79" s="32"/>
      <c r="J79" s="32"/>
      <c r="K79" s="76"/>
      <c r="L79" s="79"/>
      <c r="M79" s="82"/>
      <c r="O79" s="76"/>
      <c r="P79" s="79"/>
      <c r="Q79" s="82"/>
      <c r="R79" s="76"/>
      <c r="S79" s="79"/>
      <c r="T79" s="82"/>
      <c r="U79" s="185"/>
      <c r="V79" s="104"/>
      <c r="W79" s="104"/>
      <c r="X79" s="104"/>
      <c r="Y79" s="104"/>
      <c r="Z79" s="104"/>
      <c r="AA79" s="108"/>
      <c r="AB79" s="104"/>
      <c r="AC79" s="104"/>
      <c r="AD79" s="104"/>
      <c r="AE79" s="104"/>
      <c r="AF79" s="104"/>
      <c r="AG79" s="104"/>
    </row>
    <row r="80" spans="2:39" ht="16.8" customHeight="1">
      <c r="B80" s="33">
        <f>+AE69</f>
        <v>512</v>
      </c>
      <c r="C80" s="33"/>
      <c r="D80" s="33"/>
      <c r="E80" s="145"/>
      <c r="F80" s="145"/>
      <c r="G80" s="145"/>
      <c r="H80" s="33">
        <f>W1*AB1</f>
        <v>792</v>
      </c>
      <c r="I80" s="33"/>
      <c r="J80" s="33"/>
      <c r="K80" s="167">
        <f>SUM(SUMIFS(AF4:AF68,D4:D68,{"即応(ICU)","即応(HCU)","即応(療養以外)","即応(療養)"}))</f>
        <v>15</v>
      </c>
      <c r="L80" s="169"/>
      <c r="M80" s="171"/>
      <c r="O80" s="174">
        <f>(B80+E80)/(H80-K80)</f>
        <v>0.65894465894465892</v>
      </c>
      <c r="P80" s="176"/>
      <c r="Q80" s="178"/>
      <c r="R80" s="180" t="str">
        <f>IF(O80&gt;=0.5,"非適用","適用")</f>
        <v>非適用</v>
      </c>
      <c r="S80" s="182"/>
      <c r="T80" s="183"/>
      <c r="U80" s="186"/>
      <c r="V80" s="105"/>
      <c r="W80" s="105"/>
      <c r="X80" s="105"/>
      <c r="Y80" s="105"/>
      <c r="Z80" s="105"/>
      <c r="AA80" s="109"/>
      <c r="AB80" s="110"/>
      <c r="AC80" s="110"/>
      <c r="AD80" s="110"/>
      <c r="AE80" s="113"/>
      <c r="AF80" s="113"/>
      <c r="AG80" s="113"/>
    </row>
    <row r="81" spans="2:39" s="25" customFormat="1" ht="16.8" customHeight="1">
      <c r="B81" s="25" t="s">
        <v>120</v>
      </c>
    </row>
    <row r="82" spans="2:39" s="25" customFormat="1" ht="16.8" customHeight="1">
      <c r="B82" s="23" t="s">
        <v>95</v>
      </c>
    </row>
    <row r="83" spans="2:39" ht="16.8" customHeight="1">
      <c r="B83" s="34" t="s">
        <v>45</v>
      </c>
      <c r="N83" s="44"/>
    </row>
    <row r="84" spans="2:39" ht="16.8" customHeight="1">
      <c r="B84" s="34"/>
    </row>
    <row r="85" spans="2:39" ht="16.8" customHeight="1">
      <c r="B85" s="30" t="s">
        <v>127</v>
      </c>
      <c r="C85" s="45"/>
      <c r="D85" s="45" t="s">
        <v>70</v>
      </c>
      <c r="E85" s="28"/>
      <c r="G85" s="44"/>
      <c r="H85" s="44"/>
      <c r="I85" s="44" t="s">
        <v>129</v>
      </c>
      <c r="J85" s="44"/>
      <c r="K85" s="44"/>
      <c r="L85" s="44"/>
      <c r="M85" s="44"/>
      <c r="N85" s="44"/>
      <c r="O85" s="44"/>
      <c r="P85" s="44"/>
      <c r="Q85" s="44"/>
      <c r="R85" s="44"/>
      <c r="S85" s="44"/>
      <c r="T85" s="44"/>
      <c r="U85" s="44"/>
      <c r="V85" s="44"/>
      <c r="W85" s="44"/>
      <c r="X85" s="44"/>
      <c r="Y85" s="44"/>
      <c r="Z85" s="44"/>
      <c r="AA85" s="44"/>
    </row>
    <row r="86" spans="2:39" ht="16.8" customHeight="1">
      <c r="B86" s="35"/>
      <c r="C86" s="46"/>
      <c r="D86" s="46"/>
      <c r="E86" s="46"/>
      <c r="F86" s="46"/>
      <c r="G86" s="58" t="s">
        <v>52</v>
      </c>
      <c r="H86" s="68"/>
      <c r="I86" s="58" t="s">
        <v>128</v>
      </c>
      <c r="J86" s="68"/>
      <c r="K86" s="77" t="s">
        <v>12</v>
      </c>
      <c r="L86" s="77"/>
      <c r="M86" s="77"/>
      <c r="N86" s="77"/>
    </row>
    <row r="87" spans="2:39" ht="16.8" customHeight="1">
      <c r="B87" s="40" t="s">
        <v>121</v>
      </c>
      <c r="C87" s="51"/>
      <c r="D87" s="51"/>
      <c r="E87" s="51"/>
      <c r="F87" s="51"/>
      <c r="G87" s="62">
        <f>SUM(SUMIFS(AE4:AE68,D4:D68,{"即応(ICU)","休床(ICU)"}))</f>
        <v>51</v>
      </c>
      <c r="H87" s="62"/>
      <c r="I87" s="62">
        <v>301000</v>
      </c>
      <c r="J87" s="62"/>
      <c r="K87" s="62">
        <f>+G87*I87</f>
        <v>15351000</v>
      </c>
      <c r="L87" s="62"/>
      <c r="M87" s="62"/>
      <c r="N87" s="62"/>
    </row>
    <row r="88" spans="2:39" ht="16.8" customHeight="1">
      <c r="B88" s="43" t="s">
        <v>122</v>
      </c>
      <c r="C88" s="54"/>
      <c r="D88" s="54"/>
      <c r="E88" s="54"/>
      <c r="F88" s="56"/>
      <c r="G88" s="62">
        <f>SUM(SUMIFS(AE4:AE68,D4:D68,{"即応(HCU)","休床(HCU)"}))</f>
        <v>86</v>
      </c>
      <c r="H88" s="62"/>
      <c r="I88" s="71">
        <v>211000</v>
      </c>
      <c r="J88" s="74"/>
      <c r="K88" s="62">
        <f>+G88*I88</f>
        <v>18146000</v>
      </c>
      <c r="L88" s="62"/>
      <c r="M88" s="62"/>
      <c r="N88" s="62"/>
    </row>
    <row r="89" spans="2:39" ht="16.8" customHeight="1">
      <c r="B89" s="40" t="s">
        <v>123</v>
      </c>
      <c r="C89" s="40"/>
      <c r="D89" s="40"/>
      <c r="E89" s="40"/>
      <c r="F89" s="40"/>
      <c r="G89" s="62">
        <f>SUM(SUMIFS(AE4:AE68,D4:D68,{"即応(療養以外)","休床(療養以外)"}))</f>
        <v>701</v>
      </c>
      <c r="H89" s="62"/>
      <c r="I89" s="62">
        <v>71000</v>
      </c>
      <c r="J89" s="62"/>
      <c r="K89" s="62">
        <f>+G89*I89</f>
        <v>49771000</v>
      </c>
      <c r="L89" s="62"/>
      <c r="M89" s="84"/>
      <c r="N89" s="84"/>
    </row>
    <row r="90" spans="2:39" ht="16.8" customHeight="1">
      <c r="B90" s="41" t="s">
        <v>124</v>
      </c>
      <c r="C90" s="52"/>
      <c r="D90" s="52"/>
      <c r="E90" s="52"/>
      <c r="F90" s="52"/>
      <c r="G90" s="63">
        <f>SUM(SUMIFS(AE4:AE68,D4:D68,{"即応(療養)","休床(療養)"}))</f>
        <v>181</v>
      </c>
      <c r="H90" s="63"/>
      <c r="I90" s="63">
        <v>16000</v>
      </c>
      <c r="J90" s="63"/>
      <c r="K90" s="63">
        <f>+G90*I90</f>
        <v>2896000</v>
      </c>
      <c r="L90" s="63"/>
      <c r="M90" s="85"/>
      <c r="N90" s="85"/>
    </row>
    <row r="91" spans="2:39" ht="16.8" customHeight="1">
      <c r="B91" s="42" t="s">
        <v>8</v>
      </c>
      <c r="C91" s="53"/>
      <c r="D91" s="53"/>
      <c r="E91" s="53"/>
      <c r="F91" s="53"/>
      <c r="G91" s="64">
        <f>SUM(G87:H90)</f>
        <v>1019</v>
      </c>
      <c r="H91" s="64"/>
      <c r="I91" s="70"/>
      <c r="J91" s="70"/>
      <c r="K91" s="64">
        <f>SUM(K87:L90)</f>
        <v>86164000</v>
      </c>
      <c r="L91" s="64"/>
      <c r="M91" s="86"/>
      <c r="N91" s="86"/>
    </row>
    <row r="92" spans="2:39" ht="16.8" customHeight="1">
      <c r="C92" s="34"/>
    </row>
    <row r="93" spans="2:39" ht="13.8" customHeight="1">
      <c r="B93" s="45"/>
      <c r="D93" s="45"/>
      <c r="E93" s="28"/>
      <c r="F93" s="28"/>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row>
    <row r="94" spans="2:39" ht="15.75">
      <c r="B94" s="121" t="s">
        <v>47</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209"/>
    </row>
    <row r="95" spans="2:39" ht="18.75">
      <c r="B95" s="122" t="s">
        <v>130</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10"/>
    </row>
    <row r="96" spans="2:39" ht="15.75">
      <c r="B96" s="122" t="s">
        <v>136</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10"/>
    </row>
    <row r="97" spans="2:39" ht="17.399999999999999" customHeight="1">
      <c r="B97" s="123" t="s">
        <v>36</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210"/>
    </row>
    <row r="98" spans="2:39" ht="17.399999999999999" customHeight="1">
      <c r="B98" s="122" t="s">
        <v>34</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210"/>
    </row>
    <row r="99" spans="2:39" ht="17.399999999999999" customHeight="1">
      <c r="B99" s="123" t="s">
        <v>143</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210"/>
    </row>
    <row r="100" spans="2:39" ht="17.399999999999999" customHeight="1">
      <c r="B100" s="122" t="s">
        <v>18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210"/>
    </row>
    <row r="101" spans="2:39" ht="17.399999999999999" customHeight="1">
      <c r="B101" s="124" t="s">
        <v>84</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211"/>
    </row>
    <row r="102" spans="2:39" ht="1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2:39" ht="1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2:39" ht="15" customHeight="1">
      <c r="B104" s="27"/>
      <c r="C104" s="134" t="s">
        <v>4</v>
      </c>
      <c r="D104" s="142"/>
      <c r="E104" s="142" t="s">
        <v>58</v>
      </c>
      <c r="F104" s="142"/>
      <c r="G104" s="27"/>
      <c r="H104" s="27"/>
      <c r="I104" s="27"/>
      <c r="J104" s="27"/>
      <c r="K104" s="27" t="s">
        <v>113</v>
      </c>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2:39" ht="15" customHeight="1">
      <c r="B105" s="27"/>
      <c r="C105" s="40" t="s">
        <v>19</v>
      </c>
      <c r="D105" s="142"/>
      <c r="E105" s="146" t="s">
        <v>102</v>
      </c>
      <c r="F105" s="146"/>
      <c r="G105" s="27"/>
      <c r="H105" s="27"/>
      <c r="I105" s="27"/>
      <c r="J105" s="27"/>
      <c r="K105" s="40">
        <v>1</v>
      </c>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2:39" ht="15" customHeight="1">
      <c r="B106" s="27"/>
      <c r="C106" s="40" t="s">
        <v>119</v>
      </c>
      <c r="D106" s="142"/>
      <c r="E106" s="146" t="s">
        <v>103</v>
      </c>
      <c r="F106" s="146"/>
      <c r="G106" s="27"/>
      <c r="H106" s="27"/>
      <c r="I106" s="27"/>
      <c r="J106" s="27"/>
      <c r="K106" s="40">
        <v>2</v>
      </c>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2:39" ht="15" customHeight="1">
      <c r="B107" s="27"/>
      <c r="C107" s="135" t="s">
        <v>131</v>
      </c>
      <c r="D107" s="142"/>
      <c r="E107" s="146" t="s">
        <v>104</v>
      </c>
      <c r="F107" s="146"/>
      <c r="G107" s="160" t="s">
        <v>112</v>
      </c>
      <c r="H107" s="27"/>
      <c r="I107" s="27"/>
      <c r="J107" s="27"/>
      <c r="K107" s="40">
        <v>3</v>
      </c>
      <c r="L107" s="27"/>
      <c r="M107" s="27"/>
      <c r="N107" s="27"/>
      <c r="O107" s="160"/>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2:39" ht="15" customHeight="1">
      <c r="B108" s="27"/>
      <c r="C108" s="40" t="s">
        <v>16</v>
      </c>
      <c r="D108" s="142"/>
      <c r="E108" s="146" t="s">
        <v>106</v>
      </c>
      <c r="F108" s="146"/>
      <c r="G108" s="27"/>
      <c r="H108" s="27"/>
      <c r="I108" s="27"/>
      <c r="J108" s="27"/>
      <c r="K108" s="40">
        <v>4</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2:39" ht="15" customHeight="1">
      <c r="E109" s="146" t="s">
        <v>108</v>
      </c>
      <c r="F109" s="146"/>
      <c r="K109" s="51">
        <v>5</v>
      </c>
    </row>
    <row r="110" spans="2:39" ht="15" customHeight="1">
      <c r="E110" s="146" t="s">
        <v>82</v>
      </c>
      <c r="F110" s="146"/>
    </row>
    <row r="111" spans="2:39" ht="15" customHeight="1">
      <c r="E111" s="146" t="s">
        <v>109</v>
      </c>
      <c r="F111" s="146"/>
      <c r="G111" s="160" t="s">
        <v>112</v>
      </c>
    </row>
    <row r="112" spans="2:39" ht="15" customHeight="1">
      <c r="E112" s="146" t="s">
        <v>111</v>
      </c>
      <c r="F112" s="146"/>
    </row>
  </sheetData>
  <mergeCells count="58">
    <mergeCell ref="K1:L1"/>
    <mergeCell ref="N1:O1"/>
    <mergeCell ref="P1:Q1"/>
    <mergeCell ref="S1:T1"/>
    <mergeCell ref="U1:V1"/>
    <mergeCell ref="W1:X1"/>
    <mergeCell ref="Y1:AA1"/>
    <mergeCell ref="AB1:AC1"/>
    <mergeCell ref="AH1:AI1"/>
    <mergeCell ref="AJ1:AM1"/>
    <mergeCell ref="C71:F71"/>
    <mergeCell ref="C72:F72"/>
    <mergeCell ref="B80:D80"/>
    <mergeCell ref="E80:G80"/>
    <mergeCell ref="H80:J80"/>
    <mergeCell ref="K80:M80"/>
    <mergeCell ref="O80:Q80"/>
    <mergeCell ref="R80:T80"/>
    <mergeCell ref="U80:W80"/>
    <mergeCell ref="X80:Z80"/>
    <mergeCell ref="AB80:AD80"/>
    <mergeCell ref="AE80:AG80"/>
    <mergeCell ref="I85:AA85"/>
    <mergeCell ref="B86:F86"/>
    <mergeCell ref="G86:H86"/>
    <mergeCell ref="I86:J86"/>
    <mergeCell ref="K86:N86"/>
    <mergeCell ref="B87:F87"/>
    <mergeCell ref="G87:H87"/>
    <mergeCell ref="I87:J87"/>
    <mergeCell ref="K87:N87"/>
    <mergeCell ref="B88:F88"/>
    <mergeCell ref="G88:H88"/>
    <mergeCell ref="I88:J88"/>
    <mergeCell ref="K88:N88"/>
    <mergeCell ref="B89:F89"/>
    <mergeCell ref="G89:H89"/>
    <mergeCell ref="I89:J89"/>
    <mergeCell ref="K89:N89"/>
    <mergeCell ref="B90:F90"/>
    <mergeCell ref="G90:H90"/>
    <mergeCell ref="I90:J90"/>
    <mergeCell ref="K90:N90"/>
    <mergeCell ref="B91:F91"/>
    <mergeCell ref="G91:H91"/>
    <mergeCell ref="I91:J91"/>
    <mergeCell ref="K91:N91"/>
    <mergeCell ref="E104:F104"/>
    <mergeCell ref="B78:D79"/>
    <mergeCell ref="E78:G79"/>
    <mergeCell ref="H78:J79"/>
    <mergeCell ref="K78:M79"/>
    <mergeCell ref="O78:Q79"/>
    <mergeCell ref="R78:T79"/>
    <mergeCell ref="U78:W79"/>
    <mergeCell ref="X78:Z79"/>
    <mergeCell ref="AB78:AD79"/>
    <mergeCell ref="AE78:AG79"/>
  </mergeCells>
  <phoneticPr fontId="2"/>
  <conditionalFormatting sqref="Q63:AD63">
    <cfRule type="containsText" dxfId="436" priority="4" text="コ">
      <formula>NOT(ISERROR(SEARCH("コ",Q63)))</formula>
    </cfRule>
    <cfRule type="containsText" dxfId="435" priority="2" text="一">
      <formula>NOT(ISERROR(SEARCH("一",Q63)))</formula>
    </cfRule>
    <cfRule type="containsText" dxfId="434" priority="3" text="コ(重)">
      <formula>NOT(ISERROR(SEARCH("コ(重)",Q63)))</formula>
    </cfRule>
  </conditionalFormatting>
  <conditionalFormatting sqref="Q63:AD63">
    <cfRule type="containsText" dxfId="433" priority="1" text="空">
      <formula>NOT(ISERROR(SEARCH("空",Q63)))</formula>
    </cfRule>
  </conditionalFormatting>
  <conditionalFormatting sqref="G66:AD66">
    <cfRule type="containsText" dxfId="432" priority="7" text="コ">
      <formula>NOT(ISERROR(SEARCH("コ",G66)))</formula>
    </cfRule>
    <cfRule type="containsText" dxfId="431" priority="5" text="一">
      <formula>NOT(ISERROR(SEARCH("一",G66)))</formula>
    </cfRule>
    <cfRule type="containsText" dxfId="430" priority="6" text="コ(重)">
      <formula>NOT(ISERROR(SEARCH("コ(重)",G66)))</formula>
    </cfRule>
  </conditionalFormatting>
  <conditionalFormatting sqref="D4:D68">
    <cfRule type="containsText" dxfId="429" priority="19" text="即応(HCU)">
      <formula>NOT(ISERROR(SEARCH("即応(HCU)",D4)))</formula>
    </cfRule>
    <cfRule type="containsText" dxfId="428" priority="18" text="即応(療養以外)">
      <formula>NOT(ISERROR(SEARCH("即応(療養以外)",D4)))</formula>
    </cfRule>
    <cfRule type="containsText" dxfId="427" priority="17" text="即応(療養)">
      <formula>NOT(ISERROR(SEARCH("即応(療養)",D4)))</formula>
    </cfRule>
    <cfRule type="containsText" dxfId="426" priority="20" text="即応(ICU)">
      <formula>NOT(ISERROR(SEARCH("即応(ICU)",D4)))</formula>
    </cfRule>
    <cfRule type="containsText" dxfId="425" priority="13" text="休床(療養)">
      <formula>NOT(ISERROR(SEARCH("休床(療養)",D4)))</formula>
    </cfRule>
    <cfRule type="containsText" dxfId="424" priority="14" text="休床(療養以外)">
      <formula>NOT(ISERROR(SEARCH("休床(療養以外)",D4)))</formula>
    </cfRule>
    <cfRule type="containsText" dxfId="423" priority="15" text="休床(HCU">
      <formula>NOT(ISERROR(SEARCH("休床(HCU",D4)))</formula>
    </cfRule>
    <cfRule type="containsText" dxfId="422" priority="16" text="休床(ICU">
      <formula>NOT(ISERROR(SEARCH("休床(ICU",D4)))</formula>
    </cfRule>
  </conditionalFormatting>
  <conditionalFormatting sqref="E4:E68">
    <cfRule type="notContainsBlanks" dxfId="421" priority="12">
      <formula>LEN(TRIM(E4))&gt;0</formula>
    </cfRule>
  </conditionalFormatting>
  <conditionalFormatting sqref="C4:C68">
    <cfRule type="notContainsBlanks" dxfId="420" priority="11">
      <formula>LEN(TRIM(C4))&gt;0</formula>
    </cfRule>
  </conditionalFormatting>
  <conditionalFormatting sqref="Q4:AD62 Q64:AD65 I4:P65 I67:AD68 G4:H65 G67:H68">
    <cfRule type="containsText" dxfId="419" priority="21" text="コ">
      <formula>NOT(ISERROR(SEARCH("コ",G4)))</formula>
    </cfRule>
    <cfRule type="containsText" dxfId="418" priority="9" text="一">
      <formula>NOT(ISERROR(SEARCH("一",G4)))</formula>
    </cfRule>
    <cfRule type="containsText" dxfId="417" priority="10" text="コ(重)">
      <formula>NOT(ISERROR(SEARCH("コ(重)",G4)))</formula>
    </cfRule>
  </conditionalFormatting>
  <conditionalFormatting sqref="G4:AD68">
    <cfRule type="containsText" dxfId="416" priority="8" text="空">
      <formula>NOT(ISERROR(SEARCH("空",G4)))</formula>
    </cfRule>
  </conditionalFormatting>
  <dataValidations count="3">
    <dataValidation type="list" allowBlank="1" showDropDown="0" showInputMessage="1" showErrorMessage="1" sqref="U14:W14 Q37:AC37 AC36:AD36 N36:AA36 X20:AD20 I28:X28 I23:AB23 P22:Z22 S8:AD8 K27:Z27 O18:Y18 L13 H60:AD66 G37:G66 G67:AD68 X4:AA4 I5:N8 I4:V4 AC4:AD4 W6:AD7 P12:AD12 R13:AD13 I13:J13 I18:L18 K17:W17 J38:T38 I32:X33 Y32:AC32 I35:AC35 S24:T24 Q14:S14 AA15:AD15 Q10:V10 M11:AD11 O5:V7">
      <formula1>$C$105:$C$108</formula1>
    </dataValidation>
    <dataValidation type="list" allowBlank="1" showDropDown="0" showInputMessage="1" showErrorMessage="1" sqref="L9:L12 M12:O16 M9:N10 L14:L16 I36:I59 I24:J27 I19:L22 K9:K16 I14:J17 I9:J12 P13:P16 Q13 Q15:S16 U15:W16 T14:T16 M18:N22 Z14:Z19 N37:P37 J36:M37 J39:T59 X19:Y19 X21:Z21 P19:W21 S25:T26 U24:Z26 K24:R26 O19:O22 I29:X31 Y28:Z31 I34:X34 X14:Y17 Y33:AC34 AD37:AD59 U38:AC59 AB36 AD21:AD35 AC21:AC31 AA24:AB31 AA21:AB22 AA16:AD19 AA14:AD14 O8:P10 Q8:R9 S9:V9 W9:AD10 AC5:AD5 W4:W5 AB4:AB5 X5:AA5 G4:G36 H4:H59">
      <formula1>$C$105:$C$108</formula1>
    </dataValidation>
    <dataValidation type="list" allowBlank="1" showDropDown="0" showInputMessage="1" showErrorMessage="1" sqref="D4:D68">
      <formula1>$E$105:$E$112</formula1>
    </dataValidation>
  </dataValidations>
  <pageMargins left="0.11811023622047244" right="0.11811023622047244" top="0.74803149606299213" bottom="0.19685039370078741" header="0.31496062992125984" footer="0.31496062992125984"/>
  <pageSetup paperSize="8" scale="62" fitToWidth="1" fitToHeight="0"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Z88"/>
  <sheetViews>
    <sheetView showGridLines="0" view="pageBreakPreview" zoomScale="85" zoomScaleNormal="70" zoomScaleSheetLayoutView="85" workbookViewId="0">
      <pane xSplit="6" ySplit="3" topLeftCell="G34" activePane="bottomRight" state="frozen"/>
      <selection pane="topRight"/>
      <selection pane="bottomLeft"/>
      <selection pane="bottomRight" activeCell="B56" sqref="B56"/>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43" width="5.19921875" style="23" customWidth="1"/>
    <col min="44" max="44" width="5.75" style="23" customWidth="1"/>
    <col min="45" max="45" width="7.625" style="23" customWidth="1"/>
    <col min="46" max="51" width="5.19921875" style="23" customWidth="1"/>
    <col min="52" max="52" width="7.5" style="23" customWidth="1"/>
    <col min="53" max="16384" width="9" style="23"/>
  </cols>
  <sheetData>
    <row r="1" spans="2:52" ht="21" customHeight="1">
      <c r="B1" s="26" t="s">
        <v>150</v>
      </c>
      <c r="C1" s="27"/>
      <c r="D1" s="27"/>
      <c r="E1" s="27"/>
      <c r="F1" s="27"/>
      <c r="G1" s="27"/>
      <c r="H1" s="27"/>
      <c r="I1" s="27"/>
      <c r="J1" s="27"/>
      <c r="K1" s="166" t="s">
        <v>113</v>
      </c>
      <c r="L1" s="168"/>
      <c r="M1" s="170">
        <v>2</v>
      </c>
      <c r="N1" s="172" t="s">
        <v>116</v>
      </c>
      <c r="O1" s="173"/>
      <c r="P1" s="175">
        <v>45017</v>
      </c>
      <c r="Q1" s="177"/>
      <c r="R1" s="179" t="s">
        <v>132</v>
      </c>
      <c r="S1" s="181">
        <v>45053</v>
      </c>
      <c r="T1" s="181"/>
      <c r="U1" s="184" t="s">
        <v>133</v>
      </c>
      <c r="V1" s="187"/>
      <c r="W1" s="188">
        <f>_xlfn.DAYS(S1,P1)+1</f>
        <v>37</v>
      </c>
      <c r="X1" s="188"/>
      <c r="Y1" s="184" t="s">
        <v>134</v>
      </c>
      <c r="Z1" s="189"/>
      <c r="AA1" s="189"/>
      <c r="AB1" s="190">
        <f>COUNTIF(D4:D43,"即応(ICU)")+COUNTIF(D4:D43,"即応(HCU)")+COUNTIF(D4:D43,"即応(療養以外)")+COUNTIF(D4:D43,"即応(療養)")</f>
        <v>0</v>
      </c>
      <c r="AC1" s="191"/>
      <c r="AD1" s="192"/>
      <c r="AE1" s="194"/>
      <c r="AF1" s="205" t="s">
        <v>101</v>
      </c>
      <c r="AG1" s="205"/>
      <c r="AH1" s="94" t="s">
        <v>10</v>
      </c>
      <c r="AI1" s="94"/>
      <c r="AJ1" s="98"/>
      <c r="AK1" s="98"/>
      <c r="AL1" s="98"/>
      <c r="AM1" s="98"/>
      <c r="AN1" s="192"/>
      <c r="AO1" s="192"/>
      <c r="AP1" s="192"/>
      <c r="AQ1" s="192"/>
    </row>
    <row r="2" spans="2:52"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2:52" s="115" customFormat="1" ht="17.25" customHeight="1">
      <c r="B3" s="94" t="s">
        <v>13</v>
      </c>
      <c r="C3" s="125" t="s">
        <v>46</v>
      </c>
      <c r="D3" s="136" t="s">
        <v>32</v>
      </c>
      <c r="E3" s="143" t="s">
        <v>42</v>
      </c>
      <c r="F3" s="147" t="s">
        <v>1</v>
      </c>
      <c r="G3" s="154">
        <f>P1</f>
        <v>45017</v>
      </c>
      <c r="H3" s="161">
        <f t="shared" ref="H3:AQ3" ca="1" si="0">OFFSET(H3,0,-1)+1</f>
        <v>45018</v>
      </c>
      <c r="I3" s="161">
        <f t="shared" ca="1" si="0"/>
        <v>45019</v>
      </c>
      <c r="J3" s="161">
        <f t="shared" ca="1" si="0"/>
        <v>45020</v>
      </c>
      <c r="K3" s="161">
        <f t="shared" ca="1" si="0"/>
        <v>45021</v>
      </c>
      <c r="L3" s="161">
        <f t="shared" ca="1" si="0"/>
        <v>45022</v>
      </c>
      <c r="M3" s="161">
        <f t="shared" ca="1" si="0"/>
        <v>45023</v>
      </c>
      <c r="N3" s="161">
        <f t="shared" ca="1" si="0"/>
        <v>45024</v>
      </c>
      <c r="O3" s="161">
        <f t="shared" ca="1" si="0"/>
        <v>45025</v>
      </c>
      <c r="P3" s="161">
        <f t="shared" ca="1" si="0"/>
        <v>45026</v>
      </c>
      <c r="Q3" s="161">
        <f t="shared" ca="1" si="0"/>
        <v>45027</v>
      </c>
      <c r="R3" s="161">
        <f t="shared" ca="1" si="0"/>
        <v>45028</v>
      </c>
      <c r="S3" s="161">
        <f t="shared" ca="1" si="0"/>
        <v>45029</v>
      </c>
      <c r="T3" s="161">
        <f t="shared" ca="1" si="0"/>
        <v>45030</v>
      </c>
      <c r="U3" s="161">
        <f t="shared" ca="1" si="0"/>
        <v>45031</v>
      </c>
      <c r="V3" s="161">
        <f t="shared" ca="1" si="0"/>
        <v>45032</v>
      </c>
      <c r="W3" s="161">
        <f t="shared" ca="1" si="0"/>
        <v>45033</v>
      </c>
      <c r="X3" s="161">
        <f t="shared" ca="1" si="0"/>
        <v>45034</v>
      </c>
      <c r="Y3" s="161">
        <f t="shared" ca="1" si="0"/>
        <v>45035</v>
      </c>
      <c r="Z3" s="161">
        <f t="shared" ca="1" si="0"/>
        <v>45036</v>
      </c>
      <c r="AA3" s="161">
        <f t="shared" ca="1" si="0"/>
        <v>45037</v>
      </c>
      <c r="AB3" s="161">
        <f t="shared" ca="1" si="0"/>
        <v>45038</v>
      </c>
      <c r="AC3" s="161">
        <f t="shared" ca="1" si="0"/>
        <v>45039</v>
      </c>
      <c r="AD3" s="193">
        <f t="shared" ca="1" si="0"/>
        <v>45040</v>
      </c>
      <c r="AE3" s="193">
        <f t="shared" ca="1" si="0"/>
        <v>45041</v>
      </c>
      <c r="AF3" s="193">
        <f t="shared" ca="1" si="0"/>
        <v>45042</v>
      </c>
      <c r="AG3" s="193">
        <f t="shared" ca="1" si="0"/>
        <v>45043</v>
      </c>
      <c r="AH3" s="193">
        <f t="shared" ca="1" si="0"/>
        <v>45044</v>
      </c>
      <c r="AI3" s="193">
        <f t="shared" ca="1" si="0"/>
        <v>45045</v>
      </c>
      <c r="AJ3" s="193">
        <f t="shared" ca="1" si="0"/>
        <v>45046</v>
      </c>
      <c r="AK3" s="193">
        <f t="shared" ca="1" si="0"/>
        <v>45047</v>
      </c>
      <c r="AL3" s="193">
        <f t="shared" ca="1" si="0"/>
        <v>45048</v>
      </c>
      <c r="AM3" s="193">
        <f t="shared" ca="1" si="0"/>
        <v>45049</v>
      </c>
      <c r="AN3" s="193">
        <f t="shared" ca="1" si="0"/>
        <v>45050</v>
      </c>
      <c r="AO3" s="193">
        <f t="shared" ca="1" si="0"/>
        <v>45051</v>
      </c>
      <c r="AP3" s="193">
        <f t="shared" ca="1" si="0"/>
        <v>45052</v>
      </c>
      <c r="AQ3" s="193">
        <f t="shared" ca="1" si="0"/>
        <v>45053</v>
      </c>
      <c r="AR3" s="195" t="s">
        <v>135</v>
      </c>
      <c r="AS3" s="195" t="s">
        <v>208</v>
      </c>
    </row>
    <row r="4" spans="2:52" ht="12" customHeight="1">
      <c r="B4" s="117">
        <f t="shared" ref="B4:B43" si="1">ROW()-3</f>
        <v>1</v>
      </c>
      <c r="C4" s="126"/>
      <c r="D4" s="137"/>
      <c r="E4" s="144"/>
      <c r="F4" s="148" t="e">
        <f t="shared" ref="F4:F43"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96">
        <f t="shared" ref="AR4:AR43" si="3">COUNTIF(G4:AQ4,"空")</f>
        <v>0</v>
      </c>
      <c r="AS4" s="196">
        <f t="shared" ref="AS4:AS43" si="4">COUNTIF(G4:AQ4,"一")</f>
        <v>0</v>
      </c>
    </row>
    <row r="5" spans="2:52"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96">
        <f t="shared" si="3"/>
        <v>0</v>
      </c>
      <c r="AS5" s="196">
        <f t="shared" si="4"/>
        <v>0</v>
      </c>
    </row>
    <row r="6" spans="2:52"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96">
        <f t="shared" si="3"/>
        <v>0</v>
      </c>
      <c r="AS6" s="196">
        <f t="shared" si="4"/>
        <v>0</v>
      </c>
    </row>
    <row r="7" spans="2:52"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96">
        <f t="shared" si="3"/>
        <v>0</v>
      </c>
      <c r="AS7" s="196">
        <f t="shared" si="4"/>
        <v>0</v>
      </c>
    </row>
    <row r="8" spans="2:52"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96">
        <f t="shared" si="3"/>
        <v>0</v>
      </c>
      <c r="AS8" s="196">
        <f t="shared" si="4"/>
        <v>0</v>
      </c>
    </row>
    <row r="9" spans="2:52"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96">
        <f t="shared" si="3"/>
        <v>0</v>
      </c>
      <c r="AS9" s="196">
        <f t="shared" si="4"/>
        <v>0</v>
      </c>
    </row>
    <row r="10" spans="2:52"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96">
        <f t="shared" si="3"/>
        <v>0</v>
      </c>
      <c r="AS10" s="196">
        <f t="shared" si="4"/>
        <v>0</v>
      </c>
    </row>
    <row r="11" spans="2:52"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96">
        <f t="shared" si="3"/>
        <v>0</v>
      </c>
      <c r="AS11" s="196">
        <f t="shared" si="4"/>
        <v>0</v>
      </c>
    </row>
    <row r="12" spans="2:52"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96">
        <f t="shared" si="3"/>
        <v>0</v>
      </c>
      <c r="AS12" s="196">
        <f t="shared" si="4"/>
        <v>0</v>
      </c>
    </row>
    <row r="13" spans="2:52"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96">
        <f t="shared" si="3"/>
        <v>0</v>
      </c>
      <c r="AS13" s="196">
        <f t="shared" si="4"/>
        <v>0</v>
      </c>
    </row>
    <row r="14" spans="2:52"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96">
        <f t="shared" si="3"/>
        <v>0</v>
      </c>
      <c r="AS14" s="196">
        <f t="shared" si="4"/>
        <v>0</v>
      </c>
    </row>
    <row r="15" spans="2:52"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96">
        <f t="shared" si="3"/>
        <v>0</v>
      </c>
      <c r="AS15" s="196">
        <f t="shared" si="4"/>
        <v>0</v>
      </c>
    </row>
    <row r="16" spans="2:52"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96">
        <f t="shared" si="3"/>
        <v>0</v>
      </c>
      <c r="AS16" s="196">
        <f t="shared" si="4"/>
        <v>0</v>
      </c>
    </row>
    <row r="17" spans="2:45"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96">
        <f t="shared" si="3"/>
        <v>0</v>
      </c>
      <c r="AS17" s="196">
        <f t="shared" si="4"/>
        <v>0</v>
      </c>
    </row>
    <row r="18" spans="2:45"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96">
        <f t="shared" si="3"/>
        <v>0</v>
      </c>
      <c r="AS18" s="196">
        <f t="shared" si="4"/>
        <v>0</v>
      </c>
    </row>
    <row r="19" spans="2:45"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96">
        <f t="shared" si="3"/>
        <v>0</v>
      </c>
      <c r="AS19" s="196">
        <f t="shared" si="4"/>
        <v>0</v>
      </c>
    </row>
    <row r="20" spans="2:45"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96">
        <f t="shared" si="3"/>
        <v>0</v>
      </c>
      <c r="AS20" s="196">
        <f t="shared" si="4"/>
        <v>0</v>
      </c>
    </row>
    <row r="21" spans="2:45"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96">
        <f t="shared" si="3"/>
        <v>0</v>
      </c>
      <c r="AS21" s="196">
        <f t="shared" si="4"/>
        <v>0</v>
      </c>
    </row>
    <row r="22" spans="2:45"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96">
        <f t="shared" si="3"/>
        <v>0</v>
      </c>
      <c r="AS22" s="196">
        <f t="shared" si="4"/>
        <v>0</v>
      </c>
    </row>
    <row r="23" spans="2:45"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96">
        <f t="shared" si="3"/>
        <v>0</v>
      </c>
      <c r="AS23" s="196">
        <f t="shared" si="4"/>
        <v>0</v>
      </c>
    </row>
    <row r="24" spans="2:45"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96">
        <f t="shared" si="3"/>
        <v>0</v>
      </c>
      <c r="AS24" s="196">
        <f t="shared" si="4"/>
        <v>0</v>
      </c>
    </row>
    <row r="25" spans="2:45"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96">
        <f t="shared" si="3"/>
        <v>0</v>
      </c>
      <c r="AS25" s="196">
        <f t="shared" si="4"/>
        <v>0</v>
      </c>
    </row>
    <row r="26" spans="2:45"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96">
        <f t="shared" si="3"/>
        <v>0</v>
      </c>
      <c r="AS26" s="196">
        <f t="shared" si="4"/>
        <v>0</v>
      </c>
    </row>
    <row r="27" spans="2:45"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96">
        <f t="shared" si="3"/>
        <v>0</v>
      </c>
      <c r="AS27" s="196">
        <f t="shared" si="4"/>
        <v>0</v>
      </c>
    </row>
    <row r="28" spans="2:45"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96">
        <f t="shared" si="3"/>
        <v>0</v>
      </c>
      <c r="AS28" s="196">
        <f t="shared" si="4"/>
        <v>0</v>
      </c>
    </row>
    <row r="29" spans="2:45"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96">
        <f t="shared" si="3"/>
        <v>0</v>
      </c>
      <c r="AS29" s="196">
        <f t="shared" si="4"/>
        <v>0</v>
      </c>
    </row>
    <row r="30" spans="2:45"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96">
        <f t="shared" si="3"/>
        <v>0</v>
      </c>
      <c r="AS30" s="196">
        <f t="shared" si="4"/>
        <v>0</v>
      </c>
    </row>
    <row r="31" spans="2:45"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96">
        <f t="shared" si="3"/>
        <v>0</v>
      </c>
      <c r="AS31" s="196">
        <f t="shared" si="4"/>
        <v>0</v>
      </c>
    </row>
    <row r="32" spans="2:45"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96">
        <f t="shared" si="3"/>
        <v>0</v>
      </c>
      <c r="AS32" s="196">
        <f t="shared" si="4"/>
        <v>0</v>
      </c>
    </row>
    <row r="33" spans="2:45"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96">
        <f t="shared" si="3"/>
        <v>0</v>
      </c>
      <c r="AS33" s="196">
        <f t="shared" si="4"/>
        <v>0</v>
      </c>
    </row>
    <row r="34" spans="2:45"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96">
        <f t="shared" si="3"/>
        <v>0</v>
      </c>
      <c r="AS34" s="196">
        <f t="shared" si="4"/>
        <v>0</v>
      </c>
    </row>
    <row r="35" spans="2:45"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96">
        <f t="shared" si="3"/>
        <v>0</v>
      </c>
      <c r="AS35" s="196">
        <f t="shared" si="4"/>
        <v>0</v>
      </c>
    </row>
    <row r="36" spans="2:45"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96">
        <f t="shared" si="3"/>
        <v>0</v>
      </c>
      <c r="AS36" s="196">
        <f t="shared" si="4"/>
        <v>0</v>
      </c>
    </row>
    <row r="37" spans="2:45"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96">
        <f t="shared" si="3"/>
        <v>0</v>
      </c>
      <c r="AS37" s="196">
        <f t="shared" si="4"/>
        <v>0</v>
      </c>
    </row>
    <row r="38" spans="2:45"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96">
        <f t="shared" si="3"/>
        <v>0</v>
      </c>
      <c r="AS38" s="196">
        <f t="shared" si="4"/>
        <v>0</v>
      </c>
    </row>
    <row r="39" spans="2:45"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96">
        <f t="shared" si="3"/>
        <v>0</v>
      </c>
      <c r="AS39" s="196">
        <f t="shared" si="4"/>
        <v>0</v>
      </c>
    </row>
    <row r="40" spans="2:45"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96">
        <f t="shared" si="3"/>
        <v>0</v>
      </c>
      <c r="AS40" s="196">
        <f t="shared" si="4"/>
        <v>0</v>
      </c>
    </row>
    <row r="41" spans="2:45"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96">
        <f t="shared" si="3"/>
        <v>0</v>
      </c>
      <c r="AS41" s="196">
        <f t="shared" si="4"/>
        <v>0</v>
      </c>
    </row>
    <row r="42" spans="2:45"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96">
        <f t="shared" si="3"/>
        <v>0</v>
      </c>
      <c r="AS42" s="206">
        <f t="shared" si="4"/>
        <v>0</v>
      </c>
    </row>
    <row r="43" spans="2:45" ht="12" customHeight="1">
      <c r="B43" s="118">
        <f t="shared" si="1"/>
        <v>40</v>
      </c>
      <c r="C43" s="127"/>
      <c r="D43" s="214"/>
      <c r="E43" s="138"/>
      <c r="F43" s="149" t="e">
        <f t="shared" ca="1" si="2"/>
        <v>#VALUE!</v>
      </c>
      <c r="G43" s="127"/>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99">
        <f t="shared" si="3"/>
        <v>0</v>
      </c>
      <c r="AS43" s="208">
        <f t="shared" si="4"/>
        <v>0</v>
      </c>
    </row>
    <row r="44" spans="2:45" ht="15.75" customHeight="1">
      <c r="B44" s="119"/>
      <c r="C44" s="128" t="s">
        <v>145</v>
      </c>
      <c r="D44" s="139"/>
      <c r="E44" s="139"/>
      <c r="F44" s="150" t="s">
        <v>140</v>
      </c>
      <c r="G44" s="215">
        <f t="shared" ref="G44:AQ44" si="5">COUNTIF(G$4:G$43,"*"&amp;"コ"&amp;"*")</f>
        <v>0</v>
      </c>
      <c r="H44" s="155">
        <f t="shared" si="5"/>
        <v>0</v>
      </c>
      <c r="I44" s="155">
        <f t="shared" si="5"/>
        <v>0</v>
      </c>
      <c r="J44" s="155">
        <f t="shared" si="5"/>
        <v>0</v>
      </c>
      <c r="K44" s="155">
        <f t="shared" si="5"/>
        <v>0</v>
      </c>
      <c r="L44" s="155">
        <f t="shared" si="5"/>
        <v>0</v>
      </c>
      <c r="M44" s="155">
        <f t="shared" si="5"/>
        <v>0</v>
      </c>
      <c r="N44" s="155">
        <f t="shared" si="5"/>
        <v>0</v>
      </c>
      <c r="O44" s="155">
        <f t="shared" si="5"/>
        <v>0</v>
      </c>
      <c r="P44" s="155">
        <f t="shared" si="5"/>
        <v>0</v>
      </c>
      <c r="Q44" s="155">
        <f t="shared" si="5"/>
        <v>0</v>
      </c>
      <c r="R44" s="155">
        <f t="shared" si="5"/>
        <v>0</v>
      </c>
      <c r="S44" s="155">
        <f t="shared" si="5"/>
        <v>0</v>
      </c>
      <c r="T44" s="155">
        <f t="shared" si="5"/>
        <v>0</v>
      </c>
      <c r="U44" s="155">
        <f t="shared" si="5"/>
        <v>0</v>
      </c>
      <c r="V44" s="155">
        <f t="shared" si="5"/>
        <v>0</v>
      </c>
      <c r="W44" s="155">
        <f t="shared" si="5"/>
        <v>0</v>
      </c>
      <c r="X44" s="155">
        <f t="shared" si="5"/>
        <v>0</v>
      </c>
      <c r="Y44" s="155">
        <f t="shared" si="5"/>
        <v>0</v>
      </c>
      <c r="Z44" s="155">
        <f t="shared" si="5"/>
        <v>0</v>
      </c>
      <c r="AA44" s="155">
        <f t="shared" si="5"/>
        <v>0</v>
      </c>
      <c r="AB44" s="155">
        <f t="shared" si="5"/>
        <v>0</v>
      </c>
      <c r="AC44" s="155">
        <f t="shared" si="5"/>
        <v>0</v>
      </c>
      <c r="AD44" s="155">
        <f t="shared" si="5"/>
        <v>0</v>
      </c>
      <c r="AE44" s="155">
        <f t="shared" si="5"/>
        <v>0</v>
      </c>
      <c r="AF44" s="155">
        <f t="shared" si="5"/>
        <v>0</v>
      </c>
      <c r="AG44" s="155">
        <f t="shared" si="5"/>
        <v>0</v>
      </c>
      <c r="AH44" s="155">
        <f t="shared" si="5"/>
        <v>0</v>
      </c>
      <c r="AI44" s="155">
        <f t="shared" si="5"/>
        <v>0</v>
      </c>
      <c r="AJ44" s="155">
        <f t="shared" si="5"/>
        <v>0</v>
      </c>
      <c r="AK44" s="155">
        <f t="shared" si="5"/>
        <v>0</v>
      </c>
      <c r="AL44" s="155">
        <f t="shared" si="5"/>
        <v>0</v>
      </c>
      <c r="AM44" s="155">
        <f t="shared" si="5"/>
        <v>0</v>
      </c>
      <c r="AN44" s="155">
        <f t="shared" si="5"/>
        <v>0</v>
      </c>
      <c r="AO44" s="155">
        <f t="shared" si="5"/>
        <v>0</v>
      </c>
      <c r="AP44" s="155">
        <f t="shared" si="5"/>
        <v>0</v>
      </c>
      <c r="AQ44" s="155">
        <f t="shared" si="5"/>
        <v>0</v>
      </c>
      <c r="AR44" s="200">
        <f>SUM(G44:AQ44)</f>
        <v>0</v>
      </c>
    </row>
    <row r="45" spans="2:45" ht="15.75" customHeight="1">
      <c r="B45" s="119"/>
      <c r="C45" s="129" t="s">
        <v>147</v>
      </c>
      <c r="D45" s="140"/>
      <c r="E45" s="140"/>
      <c r="F45" s="151" t="s">
        <v>53</v>
      </c>
      <c r="G45" s="156">
        <f t="shared" ref="G45:AQ45" si="6">COUNTIF(G$4:G$43,"*"&amp;"一"&amp;"*")</f>
        <v>0</v>
      </c>
      <c r="H45" s="162">
        <f t="shared" si="6"/>
        <v>0</v>
      </c>
      <c r="I45" s="162">
        <f t="shared" si="6"/>
        <v>0</v>
      </c>
      <c r="J45" s="162">
        <f t="shared" si="6"/>
        <v>0</v>
      </c>
      <c r="K45" s="162">
        <f t="shared" si="6"/>
        <v>0</v>
      </c>
      <c r="L45" s="162">
        <f t="shared" si="6"/>
        <v>0</v>
      </c>
      <c r="M45" s="162">
        <f t="shared" si="6"/>
        <v>0</v>
      </c>
      <c r="N45" s="162">
        <f t="shared" si="6"/>
        <v>0</v>
      </c>
      <c r="O45" s="162">
        <f t="shared" si="6"/>
        <v>0</v>
      </c>
      <c r="P45" s="162">
        <f t="shared" si="6"/>
        <v>0</v>
      </c>
      <c r="Q45" s="162">
        <f t="shared" si="6"/>
        <v>0</v>
      </c>
      <c r="R45" s="162">
        <f t="shared" si="6"/>
        <v>0</v>
      </c>
      <c r="S45" s="162">
        <f t="shared" si="6"/>
        <v>0</v>
      </c>
      <c r="T45" s="162">
        <f t="shared" si="6"/>
        <v>0</v>
      </c>
      <c r="U45" s="162">
        <f t="shared" si="6"/>
        <v>0</v>
      </c>
      <c r="V45" s="162">
        <f t="shared" si="6"/>
        <v>0</v>
      </c>
      <c r="W45" s="162">
        <f t="shared" si="6"/>
        <v>0</v>
      </c>
      <c r="X45" s="162">
        <f t="shared" si="6"/>
        <v>0</v>
      </c>
      <c r="Y45" s="162">
        <f t="shared" si="6"/>
        <v>0</v>
      </c>
      <c r="Z45" s="162">
        <f t="shared" si="6"/>
        <v>0</v>
      </c>
      <c r="AA45" s="162">
        <f t="shared" si="6"/>
        <v>0</v>
      </c>
      <c r="AB45" s="162">
        <f t="shared" si="6"/>
        <v>0</v>
      </c>
      <c r="AC45" s="162">
        <f t="shared" si="6"/>
        <v>0</v>
      </c>
      <c r="AD45" s="162">
        <f t="shared" si="6"/>
        <v>0</v>
      </c>
      <c r="AE45" s="162">
        <f t="shared" si="6"/>
        <v>0</v>
      </c>
      <c r="AF45" s="162">
        <f t="shared" si="6"/>
        <v>0</v>
      </c>
      <c r="AG45" s="162">
        <f t="shared" si="6"/>
        <v>0</v>
      </c>
      <c r="AH45" s="162">
        <f t="shared" si="6"/>
        <v>0</v>
      </c>
      <c r="AI45" s="162">
        <f t="shared" si="6"/>
        <v>0</v>
      </c>
      <c r="AJ45" s="162">
        <f t="shared" si="6"/>
        <v>0</v>
      </c>
      <c r="AK45" s="162">
        <f t="shared" si="6"/>
        <v>0</v>
      </c>
      <c r="AL45" s="162">
        <f t="shared" si="6"/>
        <v>0</v>
      </c>
      <c r="AM45" s="162">
        <f t="shared" si="6"/>
        <v>0</v>
      </c>
      <c r="AN45" s="162">
        <f t="shared" si="6"/>
        <v>0</v>
      </c>
      <c r="AO45" s="162">
        <f t="shared" si="6"/>
        <v>0</v>
      </c>
      <c r="AP45" s="162">
        <f t="shared" si="6"/>
        <v>0</v>
      </c>
      <c r="AQ45" s="162">
        <f t="shared" si="6"/>
        <v>0</v>
      </c>
      <c r="AR45" s="201">
        <f>SUM(G45:AQ45)</f>
        <v>0</v>
      </c>
    </row>
    <row r="46" spans="2:45" ht="15.75" customHeight="1">
      <c r="B46" s="119"/>
      <c r="C46" s="130" t="s">
        <v>148</v>
      </c>
      <c r="D46" s="141"/>
      <c r="E46" s="141"/>
      <c r="F46" s="152"/>
      <c r="G46" s="157">
        <f t="shared" ref="G46:AQ46" si="7">SUM(G44:G45)</f>
        <v>0</v>
      </c>
      <c r="H46" s="163">
        <f t="shared" si="7"/>
        <v>0</v>
      </c>
      <c r="I46" s="163">
        <f t="shared" si="7"/>
        <v>0</v>
      </c>
      <c r="J46" s="163">
        <f t="shared" si="7"/>
        <v>0</v>
      </c>
      <c r="K46" s="163">
        <f t="shared" si="7"/>
        <v>0</v>
      </c>
      <c r="L46" s="163">
        <f t="shared" si="7"/>
        <v>0</v>
      </c>
      <c r="M46" s="163">
        <f t="shared" si="7"/>
        <v>0</v>
      </c>
      <c r="N46" s="163">
        <f t="shared" si="7"/>
        <v>0</v>
      </c>
      <c r="O46" s="163">
        <f t="shared" si="7"/>
        <v>0</v>
      </c>
      <c r="P46" s="163">
        <f t="shared" si="7"/>
        <v>0</v>
      </c>
      <c r="Q46" s="163">
        <f t="shared" si="7"/>
        <v>0</v>
      </c>
      <c r="R46" s="163">
        <f t="shared" si="7"/>
        <v>0</v>
      </c>
      <c r="S46" s="163">
        <f t="shared" si="7"/>
        <v>0</v>
      </c>
      <c r="T46" s="163">
        <f t="shared" si="7"/>
        <v>0</v>
      </c>
      <c r="U46" s="163">
        <f t="shared" si="7"/>
        <v>0</v>
      </c>
      <c r="V46" s="163">
        <f t="shared" si="7"/>
        <v>0</v>
      </c>
      <c r="W46" s="163">
        <f t="shared" si="7"/>
        <v>0</v>
      </c>
      <c r="X46" s="163">
        <f t="shared" si="7"/>
        <v>0</v>
      </c>
      <c r="Y46" s="163">
        <f t="shared" si="7"/>
        <v>0</v>
      </c>
      <c r="Z46" s="163">
        <f t="shared" si="7"/>
        <v>0</v>
      </c>
      <c r="AA46" s="163">
        <f t="shared" si="7"/>
        <v>0</v>
      </c>
      <c r="AB46" s="163">
        <f t="shared" si="7"/>
        <v>0</v>
      </c>
      <c r="AC46" s="163">
        <f t="shared" si="7"/>
        <v>0</v>
      </c>
      <c r="AD46" s="163">
        <f t="shared" si="7"/>
        <v>0</v>
      </c>
      <c r="AE46" s="163">
        <f t="shared" si="7"/>
        <v>0</v>
      </c>
      <c r="AF46" s="163">
        <f t="shared" si="7"/>
        <v>0</v>
      </c>
      <c r="AG46" s="163">
        <f t="shared" si="7"/>
        <v>0</v>
      </c>
      <c r="AH46" s="163">
        <f t="shared" si="7"/>
        <v>0</v>
      </c>
      <c r="AI46" s="163">
        <f t="shared" si="7"/>
        <v>0</v>
      </c>
      <c r="AJ46" s="163">
        <f t="shared" si="7"/>
        <v>0</v>
      </c>
      <c r="AK46" s="163">
        <f t="shared" si="7"/>
        <v>0</v>
      </c>
      <c r="AL46" s="163">
        <f t="shared" si="7"/>
        <v>0</v>
      </c>
      <c r="AM46" s="163">
        <f t="shared" si="7"/>
        <v>0</v>
      </c>
      <c r="AN46" s="163">
        <f t="shared" si="7"/>
        <v>0</v>
      </c>
      <c r="AO46" s="163">
        <f t="shared" si="7"/>
        <v>0</v>
      </c>
      <c r="AP46" s="163">
        <f t="shared" si="7"/>
        <v>0</v>
      </c>
      <c r="AQ46" s="163">
        <f t="shared" si="7"/>
        <v>0</v>
      </c>
      <c r="AR46" s="202">
        <f>SUM(G46:AQ46)</f>
        <v>0</v>
      </c>
    </row>
    <row r="47" spans="2:45" ht="15.75" customHeight="1">
      <c r="B47" s="119"/>
      <c r="C47" s="130" t="s">
        <v>26</v>
      </c>
      <c r="D47" s="141"/>
      <c r="E47" s="141"/>
      <c r="F47" s="152"/>
      <c r="G47" s="158">
        <f t="shared" ref="G47:AQ47" si="8">COUNTIF(G$4:G$43,"空")</f>
        <v>0</v>
      </c>
      <c r="H47" s="164">
        <f t="shared" si="8"/>
        <v>0</v>
      </c>
      <c r="I47" s="164">
        <f t="shared" si="8"/>
        <v>0</v>
      </c>
      <c r="J47" s="164">
        <f t="shared" si="8"/>
        <v>0</v>
      </c>
      <c r="K47" s="164">
        <f t="shared" si="8"/>
        <v>0</v>
      </c>
      <c r="L47" s="164">
        <f t="shared" si="8"/>
        <v>0</v>
      </c>
      <c r="M47" s="164">
        <f t="shared" si="8"/>
        <v>0</v>
      </c>
      <c r="N47" s="164">
        <f t="shared" si="8"/>
        <v>0</v>
      </c>
      <c r="O47" s="164">
        <f t="shared" si="8"/>
        <v>0</v>
      </c>
      <c r="P47" s="164">
        <f t="shared" si="8"/>
        <v>0</v>
      </c>
      <c r="Q47" s="164">
        <f t="shared" si="8"/>
        <v>0</v>
      </c>
      <c r="R47" s="164">
        <f t="shared" si="8"/>
        <v>0</v>
      </c>
      <c r="S47" s="164">
        <f t="shared" si="8"/>
        <v>0</v>
      </c>
      <c r="T47" s="164">
        <f t="shared" si="8"/>
        <v>0</v>
      </c>
      <c r="U47" s="164">
        <f t="shared" si="8"/>
        <v>0</v>
      </c>
      <c r="V47" s="164">
        <f t="shared" si="8"/>
        <v>0</v>
      </c>
      <c r="W47" s="164">
        <f t="shared" si="8"/>
        <v>0</v>
      </c>
      <c r="X47" s="164">
        <f t="shared" si="8"/>
        <v>0</v>
      </c>
      <c r="Y47" s="164">
        <f t="shared" si="8"/>
        <v>0</v>
      </c>
      <c r="Z47" s="164">
        <f t="shared" si="8"/>
        <v>0</v>
      </c>
      <c r="AA47" s="164">
        <f t="shared" si="8"/>
        <v>0</v>
      </c>
      <c r="AB47" s="164">
        <f t="shared" si="8"/>
        <v>0</v>
      </c>
      <c r="AC47" s="164">
        <f t="shared" si="8"/>
        <v>0</v>
      </c>
      <c r="AD47" s="164">
        <f t="shared" si="8"/>
        <v>0</v>
      </c>
      <c r="AE47" s="164">
        <f t="shared" si="8"/>
        <v>0</v>
      </c>
      <c r="AF47" s="164">
        <f t="shared" si="8"/>
        <v>0</v>
      </c>
      <c r="AG47" s="164">
        <f t="shared" si="8"/>
        <v>0</v>
      </c>
      <c r="AH47" s="164">
        <f t="shared" si="8"/>
        <v>0</v>
      </c>
      <c r="AI47" s="164">
        <f t="shared" si="8"/>
        <v>0</v>
      </c>
      <c r="AJ47" s="164">
        <f t="shared" si="8"/>
        <v>0</v>
      </c>
      <c r="AK47" s="164">
        <f t="shared" si="8"/>
        <v>0</v>
      </c>
      <c r="AL47" s="164">
        <f t="shared" si="8"/>
        <v>0</v>
      </c>
      <c r="AM47" s="164">
        <f t="shared" si="8"/>
        <v>0</v>
      </c>
      <c r="AN47" s="164">
        <f t="shared" si="8"/>
        <v>0</v>
      </c>
      <c r="AO47" s="164">
        <f t="shared" si="8"/>
        <v>0</v>
      </c>
      <c r="AP47" s="164">
        <f t="shared" si="8"/>
        <v>0</v>
      </c>
      <c r="AQ47" s="164">
        <f t="shared" si="8"/>
        <v>0</v>
      </c>
      <c r="AR47" s="203">
        <f>SUM(G47:AQ47)</f>
        <v>0</v>
      </c>
    </row>
    <row r="48" spans="2:45" ht="15.75" customHeight="1">
      <c r="B48" s="120"/>
      <c r="C48" s="131" t="s">
        <v>149</v>
      </c>
      <c r="D48" s="131"/>
      <c r="E48" s="131"/>
      <c r="F48" s="153"/>
      <c r="G48" s="159">
        <f t="shared" ref="G48:AQ48" si="9">SUM(G46:G47)</f>
        <v>0</v>
      </c>
      <c r="H48" s="165">
        <f t="shared" si="9"/>
        <v>0</v>
      </c>
      <c r="I48" s="165">
        <f t="shared" si="9"/>
        <v>0</v>
      </c>
      <c r="J48" s="165">
        <f t="shared" si="9"/>
        <v>0</v>
      </c>
      <c r="K48" s="165">
        <f t="shared" si="9"/>
        <v>0</v>
      </c>
      <c r="L48" s="165">
        <f t="shared" si="9"/>
        <v>0</v>
      </c>
      <c r="M48" s="165">
        <f t="shared" si="9"/>
        <v>0</v>
      </c>
      <c r="N48" s="165">
        <f t="shared" si="9"/>
        <v>0</v>
      </c>
      <c r="O48" s="165">
        <f t="shared" si="9"/>
        <v>0</v>
      </c>
      <c r="P48" s="165">
        <f t="shared" si="9"/>
        <v>0</v>
      </c>
      <c r="Q48" s="165">
        <f t="shared" si="9"/>
        <v>0</v>
      </c>
      <c r="R48" s="165">
        <f t="shared" si="9"/>
        <v>0</v>
      </c>
      <c r="S48" s="165">
        <f t="shared" si="9"/>
        <v>0</v>
      </c>
      <c r="T48" s="165">
        <f t="shared" si="9"/>
        <v>0</v>
      </c>
      <c r="U48" s="165">
        <f t="shared" si="9"/>
        <v>0</v>
      </c>
      <c r="V48" s="165">
        <f t="shared" si="9"/>
        <v>0</v>
      </c>
      <c r="W48" s="165">
        <f t="shared" si="9"/>
        <v>0</v>
      </c>
      <c r="X48" s="165">
        <f t="shared" si="9"/>
        <v>0</v>
      </c>
      <c r="Y48" s="165">
        <f t="shared" si="9"/>
        <v>0</v>
      </c>
      <c r="Z48" s="165">
        <f t="shared" si="9"/>
        <v>0</v>
      </c>
      <c r="AA48" s="165">
        <f t="shared" si="9"/>
        <v>0</v>
      </c>
      <c r="AB48" s="165">
        <f t="shared" si="9"/>
        <v>0</v>
      </c>
      <c r="AC48" s="165">
        <f t="shared" si="9"/>
        <v>0</v>
      </c>
      <c r="AD48" s="165">
        <f t="shared" si="9"/>
        <v>0</v>
      </c>
      <c r="AE48" s="165">
        <f t="shared" si="9"/>
        <v>0</v>
      </c>
      <c r="AF48" s="165">
        <f t="shared" si="9"/>
        <v>0</v>
      </c>
      <c r="AG48" s="165">
        <f t="shared" si="9"/>
        <v>0</v>
      </c>
      <c r="AH48" s="165">
        <f t="shared" si="9"/>
        <v>0</v>
      </c>
      <c r="AI48" s="165">
        <f t="shared" si="9"/>
        <v>0</v>
      </c>
      <c r="AJ48" s="165">
        <f t="shared" si="9"/>
        <v>0</v>
      </c>
      <c r="AK48" s="165">
        <f t="shared" si="9"/>
        <v>0</v>
      </c>
      <c r="AL48" s="165">
        <f t="shared" si="9"/>
        <v>0</v>
      </c>
      <c r="AM48" s="165">
        <f t="shared" si="9"/>
        <v>0</v>
      </c>
      <c r="AN48" s="165">
        <f t="shared" si="9"/>
        <v>0</v>
      </c>
      <c r="AO48" s="165">
        <f t="shared" si="9"/>
        <v>0</v>
      </c>
      <c r="AP48" s="165">
        <f t="shared" si="9"/>
        <v>0</v>
      </c>
      <c r="AQ48" s="165">
        <f t="shared" si="9"/>
        <v>0</v>
      </c>
      <c r="AR48" s="204">
        <f>SUM(G48:AQ48)</f>
        <v>0</v>
      </c>
    </row>
    <row r="49" spans="2:52" ht="12" customHeight="1">
      <c r="B49" s="28"/>
      <c r="C49" s="28"/>
      <c r="D49" s="28"/>
      <c r="E49" s="28"/>
      <c r="F49" s="28"/>
      <c r="G49" s="57"/>
      <c r="H49" s="57"/>
      <c r="I49" s="57"/>
      <c r="J49" s="57"/>
      <c r="K49" s="57"/>
      <c r="L49" s="57"/>
      <c r="M49" s="57"/>
      <c r="N49" s="88"/>
      <c r="O49" s="88"/>
      <c r="P49" s="88"/>
      <c r="Q49" s="57"/>
      <c r="R49" s="57"/>
      <c r="S49" s="57"/>
      <c r="T49" s="57"/>
      <c r="U49" s="57"/>
      <c r="V49" s="88"/>
      <c r="W49" s="88"/>
      <c r="X49" s="57"/>
      <c r="Y49" s="88"/>
      <c r="Z49" s="57"/>
      <c r="AA49" s="57"/>
      <c r="AB49" s="57"/>
      <c r="AC49" s="88"/>
      <c r="AD49" s="57"/>
      <c r="AE49" s="57"/>
      <c r="AF49" s="57"/>
      <c r="AG49" s="57"/>
      <c r="AH49" s="57"/>
      <c r="AI49" s="57"/>
      <c r="AJ49" s="57"/>
      <c r="AK49" s="57"/>
      <c r="AL49" s="57"/>
      <c r="AM49" s="57"/>
      <c r="AN49" s="57"/>
      <c r="AO49" s="57"/>
      <c r="AP49" s="57"/>
      <c r="AQ49" s="57"/>
      <c r="AR49" s="57"/>
      <c r="AS49" s="57"/>
      <c r="AT49" s="57"/>
      <c r="AU49" s="57"/>
      <c r="AV49" s="57"/>
      <c r="AW49" s="57"/>
      <c r="AX49" s="57"/>
      <c r="AY49" s="57"/>
      <c r="AZ49" s="57"/>
    </row>
    <row r="50" spans="2:52" ht="16.2" customHeight="1">
      <c r="B50" s="30" t="s">
        <v>218</v>
      </c>
      <c r="C50" s="44"/>
      <c r="D50" s="44"/>
      <c r="E50" s="44"/>
      <c r="F50" s="44"/>
      <c r="G50" s="44"/>
      <c r="H50" s="44"/>
      <c r="I50" s="44"/>
      <c r="J50" s="44"/>
      <c r="K50" s="44"/>
      <c r="L50" s="44"/>
      <c r="M50" s="44"/>
      <c r="N50" s="44"/>
      <c r="O50" s="44"/>
      <c r="P50" s="44"/>
      <c r="Q50" s="44"/>
      <c r="R50" s="44"/>
      <c r="S50" s="44"/>
      <c r="U50" s="44"/>
      <c r="V50" s="44"/>
      <c r="W50" s="44"/>
      <c r="X50" s="44"/>
      <c r="Y50" s="44"/>
      <c r="Z50" s="107"/>
    </row>
    <row r="51" spans="2:52" ht="3" customHeight="1">
      <c r="B51" s="30"/>
      <c r="C51" s="44"/>
      <c r="D51" s="44"/>
      <c r="E51" s="44"/>
      <c r="F51" s="44"/>
      <c r="G51" s="44"/>
      <c r="H51" s="44"/>
      <c r="I51" s="44"/>
      <c r="J51" s="44"/>
      <c r="K51" s="44"/>
      <c r="L51" s="44"/>
      <c r="M51" s="44"/>
      <c r="N51" s="44"/>
      <c r="O51" s="44"/>
      <c r="P51" s="44"/>
      <c r="Q51" s="44"/>
      <c r="R51" s="44"/>
      <c r="S51" s="44"/>
      <c r="U51" s="44"/>
      <c r="V51" s="44"/>
      <c r="W51" s="44"/>
      <c r="X51" s="44"/>
      <c r="Y51" s="44"/>
      <c r="Z51" s="107"/>
    </row>
    <row r="52" spans="2:52" ht="16.8" customHeight="1">
      <c r="B52" s="31" t="s">
        <v>83</v>
      </c>
      <c r="O52" s="31"/>
    </row>
    <row r="53" spans="2:52" s="24" customFormat="1" ht="16.8" customHeight="1">
      <c r="B53" s="32" t="s">
        <v>168</v>
      </c>
      <c r="C53" s="32"/>
      <c r="D53" s="32"/>
      <c r="E53" s="32" t="s">
        <v>209</v>
      </c>
      <c r="F53" s="32"/>
      <c r="G53" s="32"/>
      <c r="H53" s="32" t="s">
        <v>93</v>
      </c>
      <c r="I53" s="32"/>
      <c r="J53" s="32"/>
      <c r="K53" s="32" t="s">
        <v>17</v>
      </c>
      <c r="L53" s="78"/>
      <c r="M53" s="81"/>
      <c r="N53" s="89"/>
      <c r="O53" s="32" t="s">
        <v>81</v>
      </c>
      <c r="P53" s="78"/>
      <c r="Q53" s="81"/>
      <c r="R53" s="99"/>
      <c r="S53" s="102"/>
      <c r="T53" s="102"/>
      <c r="U53" s="104"/>
      <c r="V53" s="104"/>
      <c r="W53" s="104"/>
      <c r="X53" s="104"/>
      <c r="Y53" s="104"/>
      <c r="Z53" s="104"/>
      <c r="AA53" s="108"/>
      <c r="AB53" s="104"/>
      <c r="AC53" s="104"/>
      <c r="AD53" s="104"/>
      <c r="AE53" s="104"/>
      <c r="AF53" s="104"/>
      <c r="AG53" s="104"/>
      <c r="AH53" s="104"/>
      <c r="AI53" s="104"/>
      <c r="AJ53" s="104"/>
      <c r="AK53" s="104"/>
      <c r="AL53" s="104"/>
      <c r="AM53" s="104"/>
      <c r="AN53" s="104"/>
      <c r="AO53" s="104"/>
      <c r="AP53" s="104"/>
      <c r="AQ53" s="104"/>
      <c r="AR53" s="104"/>
      <c r="AS53" s="104"/>
      <c r="AT53" s="104"/>
    </row>
    <row r="54" spans="2:52" s="24" customFormat="1" ht="16.8" customHeight="1">
      <c r="B54" s="32"/>
      <c r="C54" s="32"/>
      <c r="D54" s="32"/>
      <c r="E54" s="32"/>
      <c r="F54" s="32"/>
      <c r="G54" s="32"/>
      <c r="H54" s="32"/>
      <c r="I54" s="32"/>
      <c r="J54" s="32"/>
      <c r="K54" s="76"/>
      <c r="L54" s="79"/>
      <c r="M54" s="82"/>
      <c r="N54" s="89"/>
      <c r="O54" s="76"/>
      <c r="P54" s="79"/>
      <c r="Q54" s="82"/>
      <c r="R54" s="100"/>
      <c r="S54" s="102"/>
      <c r="T54" s="102"/>
      <c r="U54" s="104"/>
      <c r="V54" s="104"/>
      <c r="W54" s="104"/>
      <c r="X54" s="104"/>
      <c r="Y54" s="104"/>
      <c r="Z54" s="104"/>
      <c r="AA54" s="108"/>
      <c r="AB54" s="104"/>
      <c r="AC54" s="104"/>
      <c r="AD54" s="104"/>
      <c r="AE54" s="104"/>
      <c r="AF54" s="104"/>
      <c r="AG54" s="104"/>
      <c r="AH54" s="104"/>
      <c r="AI54" s="104"/>
      <c r="AJ54" s="104"/>
      <c r="AK54" s="104"/>
      <c r="AL54" s="104"/>
      <c r="AM54" s="104"/>
      <c r="AN54" s="104"/>
      <c r="AO54" s="104"/>
      <c r="AP54" s="104"/>
      <c r="AQ54" s="104"/>
      <c r="AR54" s="104"/>
      <c r="AS54" s="104"/>
      <c r="AT54" s="104"/>
    </row>
    <row r="55" spans="2:52" ht="16.8" customHeight="1">
      <c r="B55" s="33">
        <f>+AR44</f>
        <v>0</v>
      </c>
      <c r="C55" s="33"/>
      <c r="D55" s="33"/>
      <c r="E55" s="145"/>
      <c r="F55" s="145"/>
      <c r="G55" s="145"/>
      <c r="H55" s="33">
        <f>W1*AB1</f>
        <v>0</v>
      </c>
      <c r="I55" s="33"/>
      <c r="J55" s="33"/>
      <c r="K55" s="167">
        <f>SUM(SUMIFS(AS4:AS43,D4:D43,{"即応(ICU)","即応(重症等)","即応(その他)"}))</f>
        <v>0</v>
      </c>
      <c r="L55" s="169"/>
      <c r="M55" s="171"/>
      <c r="O55" s="174" t="e">
        <f>(B55+E55)/(H55-K55)</f>
        <v>#DIV/0!</v>
      </c>
      <c r="P55" s="176"/>
      <c r="Q55" s="178"/>
      <c r="R55" s="216"/>
      <c r="S55" s="113"/>
      <c r="T55" s="113"/>
      <c r="U55" s="105"/>
      <c r="V55" s="105"/>
      <c r="W55" s="105"/>
      <c r="X55" s="105"/>
      <c r="Y55" s="105"/>
      <c r="Z55" s="105"/>
      <c r="AA55" s="109"/>
      <c r="AB55" s="110"/>
      <c r="AC55" s="110"/>
      <c r="AD55" s="110"/>
      <c r="AE55" s="110"/>
      <c r="AF55" s="110"/>
      <c r="AG55" s="110"/>
      <c r="AH55" s="110"/>
      <c r="AI55" s="110"/>
      <c r="AJ55" s="110"/>
      <c r="AK55" s="110"/>
      <c r="AL55" s="110"/>
      <c r="AM55" s="110"/>
      <c r="AN55" s="110"/>
      <c r="AO55" s="110"/>
      <c r="AP55" s="110"/>
      <c r="AQ55" s="110"/>
      <c r="AR55" s="113"/>
      <c r="AS55" s="113"/>
      <c r="AT55" s="113"/>
    </row>
    <row r="56" spans="2:52" s="25" customFormat="1" ht="16.8" customHeight="1">
      <c r="B56" s="25" t="s">
        <v>37</v>
      </c>
    </row>
    <row r="57" spans="2:52" s="25" customFormat="1" ht="16.8" customHeight="1">
      <c r="B57" s="23" t="s">
        <v>95</v>
      </c>
    </row>
    <row r="58" spans="2:52" ht="16.8" customHeight="1">
      <c r="B58" s="34" t="s">
        <v>45</v>
      </c>
      <c r="N58" s="44"/>
    </row>
    <row r="59" spans="2:52" ht="16.8" customHeight="1">
      <c r="B59" s="34"/>
    </row>
    <row r="60" spans="2:52" ht="16.8" customHeight="1">
      <c r="B60" s="30" t="s">
        <v>127</v>
      </c>
      <c r="C60" s="45"/>
      <c r="D60" s="45" t="s">
        <v>70</v>
      </c>
      <c r="E60" s="28"/>
      <c r="G60" s="44"/>
      <c r="H60" s="44"/>
      <c r="I60" s="44"/>
      <c r="J60" s="44"/>
      <c r="K60" s="44"/>
      <c r="L60" s="44"/>
      <c r="M60" s="44"/>
      <c r="N60" s="44"/>
      <c r="O60" s="44"/>
      <c r="P60" s="44"/>
      <c r="Q60" s="44"/>
      <c r="R60" s="44"/>
      <c r="S60" s="44"/>
      <c r="T60" s="44"/>
      <c r="U60" s="44"/>
      <c r="V60" s="44"/>
      <c r="W60" s="44"/>
      <c r="X60" s="44"/>
      <c r="Y60" s="44"/>
      <c r="Z60" s="44"/>
      <c r="AA60" s="44"/>
    </row>
    <row r="61" spans="2:52" ht="16.8" customHeight="1">
      <c r="B61" s="35"/>
      <c r="C61" s="46"/>
      <c r="D61" s="46"/>
      <c r="E61" s="46"/>
      <c r="F61" s="46"/>
      <c r="G61" s="58" t="s">
        <v>52</v>
      </c>
      <c r="H61" s="68"/>
      <c r="I61" s="58" t="s">
        <v>128</v>
      </c>
      <c r="J61" s="68"/>
      <c r="K61" s="77" t="s">
        <v>12</v>
      </c>
      <c r="L61" s="77"/>
      <c r="M61" s="77"/>
      <c r="N61" s="77"/>
    </row>
    <row r="62" spans="2:52" ht="16.8" customHeight="1">
      <c r="B62" s="40" t="s">
        <v>121</v>
      </c>
      <c r="C62" s="51"/>
      <c r="D62" s="51"/>
      <c r="E62" s="51"/>
      <c r="F62" s="51"/>
      <c r="G62" s="62">
        <f>SUM(SUMIFS(AR4:AR43,D4:D43,{"即応(ICU)","休床(ICU)"}))</f>
        <v>0</v>
      </c>
      <c r="H62" s="62"/>
      <c r="I62" s="62">
        <v>97000</v>
      </c>
      <c r="J62" s="62"/>
      <c r="K62" s="62">
        <f>+G62*I62</f>
        <v>0</v>
      </c>
      <c r="L62" s="62"/>
      <c r="M62" s="62"/>
      <c r="N62" s="62"/>
    </row>
    <row r="63" spans="2:52" ht="16.8" customHeight="1">
      <c r="B63" s="40" t="s">
        <v>157</v>
      </c>
      <c r="C63" s="40"/>
      <c r="D63" s="40"/>
      <c r="E63" s="40"/>
      <c r="F63" s="40"/>
      <c r="G63" s="62">
        <f>SUM(SUMIFS(AR4:AR43,D4:D43,{"即応(重症等)","休床(重症等)"}))</f>
        <v>0</v>
      </c>
      <c r="H63" s="62"/>
      <c r="I63" s="62">
        <v>41000</v>
      </c>
      <c r="J63" s="62"/>
      <c r="K63" s="62">
        <f>+G63*I63</f>
        <v>0</v>
      </c>
      <c r="L63" s="62"/>
      <c r="M63" s="84"/>
      <c r="N63" s="84"/>
      <c r="O63" s="23" t="s">
        <v>159</v>
      </c>
    </row>
    <row r="64" spans="2:52" ht="16.8" customHeight="1">
      <c r="B64" s="41" t="s">
        <v>155</v>
      </c>
      <c r="C64" s="52"/>
      <c r="D64" s="52"/>
      <c r="E64" s="52"/>
      <c r="F64" s="52"/>
      <c r="G64" s="63">
        <f>SUM(SUMIFS(AR4:AR43,D4:D43,{"即応(その他)","休床(その他)"}))</f>
        <v>0</v>
      </c>
      <c r="H64" s="63"/>
      <c r="I64" s="63">
        <v>16000</v>
      </c>
      <c r="J64" s="63"/>
      <c r="K64" s="63">
        <f>+G64*I64</f>
        <v>0</v>
      </c>
      <c r="L64" s="63"/>
      <c r="M64" s="85"/>
      <c r="N64" s="85"/>
    </row>
    <row r="65" spans="2:52" ht="16.8" customHeight="1">
      <c r="B65" s="42" t="s">
        <v>8</v>
      </c>
      <c r="C65" s="53"/>
      <c r="D65" s="53"/>
      <c r="E65" s="53"/>
      <c r="F65" s="53"/>
      <c r="G65" s="64">
        <f>SUM(G62:H64)</f>
        <v>0</v>
      </c>
      <c r="H65" s="64"/>
      <c r="I65" s="70"/>
      <c r="J65" s="70"/>
      <c r="K65" s="64">
        <f>SUM(K62:L64)</f>
        <v>0</v>
      </c>
      <c r="L65" s="64"/>
      <c r="M65" s="86"/>
      <c r="N65" s="86"/>
    </row>
    <row r="66" spans="2:52" ht="16.8" customHeight="1">
      <c r="C66" s="34"/>
    </row>
    <row r="67" spans="2:52" ht="13.8" customHeight="1">
      <c r="B67" s="45"/>
      <c r="D67" s="45"/>
      <c r="E67" s="28"/>
      <c r="F67" s="28"/>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row>
    <row r="68" spans="2:52" ht="15.75">
      <c r="B68" s="121" t="s">
        <v>47</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217"/>
      <c r="AU68" s="45"/>
      <c r="AV68" s="45"/>
      <c r="AW68" s="45"/>
      <c r="AX68" s="45"/>
      <c r="AY68" s="45"/>
      <c r="AZ68" s="45"/>
    </row>
    <row r="69" spans="2:52" ht="18.75">
      <c r="B69" s="122" t="s">
        <v>130</v>
      </c>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45"/>
      <c r="AT69" s="217"/>
      <c r="AU69" s="45"/>
      <c r="AV69" s="45"/>
      <c r="AW69" s="45"/>
      <c r="AX69" s="45"/>
      <c r="AY69" s="45"/>
      <c r="AZ69" s="45"/>
    </row>
    <row r="70" spans="2:52" s="160" customFormat="1" ht="15.75">
      <c r="B70" s="212" t="s">
        <v>160</v>
      </c>
      <c r="C70" s="23"/>
      <c r="D70" s="23"/>
      <c r="E70" s="23"/>
      <c r="F70" s="23"/>
      <c r="G70" s="23"/>
      <c r="H70" s="23"/>
      <c r="I70" s="23"/>
      <c r="J70" s="23"/>
      <c r="K70" s="23"/>
      <c r="L70" s="23"/>
      <c r="M70" s="23"/>
      <c r="N70" s="23"/>
      <c r="O70" s="23"/>
      <c r="P70" s="23"/>
      <c r="Q70" s="23"/>
      <c r="R70" s="23"/>
      <c r="S70" s="23"/>
      <c r="T70" s="23"/>
      <c r="U70" s="23"/>
      <c r="AT70" s="218"/>
    </row>
    <row r="71" spans="2:52" s="160" customFormat="1" ht="15.75">
      <c r="B71" s="212"/>
      <c r="C71" s="213" t="s">
        <v>161</v>
      </c>
      <c r="D71" s="23"/>
      <c r="E71" s="23"/>
      <c r="F71" s="23"/>
      <c r="G71" s="23"/>
      <c r="H71" s="23"/>
      <c r="I71" s="23"/>
      <c r="J71" s="23"/>
      <c r="K71" s="23"/>
      <c r="L71" s="23"/>
      <c r="M71" s="23"/>
      <c r="N71" s="23"/>
      <c r="O71" s="23"/>
      <c r="P71" s="23"/>
      <c r="Q71" s="23"/>
      <c r="R71" s="23"/>
      <c r="S71" s="23"/>
      <c r="T71" s="23"/>
      <c r="U71" s="23"/>
      <c r="AT71" s="218"/>
    </row>
    <row r="72" spans="2:52" s="160" customFormat="1" ht="15.75">
      <c r="B72" s="212"/>
      <c r="C72" s="213" t="s">
        <v>163</v>
      </c>
      <c r="D72" s="23"/>
      <c r="E72" s="23"/>
      <c r="F72" s="23"/>
      <c r="G72" s="23"/>
      <c r="H72" s="23"/>
      <c r="I72" s="23"/>
      <c r="J72" s="23"/>
      <c r="K72" s="23"/>
      <c r="L72" s="23"/>
      <c r="M72" s="23"/>
      <c r="N72" s="23"/>
      <c r="O72" s="23"/>
      <c r="P72" s="23"/>
      <c r="Q72" s="23"/>
      <c r="R72" s="23"/>
      <c r="S72" s="23"/>
      <c r="T72" s="23"/>
      <c r="U72" s="23"/>
      <c r="AT72" s="218"/>
    </row>
    <row r="73" spans="2:52" s="160" customFormat="1" ht="18.75">
      <c r="B73" s="212"/>
      <c r="C73" s="213" t="s">
        <v>0</v>
      </c>
      <c r="D73" s="23"/>
      <c r="E73" s="23"/>
      <c r="F73" s="23"/>
      <c r="G73" s="23"/>
      <c r="H73" s="23"/>
      <c r="I73" s="23"/>
      <c r="J73" s="23"/>
      <c r="K73" s="23"/>
      <c r="L73" s="23"/>
      <c r="M73" s="23"/>
      <c r="N73" s="23"/>
      <c r="O73" s="23"/>
      <c r="P73" s="23"/>
      <c r="Q73" s="23"/>
      <c r="R73" s="23"/>
      <c r="S73" s="23"/>
      <c r="T73" s="23"/>
      <c r="U73" s="23"/>
      <c r="AT73" s="218"/>
    </row>
    <row r="74" spans="2:52" ht="17.399999999999999" customHeight="1">
      <c r="B74" s="123" t="s">
        <v>36</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217"/>
      <c r="AU74" s="45"/>
      <c r="AV74" s="45"/>
      <c r="AW74" s="45"/>
      <c r="AX74" s="45"/>
      <c r="AY74" s="45"/>
      <c r="AZ74" s="45"/>
    </row>
    <row r="75" spans="2:52" ht="17.399999999999999" customHeight="1">
      <c r="B75" s="122" t="s">
        <v>34</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217"/>
      <c r="AU75" s="45"/>
      <c r="AV75" s="45"/>
      <c r="AW75" s="45"/>
      <c r="AX75" s="45"/>
      <c r="AY75" s="45"/>
      <c r="AZ75" s="45"/>
    </row>
    <row r="76" spans="2:52" ht="17.399999999999999" customHeight="1">
      <c r="B76" s="123" t="s">
        <v>137</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217"/>
      <c r="AU76" s="45"/>
      <c r="AV76" s="45"/>
      <c r="AW76" s="45"/>
      <c r="AX76" s="45"/>
      <c r="AY76" s="45"/>
      <c r="AZ76" s="45"/>
    </row>
    <row r="77" spans="2:52" ht="17.399999999999999" customHeight="1">
      <c r="B77" s="122" t="s">
        <v>18</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217"/>
      <c r="AU77" s="45"/>
      <c r="AV77" s="45"/>
      <c r="AW77" s="45"/>
      <c r="AX77" s="45"/>
      <c r="AY77" s="45"/>
      <c r="AZ77" s="45"/>
    </row>
    <row r="78" spans="2:52" ht="17.399999999999999" customHeight="1">
      <c r="B78" s="124" t="s">
        <v>84</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217"/>
      <c r="AU78" s="45"/>
      <c r="AV78" s="45"/>
      <c r="AW78" s="45"/>
      <c r="AX78" s="45"/>
      <c r="AY78" s="45"/>
      <c r="AZ78" s="45"/>
    </row>
    <row r="79" spans="2:52" ht="15"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row>
    <row r="80" spans="2:52" ht="15"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row>
    <row r="81" spans="2:52" ht="15" customHeight="1">
      <c r="B81" s="27"/>
      <c r="C81" s="134" t="s">
        <v>4</v>
      </c>
      <c r="D81" s="142"/>
      <c r="E81" s="142" t="s">
        <v>58</v>
      </c>
      <c r="F81" s="142"/>
      <c r="G81" s="27"/>
      <c r="H81" s="27"/>
      <c r="I81" s="27"/>
      <c r="J81" s="27"/>
      <c r="K81" s="27" t="s">
        <v>113</v>
      </c>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row>
    <row r="82" spans="2:52" ht="15" customHeight="1">
      <c r="B82" s="27"/>
      <c r="C82" s="40" t="s">
        <v>19</v>
      </c>
      <c r="D82" s="142"/>
      <c r="E82" s="146" t="s">
        <v>102</v>
      </c>
      <c r="F82" s="146"/>
      <c r="G82" s="27"/>
      <c r="H82" s="27"/>
      <c r="I82" s="27"/>
      <c r="J82" s="27"/>
      <c r="K82" s="40">
        <v>1</v>
      </c>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row>
    <row r="83" spans="2:52" ht="15" customHeight="1">
      <c r="B83" s="27"/>
      <c r="C83" s="40" t="s">
        <v>119</v>
      </c>
      <c r="D83" s="142"/>
      <c r="E83" s="146" t="s">
        <v>151</v>
      </c>
      <c r="F83" s="146"/>
      <c r="G83" s="160" t="s">
        <v>112</v>
      </c>
      <c r="H83" s="27"/>
      <c r="I83" s="27"/>
      <c r="J83" s="27"/>
      <c r="K83" s="40">
        <v>2</v>
      </c>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row>
    <row r="84" spans="2:52" ht="15" customHeight="1">
      <c r="B84" s="27"/>
      <c r="C84" s="135" t="s">
        <v>131</v>
      </c>
      <c r="D84" s="142"/>
      <c r="E84" s="146" t="s">
        <v>152</v>
      </c>
      <c r="F84" s="146"/>
      <c r="G84" s="160"/>
      <c r="H84" s="27"/>
      <c r="I84" s="27"/>
      <c r="J84" s="27"/>
      <c r="K84" s="40">
        <v>3</v>
      </c>
      <c r="L84" s="27"/>
      <c r="M84" s="27"/>
      <c r="N84" s="27"/>
      <c r="O84" s="160"/>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row>
    <row r="85" spans="2:52" ht="15" customHeight="1">
      <c r="B85" s="27"/>
      <c r="C85" s="40" t="s">
        <v>16</v>
      </c>
      <c r="D85" s="142"/>
      <c r="E85" s="146" t="s">
        <v>108</v>
      </c>
      <c r="F85" s="146"/>
      <c r="G85" s="27"/>
      <c r="H85" s="27"/>
      <c r="I85" s="27"/>
      <c r="J85" s="27"/>
      <c r="K85" s="40">
        <v>4</v>
      </c>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row>
    <row r="86" spans="2:52" ht="15" customHeight="1">
      <c r="E86" s="146" t="s">
        <v>154</v>
      </c>
      <c r="F86" s="146"/>
      <c r="G86" s="160" t="s">
        <v>112</v>
      </c>
      <c r="K86" s="51">
        <v>5</v>
      </c>
    </row>
    <row r="87" spans="2:52" ht="15" customHeight="1">
      <c r="E87" s="146" t="s">
        <v>153</v>
      </c>
      <c r="F87" s="146"/>
    </row>
    <row r="88" spans="2:52" ht="15" customHeight="1">
      <c r="G88" s="160"/>
    </row>
    <row r="89" spans="2:52" ht="15" customHeight="1"/>
  </sheetData>
  <mergeCells count="54">
    <mergeCell ref="K1:L1"/>
    <mergeCell ref="N1:O1"/>
    <mergeCell ref="P1:Q1"/>
    <mergeCell ref="S1:T1"/>
    <mergeCell ref="U1:V1"/>
    <mergeCell ref="W1:X1"/>
    <mergeCell ref="Y1:AA1"/>
    <mergeCell ref="AB1:AC1"/>
    <mergeCell ref="AH1:AI1"/>
    <mergeCell ref="AJ1:AM1"/>
    <mergeCell ref="C46:F46"/>
    <mergeCell ref="C47:F47"/>
    <mergeCell ref="B55:D55"/>
    <mergeCell ref="E55:G55"/>
    <mergeCell ref="H55:J55"/>
    <mergeCell ref="K55:M55"/>
    <mergeCell ref="O55:Q55"/>
    <mergeCell ref="R55:T55"/>
    <mergeCell ref="U55:W55"/>
    <mergeCell ref="X55:Z55"/>
    <mergeCell ref="AB55:AQ55"/>
    <mergeCell ref="AR55:AT55"/>
    <mergeCell ref="I60:AA60"/>
    <mergeCell ref="B61:F61"/>
    <mergeCell ref="G61:H61"/>
    <mergeCell ref="I61:J61"/>
    <mergeCell ref="K61:N61"/>
    <mergeCell ref="B62:F62"/>
    <mergeCell ref="G62:H62"/>
    <mergeCell ref="I62:J62"/>
    <mergeCell ref="K62:N62"/>
    <mergeCell ref="B63:F63"/>
    <mergeCell ref="G63:H63"/>
    <mergeCell ref="I63:J63"/>
    <mergeCell ref="K63:N63"/>
    <mergeCell ref="B64:F64"/>
    <mergeCell ref="G64:H64"/>
    <mergeCell ref="I64:J64"/>
    <mergeCell ref="K64:N64"/>
    <mergeCell ref="B65:F65"/>
    <mergeCell ref="G65:H65"/>
    <mergeCell ref="I65:J65"/>
    <mergeCell ref="K65:N65"/>
    <mergeCell ref="E81:F81"/>
    <mergeCell ref="B53:D54"/>
    <mergeCell ref="E53:G54"/>
    <mergeCell ref="H53:J54"/>
    <mergeCell ref="K53:M54"/>
    <mergeCell ref="O53:Q54"/>
    <mergeCell ref="R53:T54"/>
    <mergeCell ref="U53:W54"/>
    <mergeCell ref="X53:Z54"/>
    <mergeCell ref="AB53:AQ54"/>
    <mergeCell ref="AR53:AT54"/>
  </mergeCells>
  <phoneticPr fontId="2"/>
  <conditionalFormatting sqref="AD4:AP43">
    <cfRule type="containsText" dxfId="415" priority="4" text="コ">
      <formula>NOT(ISERROR(SEARCH("コ",AD4)))</formula>
    </cfRule>
    <cfRule type="containsText" dxfId="414" priority="2" text="一">
      <formula>NOT(ISERROR(SEARCH("一",AD4)))</formula>
    </cfRule>
    <cfRule type="containsText" dxfId="413" priority="3" text="コ(重)">
      <formula>NOT(ISERROR(SEARCH("コ(重)",AD4)))</formula>
    </cfRule>
  </conditionalFormatting>
  <conditionalFormatting sqref="AD4:AP43">
    <cfRule type="containsText" dxfId="412" priority="1" text="空">
      <formula>NOT(ISERROR(SEARCH("空",AD4)))</formula>
    </cfRule>
  </conditionalFormatting>
  <conditionalFormatting sqref="D4:D43">
    <cfRule type="containsText" dxfId="411" priority="15" text="即応(ICU)">
      <formula>NOT(ISERROR(SEARCH("即応(ICU)",D4)))</formula>
    </cfRule>
    <cfRule type="containsText" dxfId="410" priority="12" text="休床(ICU">
      <formula>NOT(ISERROR(SEARCH("休床(ICU",D4)))</formula>
    </cfRule>
    <cfRule type="containsText" dxfId="409" priority="10" text="休床(その他)">
      <formula>NOT(ISERROR(SEARCH("休床(その他)",D4)))</formula>
    </cfRule>
    <cfRule type="containsText" dxfId="408" priority="11" text="休床(重症等)">
      <formula>NOT(ISERROR(SEARCH("休床(重症等)",D4)))</formula>
    </cfRule>
    <cfRule type="containsText" dxfId="407" priority="13" text="即応(その他)">
      <formula>NOT(ISERROR(SEARCH("即応(その他)",D4)))</formula>
    </cfRule>
    <cfRule type="containsText" dxfId="406" priority="14" text="即応(重症等)">
      <formula>NOT(ISERROR(SEARCH("即応(重症等)",D4)))</formula>
    </cfRule>
  </conditionalFormatting>
  <conditionalFormatting sqref="E4:E43">
    <cfRule type="notContainsBlanks" dxfId="405" priority="9">
      <formula>LEN(TRIM(E4))&gt;0</formula>
    </cfRule>
  </conditionalFormatting>
  <conditionalFormatting sqref="C4:C43">
    <cfRule type="notContainsBlanks" dxfId="404" priority="8">
      <formula>LEN(TRIM(C4))&gt;0</formula>
    </cfRule>
  </conditionalFormatting>
  <conditionalFormatting sqref="AQ4:AQ43 G4:AC43">
    <cfRule type="containsText" dxfId="403" priority="16" text="コ">
      <formula>NOT(ISERROR(SEARCH("コ",G4)))</formula>
    </cfRule>
    <cfRule type="containsText" dxfId="402" priority="6" text="一">
      <formula>NOT(ISERROR(SEARCH("一",G4)))</formula>
    </cfRule>
    <cfRule type="containsText" dxfId="401" priority="7" text="コ(重)">
      <formula>NOT(ISERROR(SEARCH("コ(重)",G4)))</formula>
    </cfRule>
  </conditionalFormatting>
  <conditionalFormatting sqref="AQ4:AQ43 G4:AC43">
    <cfRule type="containsText" dxfId="400" priority="5" text="空">
      <formula>NOT(ISERROR(SEARCH("空",G4)))</formula>
    </cfRule>
  </conditionalFormatting>
  <dataValidations count="4">
    <dataValidation type="list" allowBlank="1" showDropDown="0" showInputMessage="1" showErrorMessage="1" sqref="AD4:AQ43 AC4 R6:AC7 G37:G43 X4:AA4 I5:Q7 I4:V4 U5">
      <formula1>$C$82:$C$85</formula1>
    </dataValidation>
    <dataValidation type="list" allowBlank="1" showDropDown="0" showInputMessage="1" showErrorMessage="1" sqref="V5 R5:T5 W4:W5 AB4:AB5 X5:AA5 G4:G36 H4:H43 I8:AC43 AC5">
      <formula1>$C$82:$C$85</formula1>
    </dataValidation>
    <dataValidation type="list" allowBlank="1" showDropDown="0" showInputMessage="1" showErrorMessage="1" sqref="D4:D43">
      <formula1>$E$82:$E$87</formula1>
    </dataValidation>
    <dataValidation type="list" allowBlank="1" showDropDown="0" showInputMessage="1" showErrorMessage="1" sqref="M1">
      <formula1>$K$82:$K$86</formula1>
    </dataValidation>
  </dataValidations>
  <pageMargins left="0.11811023622047244" right="0.11811023622047244" top="0.74803149606299213" bottom="0.19685039370078741" header="0.31496062992125984" footer="0.31496062992125984"/>
  <pageSetup paperSize="8" scale="70" fitToWidth="1" fitToHeight="1"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J88"/>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20" width="5.19921875" style="23" customWidth="1"/>
    <col min="21" max="60" width="5.25" style="23" customWidth="1"/>
    <col min="61" max="62" width="9" style="23"/>
    <col min="63" max="63" width="5.75" style="23" customWidth="1"/>
    <col min="64" max="16384" width="9" style="23"/>
  </cols>
  <sheetData>
    <row r="1" spans="2:62" ht="21" customHeight="1">
      <c r="B1" s="26" t="s">
        <v>165</v>
      </c>
      <c r="C1" s="27"/>
      <c r="D1" s="27"/>
      <c r="E1" s="27"/>
      <c r="F1" s="27"/>
      <c r="G1" s="27"/>
      <c r="H1" s="27"/>
      <c r="I1" s="27"/>
      <c r="J1" s="27"/>
      <c r="K1" s="166" t="s">
        <v>113</v>
      </c>
      <c r="L1" s="168"/>
      <c r="M1" s="170">
        <v>3</v>
      </c>
      <c r="N1" s="172" t="s">
        <v>116</v>
      </c>
      <c r="O1" s="173"/>
      <c r="P1" s="175">
        <v>45054</v>
      </c>
      <c r="Q1" s="177"/>
      <c r="R1" s="179" t="s">
        <v>132</v>
      </c>
      <c r="S1" s="181">
        <v>45107</v>
      </c>
      <c r="T1" s="181"/>
      <c r="U1" s="184" t="s">
        <v>133</v>
      </c>
      <c r="V1" s="187"/>
      <c r="W1" s="188">
        <f>_xlfn.DAYS(S1,P1)+1</f>
        <v>54</v>
      </c>
      <c r="X1" s="188"/>
      <c r="Y1" s="184" t="s">
        <v>134</v>
      </c>
      <c r="Z1" s="189"/>
      <c r="AA1" s="189"/>
      <c r="AB1" s="190">
        <f>COUNTIF(D4:D43,"即応(ICU)")+COUNTIF(D4:D43,"即応(HCU)")+COUNTIF(D4:D43,"即応(療養以外)")+COUNTIF(D4:D43,"即応(療養)")</f>
        <v>0</v>
      </c>
      <c r="AC1" s="191"/>
      <c r="AD1" s="192"/>
      <c r="AE1" s="194"/>
      <c r="AF1" s="205" t="s">
        <v>101</v>
      </c>
      <c r="AG1" s="205"/>
      <c r="AH1" s="94" t="s">
        <v>10</v>
      </c>
      <c r="AI1" s="94"/>
      <c r="AJ1" s="98"/>
      <c r="AK1" s="98"/>
      <c r="AL1" s="98"/>
      <c r="AM1" s="98"/>
    </row>
    <row r="2" spans="2:62"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62" s="115" customFormat="1" ht="17.25" customHeight="1">
      <c r="B3" s="94" t="s">
        <v>13</v>
      </c>
      <c r="C3" s="125" t="s">
        <v>46</v>
      </c>
      <c r="D3" s="136" t="s">
        <v>32</v>
      </c>
      <c r="E3" s="143" t="s">
        <v>42</v>
      </c>
      <c r="F3" s="147" t="s">
        <v>1</v>
      </c>
      <c r="G3" s="154">
        <f>P1</f>
        <v>45054</v>
      </c>
      <c r="H3" s="161">
        <f t="shared" ref="H3:BH3" ca="1" si="0">OFFSET(H3,0,-1)+1</f>
        <v>45055</v>
      </c>
      <c r="I3" s="161">
        <f t="shared" ca="1" si="0"/>
        <v>45056</v>
      </c>
      <c r="J3" s="161">
        <f t="shared" ca="1" si="0"/>
        <v>45057</v>
      </c>
      <c r="K3" s="161">
        <f t="shared" ca="1" si="0"/>
        <v>45058</v>
      </c>
      <c r="L3" s="161">
        <f t="shared" ca="1" si="0"/>
        <v>45059</v>
      </c>
      <c r="M3" s="161">
        <f t="shared" ca="1" si="0"/>
        <v>45060</v>
      </c>
      <c r="N3" s="161">
        <f t="shared" ca="1" si="0"/>
        <v>45061</v>
      </c>
      <c r="O3" s="161">
        <f t="shared" ca="1" si="0"/>
        <v>45062</v>
      </c>
      <c r="P3" s="161">
        <f t="shared" ca="1" si="0"/>
        <v>45063</v>
      </c>
      <c r="Q3" s="161">
        <f t="shared" ca="1" si="0"/>
        <v>45064</v>
      </c>
      <c r="R3" s="161">
        <f t="shared" ca="1" si="0"/>
        <v>45065</v>
      </c>
      <c r="S3" s="161">
        <f t="shared" ca="1" si="0"/>
        <v>45066</v>
      </c>
      <c r="T3" s="161">
        <f t="shared" ca="1" si="0"/>
        <v>45067</v>
      </c>
      <c r="U3" s="161">
        <f t="shared" ca="1" si="0"/>
        <v>45068</v>
      </c>
      <c r="V3" s="161">
        <f t="shared" ca="1" si="0"/>
        <v>45069</v>
      </c>
      <c r="W3" s="161">
        <f t="shared" ca="1" si="0"/>
        <v>45070</v>
      </c>
      <c r="X3" s="161">
        <f t="shared" ca="1" si="0"/>
        <v>45071</v>
      </c>
      <c r="Y3" s="161">
        <f t="shared" ca="1" si="0"/>
        <v>45072</v>
      </c>
      <c r="Z3" s="161">
        <f t="shared" ca="1" si="0"/>
        <v>45073</v>
      </c>
      <c r="AA3" s="161">
        <f t="shared" ca="1" si="0"/>
        <v>45074</v>
      </c>
      <c r="AB3" s="161">
        <f t="shared" ca="1" si="0"/>
        <v>45075</v>
      </c>
      <c r="AC3" s="161">
        <f t="shared" ca="1" si="0"/>
        <v>45076</v>
      </c>
      <c r="AD3" s="161">
        <f t="shared" ca="1" si="0"/>
        <v>45077</v>
      </c>
      <c r="AE3" s="161">
        <f t="shared" ca="1" si="0"/>
        <v>45078</v>
      </c>
      <c r="AF3" s="161">
        <f t="shared" ca="1" si="0"/>
        <v>45079</v>
      </c>
      <c r="AG3" s="161">
        <f t="shared" ca="1" si="0"/>
        <v>45080</v>
      </c>
      <c r="AH3" s="161">
        <f t="shared" ca="1" si="0"/>
        <v>45081</v>
      </c>
      <c r="AI3" s="161">
        <f t="shared" ca="1" si="0"/>
        <v>45082</v>
      </c>
      <c r="AJ3" s="161">
        <f t="shared" ca="1" si="0"/>
        <v>45083</v>
      </c>
      <c r="AK3" s="161">
        <f t="shared" ca="1" si="0"/>
        <v>45084</v>
      </c>
      <c r="AL3" s="161">
        <f t="shared" ca="1" si="0"/>
        <v>45085</v>
      </c>
      <c r="AM3" s="161">
        <f t="shared" ca="1" si="0"/>
        <v>45086</v>
      </c>
      <c r="AN3" s="161">
        <f t="shared" ca="1" si="0"/>
        <v>45087</v>
      </c>
      <c r="AO3" s="161">
        <f t="shared" ca="1" si="0"/>
        <v>45088</v>
      </c>
      <c r="AP3" s="161">
        <f t="shared" ca="1" si="0"/>
        <v>45089</v>
      </c>
      <c r="AQ3" s="161">
        <f t="shared" ca="1" si="0"/>
        <v>45090</v>
      </c>
      <c r="AR3" s="161">
        <f t="shared" ca="1" si="0"/>
        <v>45091</v>
      </c>
      <c r="AS3" s="161">
        <f t="shared" ca="1" si="0"/>
        <v>45092</v>
      </c>
      <c r="AT3" s="161">
        <f t="shared" ca="1" si="0"/>
        <v>45093</v>
      </c>
      <c r="AU3" s="161">
        <f t="shared" ca="1" si="0"/>
        <v>45094</v>
      </c>
      <c r="AV3" s="161">
        <f t="shared" ca="1" si="0"/>
        <v>45095</v>
      </c>
      <c r="AW3" s="161">
        <f t="shared" ca="1" si="0"/>
        <v>45096</v>
      </c>
      <c r="AX3" s="161">
        <f t="shared" ca="1" si="0"/>
        <v>45097</v>
      </c>
      <c r="AY3" s="161">
        <f t="shared" ca="1" si="0"/>
        <v>45098</v>
      </c>
      <c r="AZ3" s="161">
        <f t="shared" ca="1" si="0"/>
        <v>45099</v>
      </c>
      <c r="BA3" s="161">
        <f t="shared" ca="1" si="0"/>
        <v>45100</v>
      </c>
      <c r="BB3" s="161">
        <f t="shared" ca="1" si="0"/>
        <v>45101</v>
      </c>
      <c r="BC3" s="161">
        <f t="shared" ca="1" si="0"/>
        <v>45102</v>
      </c>
      <c r="BD3" s="161">
        <f t="shared" ca="1" si="0"/>
        <v>45103</v>
      </c>
      <c r="BE3" s="161">
        <f t="shared" ca="1" si="0"/>
        <v>45104</v>
      </c>
      <c r="BF3" s="161">
        <f t="shared" ca="1" si="0"/>
        <v>45105</v>
      </c>
      <c r="BG3" s="161">
        <f t="shared" ca="1" si="0"/>
        <v>45106</v>
      </c>
      <c r="BH3" s="161">
        <f t="shared" ca="1" si="0"/>
        <v>45107</v>
      </c>
      <c r="BI3" s="195" t="s">
        <v>135</v>
      </c>
      <c r="BJ3" s="195" t="s">
        <v>208</v>
      </c>
    </row>
    <row r="4" spans="2:62" ht="12" customHeight="1">
      <c r="B4" s="117">
        <f t="shared" ref="B4:B43" si="1">ROW()-3</f>
        <v>1</v>
      </c>
      <c r="C4" s="126"/>
      <c r="D4" s="137"/>
      <c r="E4" s="144"/>
      <c r="F4" s="148" t="e">
        <f t="shared" ref="F4:F43"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96">
        <f t="shared" ref="BI4:BI43" si="3">COUNTIF(G4:BH4,"空")</f>
        <v>0</v>
      </c>
      <c r="BJ4" s="196">
        <f t="shared" ref="BJ4:BJ43" si="4">COUNTIF(G4:BH4,"一")</f>
        <v>0</v>
      </c>
    </row>
    <row r="5" spans="2:62"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96">
        <f t="shared" si="3"/>
        <v>0</v>
      </c>
      <c r="BJ5" s="196">
        <f t="shared" si="4"/>
        <v>0</v>
      </c>
    </row>
    <row r="6" spans="2:62"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96">
        <f t="shared" si="3"/>
        <v>0</v>
      </c>
      <c r="BJ6" s="196">
        <f t="shared" si="4"/>
        <v>0</v>
      </c>
    </row>
    <row r="7" spans="2:62"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96">
        <f t="shared" si="3"/>
        <v>0</v>
      </c>
      <c r="BJ7" s="196">
        <f t="shared" si="4"/>
        <v>0</v>
      </c>
    </row>
    <row r="8" spans="2:62"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96">
        <f t="shared" si="3"/>
        <v>0</v>
      </c>
      <c r="BJ8" s="196">
        <f t="shared" si="4"/>
        <v>0</v>
      </c>
    </row>
    <row r="9" spans="2:62"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96">
        <f t="shared" si="3"/>
        <v>0</v>
      </c>
      <c r="BJ9" s="196">
        <f t="shared" si="4"/>
        <v>0</v>
      </c>
    </row>
    <row r="10" spans="2:62"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96">
        <f t="shared" si="3"/>
        <v>0</v>
      </c>
      <c r="BJ10" s="196">
        <f t="shared" si="4"/>
        <v>0</v>
      </c>
    </row>
    <row r="11" spans="2:62"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96">
        <f t="shared" si="3"/>
        <v>0</v>
      </c>
      <c r="BJ11" s="196">
        <f t="shared" si="4"/>
        <v>0</v>
      </c>
    </row>
    <row r="12" spans="2:62"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96">
        <f t="shared" si="3"/>
        <v>0</v>
      </c>
      <c r="BJ12" s="196">
        <f t="shared" si="4"/>
        <v>0</v>
      </c>
    </row>
    <row r="13" spans="2:62"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96">
        <f t="shared" si="3"/>
        <v>0</v>
      </c>
      <c r="BJ13" s="196">
        <f t="shared" si="4"/>
        <v>0</v>
      </c>
    </row>
    <row r="14" spans="2:62"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96">
        <f t="shared" si="3"/>
        <v>0</v>
      </c>
      <c r="BJ14" s="196">
        <f t="shared" si="4"/>
        <v>0</v>
      </c>
    </row>
    <row r="15" spans="2:62"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96">
        <f t="shared" si="3"/>
        <v>0</v>
      </c>
      <c r="BJ15" s="196">
        <f t="shared" si="4"/>
        <v>0</v>
      </c>
    </row>
    <row r="16" spans="2:62"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96">
        <f t="shared" si="3"/>
        <v>0</v>
      </c>
      <c r="BJ16" s="196">
        <f t="shared" si="4"/>
        <v>0</v>
      </c>
    </row>
    <row r="17" spans="2:62"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96">
        <f t="shared" si="3"/>
        <v>0</v>
      </c>
      <c r="BJ17" s="196">
        <f t="shared" si="4"/>
        <v>0</v>
      </c>
    </row>
    <row r="18" spans="2:62"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96">
        <f t="shared" si="3"/>
        <v>0</v>
      </c>
      <c r="BJ18" s="196">
        <f t="shared" si="4"/>
        <v>0</v>
      </c>
    </row>
    <row r="19" spans="2:62"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96">
        <f t="shared" si="3"/>
        <v>0</v>
      </c>
      <c r="BJ19" s="196">
        <f t="shared" si="4"/>
        <v>0</v>
      </c>
    </row>
    <row r="20" spans="2:62"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96">
        <f t="shared" si="3"/>
        <v>0</v>
      </c>
      <c r="BJ20" s="196">
        <f t="shared" si="4"/>
        <v>0</v>
      </c>
    </row>
    <row r="21" spans="2:62"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96">
        <f t="shared" si="3"/>
        <v>0</v>
      </c>
      <c r="BJ21" s="196">
        <f t="shared" si="4"/>
        <v>0</v>
      </c>
    </row>
    <row r="22" spans="2:62"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96">
        <f t="shared" si="3"/>
        <v>0</v>
      </c>
      <c r="BJ22" s="196">
        <f t="shared" si="4"/>
        <v>0</v>
      </c>
    </row>
    <row r="23" spans="2:62"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96">
        <f t="shared" si="3"/>
        <v>0</v>
      </c>
      <c r="BJ23" s="196">
        <f t="shared" si="4"/>
        <v>0</v>
      </c>
    </row>
    <row r="24" spans="2:62"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96">
        <f t="shared" si="3"/>
        <v>0</v>
      </c>
      <c r="BJ24" s="196">
        <f t="shared" si="4"/>
        <v>0</v>
      </c>
    </row>
    <row r="25" spans="2:62"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96">
        <f t="shared" si="3"/>
        <v>0</v>
      </c>
      <c r="BJ25" s="196">
        <f t="shared" si="4"/>
        <v>0</v>
      </c>
    </row>
    <row r="26" spans="2:62"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96">
        <f t="shared" si="3"/>
        <v>0</v>
      </c>
      <c r="BJ26" s="196">
        <f t="shared" si="4"/>
        <v>0</v>
      </c>
    </row>
    <row r="27" spans="2:62"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96">
        <f t="shared" si="3"/>
        <v>0</v>
      </c>
      <c r="BJ27" s="196">
        <f t="shared" si="4"/>
        <v>0</v>
      </c>
    </row>
    <row r="28" spans="2:62"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96">
        <f t="shared" si="3"/>
        <v>0</v>
      </c>
      <c r="BJ28" s="196">
        <f t="shared" si="4"/>
        <v>0</v>
      </c>
    </row>
    <row r="29" spans="2:62"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96">
        <f t="shared" si="3"/>
        <v>0</v>
      </c>
      <c r="BJ29" s="196">
        <f t="shared" si="4"/>
        <v>0</v>
      </c>
    </row>
    <row r="30" spans="2:62"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96">
        <f t="shared" si="3"/>
        <v>0</v>
      </c>
      <c r="BJ30" s="196">
        <f t="shared" si="4"/>
        <v>0</v>
      </c>
    </row>
    <row r="31" spans="2:62"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96">
        <f t="shared" si="3"/>
        <v>0</v>
      </c>
      <c r="BJ31" s="196">
        <f t="shared" si="4"/>
        <v>0</v>
      </c>
    </row>
    <row r="32" spans="2:62"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96">
        <f t="shared" si="3"/>
        <v>0</v>
      </c>
      <c r="BJ32" s="196">
        <f t="shared" si="4"/>
        <v>0</v>
      </c>
    </row>
    <row r="33" spans="2:62"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96">
        <f t="shared" si="3"/>
        <v>0</v>
      </c>
      <c r="BJ33" s="196">
        <f t="shared" si="4"/>
        <v>0</v>
      </c>
    </row>
    <row r="34" spans="2:62"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96">
        <f t="shared" si="3"/>
        <v>0</v>
      </c>
      <c r="BJ34" s="196">
        <f t="shared" si="4"/>
        <v>0</v>
      </c>
    </row>
    <row r="35" spans="2:62"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96">
        <f t="shared" si="3"/>
        <v>0</v>
      </c>
      <c r="BJ35" s="196">
        <f t="shared" si="4"/>
        <v>0</v>
      </c>
    </row>
    <row r="36" spans="2:62"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96">
        <f t="shared" si="3"/>
        <v>0</v>
      </c>
      <c r="BJ36" s="196">
        <f t="shared" si="4"/>
        <v>0</v>
      </c>
    </row>
    <row r="37" spans="2:62"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96">
        <f t="shared" si="3"/>
        <v>0</v>
      </c>
      <c r="BJ37" s="196">
        <f t="shared" si="4"/>
        <v>0</v>
      </c>
    </row>
    <row r="38" spans="2:62"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96">
        <f t="shared" si="3"/>
        <v>0</v>
      </c>
      <c r="BJ38" s="196">
        <f t="shared" si="4"/>
        <v>0</v>
      </c>
    </row>
    <row r="39" spans="2:62"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96">
        <f t="shared" si="3"/>
        <v>0</v>
      </c>
      <c r="BJ39" s="196">
        <f t="shared" si="4"/>
        <v>0</v>
      </c>
    </row>
    <row r="40" spans="2:62"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96">
        <f t="shared" si="3"/>
        <v>0</v>
      </c>
      <c r="BJ40" s="196">
        <f t="shared" si="4"/>
        <v>0</v>
      </c>
    </row>
    <row r="41" spans="2:62"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96">
        <f t="shared" si="3"/>
        <v>0</v>
      </c>
      <c r="BJ41" s="196">
        <f t="shared" si="4"/>
        <v>0</v>
      </c>
    </row>
    <row r="42" spans="2:62"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96">
        <f t="shared" si="3"/>
        <v>0</v>
      </c>
      <c r="BJ42" s="206">
        <f t="shared" si="4"/>
        <v>0</v>
      </c>
    </row>
    <row r="43" spans="2:62" ht="12" customHeight="1">
      <c r="B43" s="118">
        <f t="shared" si="1"/>
        <v>40</v>
      </c>
      <c r="C43" s="127"/>
      <c r="D43" s="214"/>
      <c r="E43" s="138"/>
      <c r="F43" s="149" t="e">
        <f t="shared" ca="1" si="2"/>
        <v>#VALUE!</v>
      </c>
      <c r="G43" s="127"/>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99">
        <f t="shared" si="3"/>
        <v>0</v>
      </c>
      <c r="BJ43" s="208">
        <f t="shared" si="4"/>
        <v>0</v>
      </c>
    </row>
    <row r="44" spans="2:62" ht="15.75" customHeight="1">
      <c r="B44" s="119"/>
      <c r="C44" s="128" t="s">
        <v>145</v>
      </c>
      <c r="D44" s="139"/>
      <c r="E44" s="139"/>
      <c r="F44" s="150" t="s">
        <v>140</v>
      </c>
      <c r="G44" s="215">
        <f t="shared" ref="G44:BH44" si="5">COUNTIF(G$4:G$43,"*"&amp;"コ"&amp;"*")</f>
        <v>0</v>
      </c>
      <c r="H44" s="155">
        <f t="shared" si="5"/>
        <v>0</v>
      </c>
      <c r="I44" s="155">
        <f t="shared" si="5"/>
        <v>0</v>
      </c>
      <c r="J44" s="155">
        <f t="shared" si="5"/>
        <v>0</v>
      </c>
      <c r="K44" s="155">
        <f t="shared" si="5"/>
        <v>0</v>
      </c>
      <c r="L44" s="155">
        <f t="shared" si="5"/>
        <v>0</v>
      </c>
      <c r="M44" s="155">
        <f t="shared" si="5"/>
        <v>0</v>
      </c>
      <c r="N44" s="155">
        <f t="shared" si="5"/>
        <v>0</v>
      </c>
      <c r="O44" s="155">
        <f t="shared" si="5"/>
        <v>0</v>
      </c>
      <c r="P44" s="155">
        <f t="shared" si="5"/>
        <v>0</v>
      </c>
      <c r="Q44" s="155">
        <f t="shared" si="5"/>
        <v>0</v>
      </c>
      <c r="R44" s="155">
        <f t="shared" si="5"/>
        <v>0</v>
      </c>
      <c r="S44" s="155">
        <f t="shared" si="5"/>
        <v>0</v>
      </c>
      <c r="T44" s="155">
        <f t="shared" si="5"/>
        <v>0</v>
      </c>
      <c r="U44" s="155">
        <f t="shared" si="5"/>
        <v>0</v>
      </c>
      <c r="V44" s="155">
        <f t="shared" si="5"/>
        <v>0</v>
      </c>
      <c r="W44" s="155">
        <f t="shared" si="5"/>
        <v>0</v>
      </c>
      <c r="X44" s="155">
        <f t="shared" si="5"/>
        <v>0</v>
      </c>
      <c r="Y44" s="155">
        <f t="shared" si="5"/>
        <v>0</v>
      </c>
      <c r="Z44" s="155">
        <f t="shared" si="5"/>
        <v>0</v>
      </c>
      <c r="AA44" s="155">
        <f t="shared" si="5"/>
        <v>0</v>
      </c>
      <c r="AB44" s="155">
        <f t="shared" si="5"/>
        <v>0</v>
      </c>
      <c r="AC44" s="155">
        <f t="shared" si="5"/>
        <v>0</v>
      </c>
      <c r="AD44" s="155">
        <f t="shared" si="5"/>
        <v>0</v>
      </c>
      <c r="AE44" s="155">
        <f t="shared" si="5"/>
        <v>0</v>
      </c>
      <c r="AF44" s="155">
        <f t="shared" si="5"/>
        <v>0</v>
      </c>
      <c r="AG44" s="155">
        <f t="shared" si="5"/>
        <v>0</v>
      </c>
      <c r="AH44" s="155">
        <f t="shared" si="5"/>
        <v>0</v>
      </c>
      <c r="AI44" s="155">
        <f t="shared" si="5"/>
        <v>0</v>
      </c>
      <c r="AJ44" s="155">
        <f t="shared" si="5"/>
        <v>0</v>
      </c>
      <c r="AK44" s="155">
        <f t="shared" si="5"/>
        <v>0</v>
      </c>
      <c r="AL44" s="155">
        <f t="shared" si="5"/>
        <v>0</v>
      </c>
      <c r="AM44" s="155">
        <f t="shared" si="5"/>
        <v>0</v>
      </c>
      <c r="AN44" s="155">
        <f t="shared" si="5"/>
        <v>0</v>
      </c>
      <c r="AO44" s="155">
        <f t="shared" si="5"/>
        <v>0</v>
      </c>
      <c r="AP44" s="155">
        <f t="shared" si="5"/>
        <v>0</v>
      </c>
      <c r="AQ44" s="155">
        <f t="shared" si="5"/>
        <v>0</v>
      </c>
      <c r="AR44" s="155">
        <f t="shared" si="5"/>
        <v>0</v>
      </c>
      <c r="AS44" s="155">
        <f t="shared" si="5"/>
        <v>0</v>
      </c>
      <c r="AT44" s="155">
        <f t="shared" si="5"/>
        <v>0</v>
      </c>
      <c r="AU44" s="155">
        <f t="shared" si="5"/>
        <v>0</v>
      </c>
      <c r="AV44" s="155">
        <f t="shared" si="5"/>
        <v>0</v>
      </c>
      <c r="AW44" s="155">
        <f t="shared" si="5"/>
        <v>0</v>
      </c>
      <c r="AX44" s="155">
        <f t="shared" si="5"/>
        <v>0</v>
      </c>
      <c r="AY44" s="155">
        <f t="shared" si="5"/>
        <v>0</v>
      </c>
      <c r="AZ44" s="155">
        <f t="shared" si="5"/>
        <v>0</v>
      </c>
      <c r="BA44" s="155">
        <f t="shared" si="5"/>
        <v>0</v>
      </c>
      <c r="BB44" s="155">
        <f t="shared" si="5"/>
        <v>0</v>
      </c>
      <c r="BC44" s="155">
        <f t="shared" si="5"/>
        <v>0</v>
      </c>
      <c r="BD44" s="155">
        <f t="shared" si="5"/>
        <v>0</v>
      </c>
      <c r="BE44" s="155">
        <f t="shared" si="5"/>
        <v>0</v>
      </c>
      <c r="BF44" s="155">
        <f t="shared" si="5"/>
        <v>0</v>
      </c>
      <c r="BG44" s="155">
        <f t="shared" si="5"/>
        <v>0</v>
      </c>
      <c r="BH44" s="155">
        <f t="shared" si="5"/>
        <v>0</v>
      </c>
      <c r="BI44" s="200">
        <f>SUM(G44:BH44)</f>
        <v>0</v>
      </c>
    </row>
    <row r="45" spans="2:62" ht="15.75" customHeight="1">
      <c r="B45" s="119"/>
      <c r="C45" s="129" t="s">
        <v>147</v>
      </c>
      <c r="D45" s="140"/>
      <c r="E45" s="140"/>
      <c r="F45" s="151" t="s">
        <v>53</v>
      </c>
      <c r="G45" s="156">
        <f t="shared" ref="G45:BH45" si="6">COUNTIF(G$4:G$43,"*"&amp;"一"&amp;"*")</f>
        <v>0</v>
      </c>
      <c r="H45" s="162">
        <f t="shared" si="6"/>
        <v>0</v>
      </c>
      <c r="I45" s="162">
        <f t="shared" si="6"/>
        <v>0</v>
      </c>
      <c r="J45" s="162">
        <f t="shared" si="6"/>
        <v>0</v>
      </c>
      <c r="K45" s="162">
        <f t="shared" si="6"/>
        <v>0</v>
      </c>
      <c r="L45" s="162">
        <f t="shared" si="6"/>
        <v>0</v>
      </c>
      <c r="M45" s="162">
        <f t="shared" si="6"/>
        <v>0</v>
      </c>
      <c r="N45" s="162">
        <f t="shared" si="6"/>
        <v>0</v>
      </c>
      <c r="O45" s="162">
        <f t="shared" si="6"/>
        <v>0</v>
      </c>
      <c r="P45" s="162">
        <f t="shared" si="6"/>
        <v>0</v>
      </c>
      <c r="Q45" s="162">
        <f t="shared" si="6"/>
        <v>0</v>
      </c>
      <c r="R45" s="162">
        <f t="shared" si="6"/>
        <v>0</v>
      </c>
      <c r="S45" s="162">
        <f t="shared" si="6"/>
        <v>0</v>
      </c>
      <c r="T45" s="162">
        <f t="shared" si="6"/>
        <v>0</v>
      </c>
      <c r="U45" s="162">
        <f t="shared" si="6"/>
        <v>0</v>
      </c>
      <c r="V45" s="162">
        <f t="shared" si="6"/>
        <v>0</v>
      </c>
      <c r="W45" s="162">
        <f t="shared" si="6"/>
        <v>0</v>
      </c>
      <c r="X45" s="162">
        <f t="shared" si="6"/>
        <v>0</v>
      </c>
      <c r="Y45" s="162">
        <f t="shared" si="6"/>
        <v>0</v>
      </c>
      <c r="Z45" s="162">
        <f t="shared" si="6"/>
        <v>0</v>
      </c>
      <c r="AA45" s="162">
        <f t="shared" si="6"/>
        <v>0</v>
      </c>
      <c r="AB45" s="162">
        <f t="shared" si="6"/>
        <v>0</v>
      </c>
      <c r="AC45" s="162">
        <f t="shared" si="6"/>
        <v>0</v>
      </c>
      <c r="AD45" s="162">
        <f t="shared" si="6"/>
        <v>0</v>
      </c>
      <c r="AE45" s="162">
        <f t="shared" si="6"/>
        <v>0</v>
      </c>
      <c r="AF45" s="162">
        <f t="shared" si="6"/>
        <v>0</v>
      </c>
      <c r="AG45" s="162">
        <f t="shared" si="6"/>
        <v>0</v>
      </c>
      <c r="AH45" s="162">
        <f t="shared" si="6"/>
        <v>0</v>
      </c>
      <c r="AI45" s="162">
        <f t="shared" si="6"/>
        <v>0</v>
      </c>
      <c r="AJ45" s="162">
        <f t="shared" si="6"/>
        <v>0</v>
      </c>
      <c r="AK45" s="162">
        <f t="shared" si="6"/>
        <v>0</v>
      </c>
      <c r="AL45" s="162">
        <f t="shared" si="6"/>
        <v>0</v>
      </c>
      <c r="AM45" s="162">
        <f t="shared" si="6"/>
        <v>0</v>
      </c>
      <c r="AN45" s="162">
        <f t="shared" si="6"/>
        <v>0</v>
      </c>
      <c r="AO45" s="162">
        <f t="shared" si="6"/>
        <v>0</v>
      </c>
      <c r="AP45" s="162">
        <f t="shared" si="6"/>
        <v>0</v>
      </c>
      <c r="AQ45" s="162">
        <f t="shared" si="6"/>
        <v>0</v>
      </c>
      <c r="AR45" s="162">
        <f t="shared" si="6"/>
        <v>0</v>
      </c>
      <c r="AS45" s="162">
        <f t="shared" si="6"/>
        <v>0</v>
      </c>
      <c r="AT45" s="162">
        <f t="shared" si="6"/>
        <v>0</v>
      </c>
      <c r="AU45" s="162">
        <f t="shared" si="6"/>
        <v>0</v>
      </c>
      <c r="AV45" s="162">
        <f t="shared" si="6"/>
        <v>0</v>
      </c>
      <c r="AW45" s="162">
        <f t="shared" si="6"/>
        <v>0</v>
      </c>
      <c r="AX45" s="162">
        <f t="shared" si="6"/>
        <v>0</v>
      </c>
      <c r="AY45" s="162">
        <f t="shared" si="6"/>
        <v>0</v>
      </c>
      <c r="AZ45" s="162">
        <f t="shared" si="6"/>
        <v>0</v>
      </c>
      <c r="BA45" s="162">
        <f t="shared" si="6"/>
        <v>0</v>
      </c>
      <c r="BB45" s="162">
        <f t="shared" si="6"/>
        <v>0</v>
      </c>
      <c r="BC45" s="162">
        <f t="shared" si="6"/>
        <v>0</v>
      </c>
      <c r="BD45" s="162">
        <f t="shared" si="6"/>
        <v>0</v>
      </c>
      <c r="BE45" s="162">
        <f t="shared" si="6"/>
        <v>0</v>
      </c>
      <c r="BF45" s="162">
        <f t="shared" si="6"/>
        <v>0</v>
      </c>
      <c r="BG45" s="162">
        <f t="shared" si="6"/>
        <v>0</v>
      </c>
      <c r="BH45" s="162">
        <f t="shared" si="6"/>
        <v>0</v>
      </c>
      <c r="BI45" s="201">
        <f>SUM(G45:BH45)</f>
        <v>0</v>
      </c>
    </row>
    <row r="46" spans="2:62" ht="15.75" customHeight="1">
      <c r="B46" s="119"/>
      <c r="C46" s="130" t="s">
        <v>148</v>
      </c>
      <c r="D46" s="141"/>
      <c r="E46" s="141"/>
      <c r="F46" s="152"/>
      <c r="G46" s="157">
        <f t="shared" ref="G46:BH46" si="7">SUM(G44:G45)</f>
        <v>0</v>
      </c>
      <c r="H46" s="163">
        <f t="shared" si="7"/>
        <v>0</v>
      </c>
      <c r="I46" s="163">
        <f t="shared" si="7"/>
        <v>0</v>
      </c>
      <c r="J46" s="163">
        <f t="shared" si="7"/>
        <v>0</v>
      </c>
      <c r="K46" s="163">
        <f t="shared" si="7"/>
        <v>0</v>
      </c>
      <c r="L46" s="163">
        <f t="shared" si="7"/>
        <v>0</v>
      </c>
      <c r="M46" s="163">
        <f t="shared" si="7"/>
        <v>0</v>
      </c>
      <c r="N46" s="163">
        <f t="shared" si="7"/>
        <v>0</v>
      </c>
      <c r="O46" s="163">
        <f t="shared" si="7"/>
        <v>0</v>
      </c>
      <c r="P46" s="163">
        <f t="shared" si="7"/>
        <v>0</v>
      </c>
      <c r="Q46" s="163">
        <f t="shared" si="7"/>
        <v>0</v>
      </c>
      <c r="R46" s="163">
        <f t="shared" si="7"/>
        <v>0</v>
      </c>
      <c r="S46" s="163">
        <f t="shared" si="7"/>
        <v>0</v>
      </c>
      <c r="T46" s="163">
        <f t="shared" si="7"/>
        <v>0</v>
      </c>
      <c r="U46" s="163">
        <f t="shared" si="7"/>
        <v>0</v>
      </c>
      <c r="V46" s="163">
        <f t="shared" si="7"/>
        <v>0</v>
      </c>
      <c r="W46" s="163">
        <f t="shared" si="7"/>
        <v>0</v>
      </c>
      <c r="X46" s="163">
        <f t="shared" si="7"/>
        <v>0</v>
      </c>
      <c r="Y46" s="163">
        <f t="shared" si="7"/>
        <v>0</v>
      </c>
      <c r="Z46" s="163">
        <f t="shared" si="7"/>
        <v>0</v>
      </c>
      <c r="AA46" s="163">
        <f t="shared" si="7"/>
        <v>0</v>
      </c>
      <c r="AB46" s="163">
        <f t="shared" si="7"/>
        <v>0</v>
      </c>
      <c r="AC46" s="163">
        <f t="shared" si="7"/>
        <v>0</v>
      </c>
      <c r="AD46" s="163">
        <f t="shared" si="7"/>
        <v>0</v>
      </c>
      <c r="AE46" s="163">
        <f t="shared" si="7"/>
        <v>0</v>
      </c>
      <c r="AF46" s="163">
        <f t="shared" si="7"/>
        <v>0</v>
      </c>
      <c r="AG46" s="163">
        <f t="shared" si="7"/>
        <v>0</v>
      </c>
      <c r="AH46" s="163">
        <f t="shared" si="7"/>
        <v>0</v>
      </c>
      <c r="AI46" s="163">
        <f t="shared" si="7"/>
        <v>0</v>
      </c>
      <c r="AJ46" s="163">
        <f t="shared" si="7"/>
        <v>0</v>
      </c>
      <c r="AK46" s="163">
        <f t="shared" si="7"/>
        <v>0</v>
      </c>
      <c r="AL46" s="163">
        <f t="shared" si="7"/>
        <v>0</v>
      </c>
      <c r="AM46" s="163">
        <f t="shared" si="7"/>
        <v>0</v>
      </c>
      <c r="AN46" s="163">
        <f t="shared" si="7"/>
        <v>0</v>
      </c>
      <c r="AO46" s="163">
        <f t="shared" si="7"/>
        <v>0</v>
      </c>
      <c r="AP46" s="163">
        <f t="shared" si="7"/>
        <v>0</v>
      </c>
      <c r="AQ46" s="163">
        <f t="shared" si="7"/>
        <v>0</v>
      </c>
      <c r="AR46" s="163">
        <f t="shared" si="7"/>
        <v>0</v>
      </c>
      <c r="AS46" s="163">
        <f t="shared" si="7"/>
        <v>0</v>
      </c>
      <c r="AT46" s="163">
        <f t="shared" si="7"/>
        <v>0</v>
      </c>
      <c r="AU46" s="163">
        <f t="shared" si="7"/>
        <v>0</v>
      </c>
      <c r="AV46" s="163">
        <f t="shared" si="7"/>
        <v>0</v>
      </c>
      <c r="AW46" s="163">
        <f t="shared" si="7"/>
        <v>0</v>
      </c>
      <c r="AX46" s="163">
        <f t="shared" si="7"/>
        <v>0</v>
      </c>
      <c r="AY46" s="163">
        <f t="shared" si="7"/>
        <v>0</v>
      </c>
      <c r="AZ46" s="163">
        <f t="shared" si="7"/>
        <v>0</v>
      </c>
      <c r="BA46" s="163">
        <f t="shared" si="7"/>
        <v>0</v>
      </c>
      <c r="BB46" s="163">
        <f t="shared" si="7"/>
        <v>0</v>
      </c>
      <c r="BC46" s="163">
        <f t="shared" si="7"/>
        <v>0</v>
      </c>
      <c r="BD46" s="163">
        <f t="shared" si="7"/>
        <v>0</v>
      </c>
      <c r="BE46" s="163">
        <f t="shared" si="7"/>
        <v>0</v>
      </c>
      <c r="BF46" s="163">
        <f t="shared" si="7"/>
        <v>0</v>
      </c>
      <c r="BG46" s="163">
        <f t="shared" si="7"/>
        <v>0</v>
      </c>
      <c r="BH46" s="163">
        <f t="shared" si="7"/>
        <v>0</v>
      </c>
      <c r="BI46" s="202">
        <f>SUM(G46:BH46)</f>
        <v>0</v>
      </c>
    </row>
    <row r="47" spans="2:62" ht="15.75" customHeight="1">
      <c r="B47" s="119"/>
      <c r="C47" s="130" t="s">
        <v>26</v>
      </c>
      <c r="D47" s="141"/>
      <c r="E47" s="141"/>
      <c r="F47" s="152"/>
      <c r="G47" s="158">
        <f t="shared" ref="G47:BH47" si="8">COUNTIF(G$4:G$43,"空")</f>
        <v>0</v>
      </c>
      <c r="H47" s="164">
        <f t="shared" si="8"/>
        <v>0</v>
      </c>
      <c r="I47" s="164">
        <f t="shared" si="8"/>
        <v>0</v>
      </c>
      <c r="J47" s="164">
        <f t="shared" si="8"/>
        <v>0</v>
      </c>
      <c r="K47" s="164">
        <f t="shared" si="8"/>
        <v>0</v>
      </c>
      <c r="L47" s="164">
        <f t="shared" si="8"/>
        <v>0</v>
      </c>
      <c r="M47" s="164">
        <f t="shared" si="8"/>
        <v>0</v>
      </c>
      <c r="N47" s="164">
        <f t="shared" si="8"/>
        <v>0</v>
      </c>
      <c r="O47" s="164">
        <f t="shared" si="8"/>
        <v>0</v>
      </c>
      <c r="P47" s="164">
        <f t="shared" si="8"/>
        <v>0</v>
      </c>
      <c r="Q47" s="164">
        <f t="shared" si="8"/>
        <v>0</v>
      </c>
      <c r="R47" s="164">
        <f t="shared" si="8"/>
        <v>0</v>
      </c>
      <c r="S47" s="164">
        <f t="shared" si="8"/>
        <v>0</v>
      </c>
      <c r="T47" s="164">
        <f t="shared" si="8"/>
        <v>0</v>
      </c>
      <c r="U47" s="164">
        <f t="shared" si="8"/>
        <v>0</v>
      </c>
      <c r="V47" s="164">
        <f t="shared" si="8"/>
        <v>0</v>
      </c>
      <c r="W47" s="164">
        <f t="shared" si="8"/>
        <v>0</v>
      </c>
      <c r="X47" s="164">
        <f t="shared" si="8"/>
        <v>0</v>
      </c>
      <c r="Y47" s="164">
        <f t="shared" si="8"/>
        <v>0</v>
      </c>
      <c r="Z47" s="164">
        <f t="shared" si="8"/>
        <v>0</v>
      </c>
      <c r="AA47" s="164">
        <f t="shared" si="8"/>
        <v>0</v>
      </c>
      <c r="AB47" s="164">
        <f t="shared" si="8"/>
        <v>0</v>
      </c>
      <c r="AC47" s="164">
        <f t="shared" si="8"/>
        <v>0</v>
      </c>
      <c r="AD47" s="164">
        <f t="shared" si="8"/>
        <v>0</v>
      </c>
      <c r="AE47" s="164">
        <f t="shared" si="8"/>
        <v>0</v>
      </c>
      <c r="AF47" s="164">
        <f t="shared" si="8"/>
        <v>0</v>
      </c>
      <c r="AG47" s="164">
        <f t="shared" si="8"/>
        <v>0</v>
      </c>
      <c r="AH47" s="164">
        <f t="shared" si="8"/>
        <v>0</v>
      </c>
      <c r="AI47" s="164">
        <f t="shared" si="8"/>
        <v>0</v>
      </c>
      <c r="AJ47" s="164">
        <f t="shared" si="8"/>
        <v>0</v>
      </c>
      <c r="AK47" s="164">
        <f t="shared" si="8"/>
        <v>0</v>
      </c>
      <c r="AL47" s="164">
        <f t="shared" si="8"/>
        <v>0</v>
      </c>
      <c r="AM47" s="164">
        <f t="shared" si="8"/>
        <v>0</v>
      </c>
      <c r="AN47" s="164">
        <f t="shared" si="8"/>
        <v>0</v>
      </c>
      <c r="AO47" s="164">
        <f t="shared" si="8"/>
        <v>0</v>
      </c>
      <c r="AP47" s="164">
        <f t="shared" si="8"/>
        <v>0</v>
      </c>
      <c r="AQ47" s="164">
        <f t="shared" si="8"/>
        <v>0</v>
      </c>
      <c r="AR47" s="164">
        <f t="shared" si="8"/>
        <v>0</v>
      </c>
      <c r="AS47" s="164">
        <f t="shared" si="8"/>
        <v>0</v>
      </c>
      <c r="AT47" s="164">
        <f t="shared" si="8"/>
        <v>0</v>
      </c>
      <c r="AU47" s="164">
        <f t="shared" si="8"/>
        <v>0</v>
      </c>
      <c r="AV47" s="164">
        <f t="shared" si="8"/>
        <v>0</v>
      </c>
      <c r="AW47" s="164">
        <f t="shared" si="8"/>
        <v>0</v>
      </c>
      <c r="AX47" s="164">
        <f t="shared" si="8"/>
        <v>0</v>
      </c>
      <c r="AY47" s="164">
        <f t="shared" si="8"/>
        <v>0</v>
      </c>
      <c r="AZ47" s="164">
        <f t="shared" si="8"/>
        <v>0</v>
      </c>
      <c r="BA47" s="164">
        <f t="shared" si="8"/>
        <v>0</v>
      </c>
      <c r="BB47" s="164">
        <f t="shared" si="8"/>
        <v>0</v>
      </c>
      <c r="BC47" s="164">
        <f t="shared" si="8"/>
        <v>0</v>
      </c>
      <c r="BD47" s="164">
        <f t="shared" si="8"/>
        <v>0</v>
      </c>
      <c r="BE47" s="164">
        <f t="shared" si="8"/>
        <v>0</v>
      </c>
      <c r="BF47" s="164">
        <f t="shared" si="8"/>
        <v>0</v>
      </c>
      <c r="BG47" s="164">
        <f t="shared" si="8"/>
        <v>0</v>
      </c>
      <c r="BH47" s="164">
        <f t="shared" si="8"/>
        <v>0</v>
      </c>
      <c r="BI47" s="203">
        <f>SUM(G47:BH47)</f>
        <v>0</v>
      </c>
    </row>
    <row r="48" spans="2:62" ht="15.75" customHeight="1">
      <c r="B48" s="120"/>
      <c r="C48" s="131" t="s">
        <v>149</v>
      </c>
      <c r="D48" s="131"/>
      <c r="E48" s="131"/>
      <c r="F48" s="153"/>
      <c r="G48" s="159">
        <f t="shared" ref="G48:BH48" si="9">SUM(G46:G47)</f>
        <v>0</v>
      </c>
      <c r="H48" s="165">
        <f t="shared" si="9"/>
        <v>0</v>
      </c>
      <c r="I48" s="165">
        <f t="shared" si="9"/>
        <v>0</v>
      </c>
      <c r="J48" s="165">
        <f t="shared" si="9"/>
        <v>0</v>
      </c>
      <c r="K48" s="165">
        <f t="shared" si="9"/>
        <v>0</v>
      </c>
      <c r="L48" s="165">
        <f t="shared" si="9"/>
        <v>0</v>
      </c>
      <c r="M48" s="165">
        <f t="shared" si="9"/>
        <v>0</v>
      </c>
      <c r="N48" s="165">
        <f t="shared" si="9"/>
        <v>0</v>
      </c>
      <c r="O48" s="165">
        <f t="shared" si="9"/>
        <v>0</v>
      </c>
      <c r="P48" s="165">
        <f t="shared" si="9"/>
        <v>0</v>
      </c>
      <c r="Q48" s="165">
        <f t="shared" si="9"/>
        <v>0</v>
      </c>
      <c r="R48" s="165">
        <f t="shared" si="9"/>
        <v>0</v>
      </c>
      <c r="S48" s="165">
        <f t="shared" si="9"/>
        <v>0</v>
      </c>
      <c r="T48" s="165">
        <f t="shared" si="9"/>
        <v>0</v>
      </c>
      <c r="U48" s="165">
        <f t="shared" si="9"/>
        <v>0</v>
      </c>
      <c r="V48" s="165">
        <f t="shared" si="9"/>
        <v>0</v>
      </c>
      <c r="W48" s="165">
        <f t="shared" si="9"/>
        <v>0</v>
      </c>
      <c r="X48" s="165">
        <f t="shared" si="9"/>
        <v>0</v>
      </c>
      <c r="Y48" s="165">
        <f t="shared" si="9"/>
        <v>0</v>
      </c>
      <c r="Z48" s="165">
        <f t="shared" si="9"/>
        <v>0</v>
      </c>
      <c r="AA48" s="165">
        <f t="shared" si="9"/>
        <v>0</v>
      </c>
      <c r="AB48" s="165">
        <f t="shared" si="9"/>
        <v>0</v>
      </c>
      <c r="AC48" s="165">
        <f t="shared" si="9"/>
        <v>0</v>
      </c>
      <c r="AD48" s="165">
        <f t="shared" si="9"/>
        <v>0</v>
      </c>
      <c r="AE48" s="165">
        <f t="shared" si="9"/>
        <v>0</v>
      </c>
      <c r="AF48" s="165">
        <f t="shared" si="9"/>
        <v>0</v>
      </c>
      <c r="AG48" s="165">
        <f t="shared" si="9"/>
        <v>0</v>
      </c>
      <c r="AH48" s="165">
        <f t="shared" si="9"/>
        <v>0</v>
      </c>
      <c r="AI48" s="165">
        <f t="shared" si="9"/>
        <v>0</v>
      </c>
      <c r="AJ48" s="165">
        <f t="shared" si="9"/>
        <v>0</v>
      </c>
      <c r="AK48" s="165">
        <f t="shared" si="9"/>
        <v>0</v>
      </c>
      <c r="AL48" s="165">
        <f t="shared" si="9"/>
        <v>0</v>
      </c>
      <c r="AM48" s="165">
        <f t="shared" si="9"/>
        <v>0</v>
      </c>
      <c r="AN48" s="165">
        <f t="shared" si="9"/>
        <v>0</v>
      </c>
      <c r="AO48" s="165">
        <f t="shared" si="9"/>
        <v>0</v>
      </c>
      <c r="AP48" s="165">
        <f t="shared" si="9"/>
        <v>0</v>
      </c>
      <c r="AQ48" s="165">
        <f t="shared" si="9"/>
        <v>0</v>
      </c>
      <c r="AR48" s="165">
        <f t="shared" si="9"/>
        <v>0</v>
      </c>
      <c r="AS48" s="165">
        <f t="shared" si="9"/>
        <v>0</v>
      </c>
      <c r="AT48" s="165">
        <f t="shared" si="9"/>
        <v>0</v>
      </c>
      <c r="AU48" s="165">
        <f t="shared" si="9"/>
        <v>0</v>
      </c>
      <c r="AV48" s="165">
        <f t="shared" si="9"/>
        <v>0</v>
      </c>
      <c r="AW48" s="165">
        <f t="shared" si="9"/>
        <v>0</v>
      </c>
      <c r="AX48" s="165">
        <f t="shared" si="9"/>
        <v>0</v>
      </c>
      <c r="AY48" s="165">
        <f t="shared" si="9"/>
        <v>0</v>
      </c>
      <c r="AZ48" s="165">
        <f t="shared" si="9"/>
        <v>0</v>
      </c>
      <c r="BA48" s="165">
        <f t="shared" si="9"/>
        <v>0</v>
      </c>
      <c r="BB48" s="165">
        <f t="shared" si="9"/>
        <v>0</v>
      </c>
      <c r="BC48" s="165">
        <f t="shared" si="9"/>
        <v>0</v>
      </c>
      <c r="BD48" s="165">
        <f t="shared" si="9"/>
        <v>0</v>
      </c>
      <c r="BE48" s="165">
        <f t="shared" si="9"/>
        <v>0</v>
      </c>
      <c r="BF48" s="165">
        <f t="shared" si="9"/>
        <v>0</v>
      </c>
      <c r="BG48" s="165">
        <f t="shared" si="9"/>
        <v>0</v>
      </c>
      <c r="BH48" s="165">
        <f t="shared" si="9"/>
        <v>0</v>
      </c>
      <c r="BI48" s="204">
        <f>SUM(G48:BH48)</f>
        <v>0</v>
      </c>
    </row>
    <row r="49" spans="2:39" ht="12" customHeight="1">
      <c r="B49" s="28"/>
      <c r="C49" s="28"/>
      <c r="D49" s="28"/>
      <c r="E49" s="28"/>
      <c r="F49" s="28"/>
      <c r="G49" s="57"/>
      <c r="H49" s="57"/>
      <c r="I49" s="57"/>
      <c r="J49" s="57"/>
      <c r="K49" s="57"/>
      <c r="L49" s="57"/>
      <c r="M49" s="57"/>
      <c r="N49" s="88"/>
      <c r="O49" s="88"/>
      <c r="P49" s="88"/>
      <c r="Q49" s="57"/>
      <c r="R49" s="57"/>
      <c r="S49" s="57"/>
      <c r="T49" s="57"/>
      <c r="U49" s="57"/>
      <c r="V49" s="88"/>
      <c r="W49" s="88"/>
      <c r="X49" s="57"/>
      <c r="Y49" s="88"/>
      <c r="Z49" s="57"/>
      <c r="AA49" s="57"/>
      <c r="AB49" s="57"/>
      <c r="AC49" s="88"/>
      <c r="AD49" s="57"/>
      <c r="AE49" s="57"/>
      <c r="AF49" s="57"/>
      <c r="AG49" s="57"/>
      <c r="AH49" s="57"/>
      <c r="AI49" s="57"/>
      <c r="AJ49" s="57"/>
      <c r="AK49" s="57"/>
      <c r="AL49" s="57"/>
      <c r="AM49" s="57"/>
    </row>
    <row r="50" spans="2:39" ht="16.2" customHeight="1">
      <c r="B50" s="30" t="s">
        <v>218</v>
      </c>
      <c r="C50" s="44"/>
      <c r="D50" s="44"/>
      <c r="E50" s="44"/>
      <c r="F50" s="44"/>
      <c r="G50" s="44"/>
      <c r="H50" s="44"/>
      <c r="I50" s="44"/>
      <c r="J50" s="44"/>
      <c r="K50" s="44"/>
      <c r="L50" s="44"/>
      <c r="M50" s="44"/>
      <c r="N50" s="44"/>
      <c r="O50" s="44"/>
      <c r="P50" s="44"/>
      <c r="Q50" s="44"/>
      <c r="R50" s="44"/>
      <c r="S50" s="44"/>
      <c r="U50" s="44"/>
      <c r="V50" s="44"/>
      <c r="W50" s="44"/>
      <c r="X50" s="44"/>
      <c r="Y50" s="44"/>
      <c r="Z50" s="107"/>
    </row>
    <row r="51" spans="2:39" ht="3" customHeight="1">
      <c r="B51" s="30"/>
      <c r="C51" s="44"/>
      <c r="D51" s="44"/>
      <c r="E51" s="44"/>
      <c r="F51" s="44"/>
      <c r="G51" s="44"/>
      <c r="H51" s="44"/>
      <c r="I51" s="44"/>
      <c r="J51" s="44"/>
      <c r="K51" s="44"/>
      <c r="L51" s="44"/>
      <c r="M51" s="44"/>
      <c r="N51" s="44"/>
      <c r="O51" s="44"/>
      <c r="P51" s="44"/>
      <c r="Q51" s="44"/>
      <c r="R51" s="44"/>
      <c r="S51" s="44"/>
      <c r="U51" s="44"/>
      <c r="V51" s="44"/>
      <c r="W51" s="44"/>
      <c r="X51" s="44"/>
      <c r="Y51" s="44"/>
      <c r="Z51" s="107"/>
    </row>
    <row r="52" spans="2:39" ht="16.8" customHeight="1">
      <c r="B52" s="31" t="s">
        <v>83</v>
      </c>
      <c r="O52" s="31"/>
    </row>
    <row r="53" spans="2:39" s="24" customFormat="1" ht="16.8" customHeight="1">
      <c r="B53" s="32" t="s">
        <v>168</v>
      </c>
      <c r="C53" s="32"/>
      <c r="D53" s="32"/>
      <c r="E53" s="32" t="s">
        <v>209</v>
      </c>
      <c r="F53" s="32"/>
      <c r="G53" s="32"/>
      <c r="H53" s="32" t="s">
        <v>93</v>
      </c>
      <c r="I53" s="32"/>
      <c r="J53" s="32"/>
      <c r="K53" s="32" t="s">
        <v>17</v>
      </c>
      <c r="L53" s="78"/>
      <c r="M53" s="81"/>
      <c r="N53" s="89"/>
      <c r="O53" s="32" t="s">
        <v>81</v>
      </c>
      <c r="P53" s="78"/>
      <c r="Q53" s="81"/>
      <c r="R53" s="99"/>
      <c r="S53" s="102"/>
      <c r="T53" s="102"/>
      <c r="U53" s="104"/>
      <c r="V53" s="104"/>
      <c r="W53" s="104"/>
      <c r="X53" s="104"/>
      <c r="Y53" s="104"/>
      <c r="Z53" s="104"/>
      <c r="AA53" s="108"/>
      <c r="AB53" s="104"/>
      <c r="AC53" s="104"/>
      <c r="AD53" s="104"/>
      <c r="AE53" s="104"/>
      <c r="AF53" s="104"/>
      <c r="AG53" s="104"/>
    </row>
    <row r="54" spans="2:39" s="24" customFormat="1" ht="16.8" customHeight="1">
      <c r="B54" s="32"/>
      <c r="C54" s="32"/>
      <c r="D54" s="32"/>
      <c r="E54" s="32"/>
      <c r="F54" s="32"/>
      <c r="G54" s="32"/>
      <c r="H54" s="32"/>
      <c r="I54" s="32"/>
      <c r="J54" s="32"/>
      <c r="K54" s="76"/>
      <c r="L54" s="79"/>
      <c r="M54" s="82"/>
      <c r="N54" s="89"/>
      <c r="O54" s="76"/>
      <c r="P54" s="79"/>
      <c r="Q54" s="82"/>
      <c r="R54" s="100"/>
      <c r="S54" s="102"/>
      <c r="T54" s="102"/>
      <c r="U54" s="104"/>
      <c r="V54" s="104"/>
      <c r="W54" s="104"/>
      <c r="X54" s="104"/>
      <c r="Y54" s="104"/>
      <c r="Z54" s="104"/>
      <c r="AA54" s="108"/>
      <c r="AB54" s="104"/>
      <c r="AC54" s="104"/>
      <c r="AD54" s="104"/>
      <c r="AE54" s="104"/>
      <c r="AF54" s="104"/>
      <c r="AG54" s="104"/>
    </row>
    <row r="55" spans="2:39" ht="16.8" customHeight="1">
      <c r="B55" s="33">
        <f>+BI44</f>
        <v>0</v>
      </c>
      <c r="C55" s="33"/>
      <c r="D55" s="33"/>
      <c r="E55" s="145"/>
      <c r="F55" s="145"/>
      <c r="G55" s="145"/>
      <c r="H55" s="33">
        <f>W1*AB1</f>
        <v>0</v>
      </c>
      <c r="I55" s="33"/>
      <c r="J55" s="33"/>
      <c r="K55" s="167">
        <f>SUM(SUMIFS(BJ4:BJ43,D4:D43,{"即応(ICU)","即応(重症等)","即応(その他)"}))</f>
        <v>0</v>
      </c>
      <c r="L55" s="169"/>
      <c r="M55" s="171"/>
      <c r="O55" s="174" t="e">
        <f>(B55+E55)/(H55-K55)</f>
        <v>#DIV/0!</v>
      </c>
      <c r="P55" s="176"/>
      <c r="Q55" s="178"/>
      <c r="R55" s="216"/>
      <c r="S55" s="113"/>
      <c r="T55" s="113"/>
      <c r="U55" s="105"/>
      <c r="V55" s="105"/>
      <c r="W55" s="105"/>
      <c r="X55" s="105"/>
      <c r="Y55" s="105"/>
      <c r="Z55" s="105"/>
      <c r="AA55" s="109"/>
      <c r="AB55" s="110"/>
      <c r="AC55" s="110"/>
      <c r="AD55" s="110"/>
      <c r="AE55" s="113"/>
      <c r="AF55" s="113"/>
      <c r="AG55" s="113"/>
    </row>
    <row r="56" spans="2:39" s="25" customFormat="1" ht="16.8" customHeight="1">
      <c r="B56" s="25" t="s">
        <v>37</v>
      </c>
    </row>
    <row r="57" spans="2:39" s="25" customFormat="1" ht="16.8" customHeight="1">
      <c r="B57" s="23" t="s">
        <v>95</v>
      </c>
    </row>
    <row r="58" spans="2:39" ht="16.8" customHeight="1">
      <c r="B58" s="34" t="s">
        <v>45</v>
      </c>
      <c r="N58" s="44"/>
    </row>
    <row r="59" spans="2:39" ht="16.8" customHeight="1">
      <c r="B59" s="34"/>
    </row>
    <row r="60" spans="2:39" ht="16.8" customHeight="1">
      <c r="B60" s="30" t="s">
        <v>127</v>
      </c>
      <c r="C60" s="45"/>
      <c r="D60" s="45" t="s">
        <v>70</v>
      </c>
      <c r="E60" s="28"/>
      <c r="G60" s="44"/>
      <c r="H60" s="44"/>
      <c r="I60" s="44"/>
      <c r="J60" s="44"/>
      <c r="K60" s="44"/>
      <c r="L60" s="44"/>
      <c r="M60" s="44"/>
      <c r="N60" s="44"/>
      <c r="O60" s="44"/>
      <c r="P60" s="44"/>
      <c r="Q60" s="44"/>
      <c r="R60" s="44"/>
      <c r="S60" s="44"/>
      <c r="T60" s="44"/>
      <c r="U60" s="44"/>
      <c r="V60" s="44"/>
      <c r="W60" s="44"/>
      <c r="X60" s="44"/>
      <c r="Y60" s="44"/>
      <c r="Z60" s="44"/>
      <c r="AA60" s="44"/>
    </row>
    <row r="61" spans="2:39" ht="16.8" customHeight="1">
      <c r="B61" s="35"/>
      <c r="C61" s="46"/>
      <c r="D61" s="46"/>
      <c r="E61" s="46"/>
      <c r="F61" s="46"/>
      <c r="G61" s="58" t="s">
        <v>52</v>
      </c>
      <c r="H61" s="68"/>
      <c r="I61" s="58" t="s">
        <v>128</v>
      </c>
      <c r="J61" s="68"/>
      <c r="K61" s="77" t="s">
        <v>12</v>
      </c>
      <c r="L61" s="77"/>
      <c r="M61" s="77"/>
      <c r="N61" s="77"/>
    </row>
    <row r="62" spans="2:39" ht="16.8" customHeight="1">
      <c r="B62" s="40" t="s">
        <v>121</v>
      </c>
      <c r="C62" s="51"/>
      <c r="D62" s="51"/>
      <c r="E62" s="51"/>
      <c r="F62" s="51"/>
      <c r="G62" s="62">
        <f>SUM(SUMIFS(BI4:BI43,D4:D43,{"即応(ICU)","休床(ICU)"}))</f>
        <v>0</v>
      </c>
      <c r="H62" s="62"/>
      <c r="I62" s="62">
        <v>97000</v>
      </c>
      <c r="J62" s="62"/>
      <c r="K62" s="62">
        <f>+G62*I62</f>
        <v>0</v>
      </c>
      <c r="L62" s="62"/>
      <c r="M62" s="62"/>
      <c r="N62" s="62"/>
    </row>
    <row r="63" spans="2:39" ht="16.8" customHeight="1">
      <c r="B63" s="40" t="s">
        <v>157</v>
      </c>
      <c r="C63" s="40"/>
      <c r="D63" s="40"/>
      <c r="E63" s="40"/>
      <c r="F63" s="40"/>
      <c r="G63" s="62">
        <f>SUM(SUMIFS(BI4:BI43,D4:D43,{"即応(重症等)","休床(重症等)"}))</f>
        <v>0</v>
      </c>
      <c r="H63" s="62"/>
      <c r="I63" s="62">
        <v>41000</v>
      </c>
      <c r="J63" s="62"/>
      <c r="K63" s="62">
        <f>+G63*I63</f>
        <v>0</v>
      </c>
      <c r="L63" s="62"/>
      <c r="M63" s="84"/>
      <c r="N63" s="84"/>
      <c r="O63" s="23" t="s">
        <v>159</v>
      </c>
    </row>
    <row r="64" spans="2:39" ht="16.8" customHeight="1">
      <c r="B64" s="41" t="s">
        <v>155</v>
      </c>
      <c r="C64" s="52"/>
      <c r="D64" s="52"/>
      <c r="E64" s="52"/>
      <c r="F64" s="52"/>
      <c r="G64" s="63">
        <f>SUM(SUMIFS(BI4:BI43,D4:D43,{"即応(その他)","休床(その他)"}))</f>
        <v>0</v>
      </c>
      <c r="H64" s="63"/>
      <c r="I64" s="63">
        <v>16000</v>
      </c>
      <c r="J64" s="63"/>
      <c r="K64" s="63">
        <f>+G64*I64</f>
        <v>0</v>
      </c>
      <c r="L64" s="63"/>
      <c r="M64" s="85"/>
      <c r="N64" s="85"/>
    </row>
    <row r="65" spans="2:39" ht="16.8" customHeight="1">
      <c r="B65" s="42" t="s">
        <v>8</v>
      </c>
      <c r="C65" s="53"/>
      <c r="D65" s="53"/>
      <c r="E65" s="53"/>
      <c r="F65" s="53"/>
      <c r="G65" s="64">
        <f>SUM(G62:H64)</f>
        <v>0</v>
      </c>
      <c r="H65" s="64"/>
      <c r="I65" s="70"/>
      <c r="J65" s="70"/>
      <c r="K65" s="64">
        <f>SUM(K62:L64)</f>
        <v>0</v>
      </c>
      <c r="L65" s="64"/>
      <c r="M65" s="86"/>
      <c r="N65" s="86"/>
    </row>
    <row r="66" spans="2:39" ht="16.8" customHeight="1">
      <c r="C66" s="34"/>
    </row>
    <row r="67" spans="2:39" ht="13.8" customHeight="1">
      <c r="B67" s="45"/>
      <c r="D67" s="45"/>
      <c r="E67" s="28"/>
      <c r="F67" s="28"/>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row>
    <row r="68" spans="2:39" ht="15.75">
      <c r="B68" s="121" t="s">
        <v>47</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209"/>
    </row>
    <row r="69" spans="2:39" ht="18.75">
      <c r="B69" s="122" t="s">
        <v>130</v>
      </c>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10"/>
    </row>
    <row r="70" spans="2:39" s="160" customFormat="1" ht="15.75">
      <c r="B70" s="212" t="s">
        <v>160</v>
      </c>
      <c r="C70" s="23"/>
      <c r="D70" s="23"/>
      <c r="E70" s="23"/>
      <c r="F70" s="23"/>
      <c r="G70" s="23"/>
      <c r="H70" s="23"/>
      <c r="I70" s="23"/>
      <c r="J70" s="23"/>
      <c r="K70" s="23"/>
      <c r="L70" s="23"/>
      <c r="M70" s="23"/>
      <c r="N70" s="23"/>
      <c r="O70" s="23"/>
      <c r="P70" s="23"/>
      <c r="Q70" s="23"/>
      <c r="R70" s="23"/>
      <c r="S70" s="23"/>
      <c r="T70" s="23"/>
      <c r="U70" s="23"/>
      <c r="AM70" s="219"/>
    </row>
    <row r="71" spans="2:39" s="160" customFormat="1" ht="15.75">
      <c r="B71" s="212"/>
      <c r="C71" s="213" t="s">
        <v>161</v>
      </c>
      <c r="D71" s="23"/>
      <c r="E71" s="23"/>
      <c r="F71" s="23"/>
      <c r="G71" s="23"/>
      <c r="H71" s="23"/>
      <c r="I71" s="23"/>
      <c r="J71" s="23"/>
      <c r="K71" s="23"/>
      <c r="L71" s="23"/>
      <c r="M71" s="23"/>
      <c r="N71" s="23"/>
      <c r="O71" s="23"/>
      <c r="P71" s="23"/>
      <c r="Q71" s="23"/>
      <c r="R71" s="23"/>
      <c r="S71" s="23"/>
      <c r="T71" s="23"/>
      <c r="U71" s="23"/>
      <c r="AM71" s="219"/>
    </row>
    <row r="72" spans="2:39" s="160" customFormat="1" ht="15.75">
      <c r="B72" s="212"/>
      <c r="C72" s="213" t="s">
        <v>163</v>
      </c>
      <c r="D72" s="23"/>
      <c r="E72" s="23"/>
      <c r="F72" s="23"/>
      <c r="G72" s="23"/>
      <c r="H72" s="23"/>
      <c r="I72" s="23"/>
      <c r="J72" s="23"/>
      <c r="K72" s="23"/>
      <c r="L72" s="23"/>
      <c r="M72" s="23"/>
      <c r="N72" s="23"/>
      <c r="O72" s="23"/>
      <c r="P72" s="23"/>
      <c r="Q72" s="23"/>
      <c r="R72" s="23"/>
      <c r="S72" s="23"/>
      <c r="T72" s="23"/>
      <c r="U72" s="23"/>
      <c r="AM72" s="219"/>
    </row>
    <row r="73" spans="2:39" s="160" customFormat="1" ht="15.75">
      <c r="B73" s="212"/>
      <c r="C73" s="213" t="s">
        <v>219</v>
      </c>
      <c r="D73" s="23"/>
      <c r="E73" s="23"/>
      <c r="F73" s="23"/>
      <c r="G73" s="23"/>
      <c r="H73" s="23"/>
      <c r="I73" s="23"/>
      <c r="J73" s="23"/>
      <c r="K73" s="23"/>
      <c r="L73" s="23"/>
      <c r="M73" s="23"/>
      <c r="N73" s="23"/>
      <c r="O73" s="23"/>
      <c r="P73" s="23"/>
      <c r="Q73" s="23"/>
      <c r="R73" s="23"/>
      <c r="S73" s="23"/>
      <c r="T73" s="23"/>
      <c r="U73" s="23"/>
      <c r="AM73" s="219"/>
    </row>
    <row r="74" spans="2:39" ht="17.399999999999999" customHeight="1">
      <c r="B74" s="123" t="s">
        <v>36</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210"/>
    </row>
    <row r="75" spans="2:39" ht="17.399999999999999" customHeight="1">
      <c r="B75" s="122" t="s">
        <v>34</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210"/>
    </row>
    <row r="76" spans="2:39" ht="17.399999999999999" customHeight="1">
      <c r="B76" s="123" t="s">
        <v>137</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210"/>
    </row>
    <row r="77" spans="2:39" ht="17.399999999999999" customHeight="1">
      <c r="B77" s="122" t="s">
        <v>18</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210"/>
    </row>
    <row r="78" spans="2:39" ht="17.399999999999999" customHeight="1">
      <c r="B78" s="124" t="s">
        <v>84</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211"/>
    </row>
    <row r="79" spans="2:39" ht="15"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row>
    <row r="80" spans="2:39" ht="15"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row>
    <row r="81" spans="2:39" ht="15" customHeight="1">
      <c r="B81" s="27"/>
      <c r="C81" s="134" t="s">
        <v>4</v>
      </c>
      <c r="D81" s="142"/>
      <c r="E81" s="142" t="s">
        <v>58</v>
      </c>
      <c r="F81" s="142"/>
      <c r="G81" s="27"/>
      <c r="H81" s="27"/>
      <c r="I81" s="27"/>
      <c r="J81" s="27"/>
      <c r="K81" s="27" t="s">
        <v>113</v>
      </c>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row>
    <row r="82" spans="2:39" ht="15" customHeight="1">
      <c r="B82" s="27"/>
      <c r="C82" s="40" t="s">
        <v>19</v>
      </c>
      <c r="D82" s="142"/>
      <c r="E82" s="146" t="s">
        <v>102</v>
      </c>
      <c r="F82" s="146"/>
      <c r="G82" s="27"/>
      <c r="H82" s="27"/>
      <c r="I82" s="27"/>
      <c r="J82" s="27"/>
      <c r="K82" s="40">
        <v>1</v>
      </c>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row>
    <row r="83" spans="2:39" ht="15" customHeight="1">
      <c r="B83" s="27"/>
      <c r="C83" s="40" t="s">
        <v>119</v>
      </c>
      <c r="D83" s="142"/>
      <c r="E83" s="146" t="s">
        <v>151</v>
      </c>
      <c r="F83" s="146"/>
      <c r="G83" s="160" t="s">
        <v>112</v>
      </c>
      <c r="H83" s="27"/>
      <c r="I83" s="27"/>
      <c r="J83" s="27"/>
      <c r="K83" s="40">
        <v>2</v>
      </c>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2:39" ht="15" customHeight="1">
      <c r="B84" s="27"/>
      <c r="C84" s="135" t="s">
        <v>131</v>
      </c>
      <c r="D84" s="142"/>
      <c r="E84" s="146" t="s">
        <v>152</v>
      </c>
      <c r="F84" s="146"/>
      <c r="G84" s="160"/>
      <c r="H84" s="27"/>
      <c r="I84" s="27"/>
      <c r="J84" s="27"/>
      <c r="K84" s="40">
        <v>3</v>
      </c>
      <c r="L84" s="27"/>
      <c r="M84" s="27"/>
      <c r="N84" s="27"/>
      <c r="O84" s="160"/>
      <c r="P84" s="27"/>
      <c r="Q84" s="27"/>
      <c r="R84" s="27"/>
      <c r="S84" s="27"/>
      <c r="T84" s="27"/>
      <c r="U84" s="27"/>
      <c r="V84" s="27"/>
      <c r="W84" s="27"/>
      <c r="X84" s="27"/>
      <c r="Y84" s="27"/>
      <c r="Z84" s="27"/>
      <c r="AA84" s="27"/>
      <c r="AB84" s="27"/>
      <c r="AC84" s="27"/>
      <c r="AD84" s="27"/>
      <c r="AE84" s="27"/>
      <c r="AF84" s="27"/>
      <c r="AG84" s="27"/>
      <c r="AH84" s="27"/>
      <c r="AI84" s="27"/>
      <c r="AJ84" s="27"/>
      <c r="AK84" s="27"/>
      <c r="AL84" s="27"/>
      <c r="AM84" s="27"/>
    </row>
    <row r="85" spans="2:39" ht="15" customHeight="1">
      <c r="B85" s="27"/>
      <c r="C85" s="40" t="s">
        <v>16</v>
      </c>
      <c r="D85" s="142"/>
      <c r="E85" s="146" t="s">
        <v>108</v>
      </c>
      <c r="F85" s="146"/>
      <c r="G85" s="27"/>
      <c r="H85" s="27"/>
      <c r="I85" s="27"/>
      <c r="J85" s="27"/>
      <c r="K85" s="40">
        <v>4</v>
      </c>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row>
    <row r="86" spans="2:39" ht="15" customHeight="1">
      <c r="E86" s="146" t="s">
        <v>154</v>
      </c>
      <c r="F86" s="146"/>
      <c r="G86" s="160" t="s">
        <v>112</v>
      </c>
      <c r="K86" s="51">
        <v>5</v>
      </c>
    </row>
    <row r="87" spans="2:39" ht="15" customHeight="1">
      <c r="E87" s="146" t="s">
        <v>153</v>
      </c>
      <c r="F87" s="146"/>
    </row>
    <row r="88" spans="2:39" ht="15" customHeight="1">
      <c r="G88" s="160"/>
    </row>
    <row r="89" spans="2:39" ht="15" customHeight="1"/>
  </sheetData>
  <mergeCells count="54">
    <mergeCell ref="K1:L1"/>
    <mergeCell ref="N1:O1"/>
    <mergeCell ref="P1:Q1"/>
    <mergeCell ref="S1:T1"/>
    <mergeCell ref="U1:V1"/>
    <mergeCell ref="W1:X1"/>
    <mergeCell ref="Y1:AA1"/>
    <mergeCell ref="AB1:AC1"/>
    <mergeCell ref="AH1:AI1"/>
    <mergeCell ref="AJ1:AM1"/>
    <mergeCell ref="C46:F46"/>
    <mergeCell ref="C47:F47"/>
    <mergeCell ref="B55:D55"/>
    <mergeCell ref="E55:G55"/>
    <mergeCell ref="H55:J55"/>
    <mergeCell ref="K55:M55"/>
    <mergeCell ref="O55:Q55"/>
    <mergeCell ref="R55:T55"/>
    <mergeCell ref="U55:W55"/>
    <mergeCell ref="X55:Z55"/>
    <mergeCell ref="AB55:AD55"/>
    <mergeCell ref="AE55:AG55"/>
    <mergeCell ref="I60:AA60"/>
    <mergeCell ref="B61:F61"/>
    <mergeCell ref="G61:H61"/>
    <mergeCell ref="I61:J61"/>
    <mergeCell ref="K61:N61"/>
    <mergeCell ref="B62:F62"/>
    <mergeCell ref="G62:H62"/>
    <mergeCell ref="I62:J62"/>
    <mergeCell ref="K62:N62"/>
    <mergeCell ref="B63:F63"/>
    <mergeCell ref="G63:H63"/>
    <mergeCell ref="I63:J63"/>
    <mergeCell ref="K63:N63"/>
    <mergeCell ref="B64:F64"/>
    <mergeCell ref="G64:H64"/>
    <mergeCell ref="I64:J64"/>
    <mergeCell ref="K64:N64"/>
    <mergeCell ref="B65:F65"/>
    <mergeCell ref="G65:H65"/>
    <mergeCell ref="I65:J65"/>
    <mergeCell ref="K65:N65"/>
    <mergeCell ref="E81:F81"/>
    <mergeCell ref="B53:D54"/>
    <mergeCell ref="E53:G54"/>
    <mergeCell ref="H53:J54"/>
    <mergeCell ref="K53:M54"/>
    <mergeCell ref="O53:Q54"/>
    <mergeCell ref="R53:T54"/>
    <mergeCell ref="U53:W54"/>
    <mergeCell ref="X53:Z54"/>
    <mergeCell ref="AB53:AD54"/>
    <mergeCell ref="AE53:AG54"/>
  </mergeCells>
  <phoneticPr fontId="2"/>
  <conditionalFormatting sqref="AZ4:BG43">
    <cfRule type="containsText" dxfId="399" priority="4" text="コ">
      <formula>NOT(ISERROR(SEARCH("コ",AZ4)))</formula>
    </cfRule>
    <cfRule type="containsText" dxfId="398" priority="2" text="一">
      <formula>NOT(ISERROR(SEARCH("一",AZ4)))</formula>
    </cfRule>
    <cfRule type="containsText" dxfId="397" priority="3" text="コ(重)">
      <formula>NOT(ISERROR(SEARCH("コ(重)",AZ4)))</formula>
    </cfRule>
  </conditionalFormatting>
  <conditionalFormatting sqref="AZ4:BG43">
    <cfRule type="containsText" dxfId="396" priority="1" text="空">
      <formula>NOT(ISERROR(SEARCH("空",AZ4)))</formula>
    </cfRule>
  </conditionalFormatting>
  <conditionalFormatting sqref="AR4:AY43">
    <cfRule type="containsText" dxfId="395" priority="8" text="コ">
      <formula>NOT(ISERROR(SEARCH("コ",AR4)))</formula>
    </cfRule>
    <cfRule type="containsText" dxfId="394" priority="6" text="一">
      <formula>NOT(ISERROR(SEARCH("一",AR4)))</formula>
    </cfRule>
    <cfRule type="containsText" dxfId="393" priority="7" text="コ(重)">
      <formula>NOT(ISERROR(SEARCH("コ(重)",AR4)))</formula>
    </cfRule>
  </conditionalFormatting>
  <conditionalFormatting sqref="AR4:AY43">
    <cfRule type="containsText" dxfId="392" priority="5" text="空">
      <formula>NOT(ISERROR(SEARCH("空",AR4)))</formula>
    </cfRule>
  </conditionalFormatting>
  <conditionalFormatting sqref="AK4:AQ43">
    <cfRule type="containsText" dxfId="391" priority="12" text="コ">
      <formula>NOT(ISERROR(SEARCH("コ",AK4)))</formula>
    </cfRule>
    <cfRule type="containsText" dxfId="390" priority="10" text="一">
      <formula>NOT(ISERROR(SEARCH("一",AK4)))</formula>
    </cfRule>
    <cfRule type="containsText" dxfId="389" priority="11" text="コ(重)">
      <formula>NOT(ISERROR(SEARCH("コ(重)",AK4)))</formula>
    </cfRule>
  </conditionalFormatting>
  <conditionalFormatting sqref="AK4:AQ43">
    <cfRule type="containsText" dxfId="388" priority="9" text="空">
      <formula>NOT(ISERROR(SEARCH("空",AK4)))</formula>
    </cfRule>
  </conditionalFormatting>
  <conditionalFormatting sqref="AF4:AJ43">
    <cfRule type="containsText" dxfId="387" priority="16" text="コ">
      <formula>NOT(ISERROR(SEARCH("コ",AF4)))</formula>
    </cfRule>
    <cfRule type="containsText" dxfId="386" priority="14" text="一">
      <formula>NOT(ISERROR(SEARCH("一",AF4)))</formula>
    </cfRule>
    <cfRule type="containsText" dxfId="385" priority="15" text="コ(重)">
      <formula>NOT(ISERROR(SEARCH("コ(重)",AF4)))</formula>
    </cfRule>
  </conditionalFormatting>
  <conditionalFormatting sqref="AF4:AJ43">
    <cfRule type="containsText" dxfId="384" priority="13" text="空">
      <formula>NOT(ISERROR(SEARCH("空",AF4)))</formula>
    </cfRule>
  </conditionalFormatting>
  <conditionalFormatting sqref="Z4:AE43">
    <cfRule type="containsText" dxfId="383" priority="20" text="コ">
      <formula>NOT(ISERROR(SEARCH("コ",Z4)))</formula>
    </cfRule>
    <cfRule type="containsText" dxfId="382" priority="18" text="一">
      <formula>NOT(ISERROR(SEARCH("一",Z4)))</formula>
    </cfRule>
    <cfRule type="containsText" dxfId="381" priority="19" text="コ(重)">
      <formula>NOT(ISERROR(SEARCH("コ(重)",Z4)))</formula>
    </cfRule>
  </conditionalFormatting>
  <conditionalFormatting sqref="Z4:AE43">
    <cfRule type="containsText" dxfId="380" priority="17" text="空">
      <formula>NOT(ISERROR(SEARCH("空",Z4)))</formula>
    </cfRule>
  </conditionalFormatting>
  <conditionalFormatting sqref="T4:Y43">
    <cfRule type="containsText" dxfId="379" priority="24" text="コ">
      <formula>NOT(ISERROR(SEARCH("コ",T4)))</formula>
    </cfRule>
    <cfRule type="containsText" dxfId="378" priority="22" text="一">
      <formula>NOT(ISERROR(SEARCH("一",T4)))</formula>
    </cfRule>
    <cfRule type="containsText" dxfId="377" priority="23" text="コ(重)">
      <formula>NOT(ISERROR(SEARCH("コ(重)",T4)))</formula>
    </cfRule>
  </conditionalFormatting>
  <conditionalFormatting sqref="T4:Y43">
    <cfRule type="containsText" dxfId="376" priority="21" text="空">
      <formula>NOT(ISERROR(SEARCH("空",T4)))</formula>
    </cfRule>
  </conditionalFormatting>
  <conditionalFormatting sqref="Q4:S43">
    <cfRule type="containsText" dxfId="375" priority="28" text="コ">
      <formula>NOT(ISERROR(SEARCH("コ",Q4)))</formula>
    </cfRule>
    <cfRule type="containsText" dxfId="374" priority="26" text="一">
      <formula>NOT(ISERROR(SEARCH("一",Q4)))</formula>
    </cfRule>
    <cfRule type="containsText" dxfId="373" priority="27" text="コ(重)">
      <formula>NOT(ISERROR(SEARCH("コ(重)",Q4)))</formula>
    </cfRule>
  </conditionalFormatting>
  <conditionalFormatting sqref="Q4:S43">
    <cfRule type="containsText" dxfId="372" priority="25" text="空">
      <formula>NOT(ISERROR(SEARCH("空",Q4)))</formula>
    </cfRule>
  </conditionalFormatting>
  <conditionalFormatting sqref="D4:D43">
    <cfRule type="containsText" dxfId="371" priority="39" text="即応(ICU)">
      <formula>NOT(ISERROR(SEARCH("即応(ICU)",D4)))</formula>
    </cfRule>
    <cfRule type="containsText" dxfId="370" priority="36" text="休床(ICU">
      <formula>NOT(ISERROR(SEARCH("休床(ICU",D4)))</formula>
    </cfRule>
    <cfRule type="containsText" dxfId="369" priority="34" text="休床(その他)">
      <formula>NOT(ISERROR(SEARCH("休床(その他)",D4)))</formula>
    </cfRule>
    <cfRule type="containsText" dxfId="368" priority="35" text="休床(重症等)">
      <formula>NOT(ISERROR(SEARCH("休床(重症等)",D4)))</formula>
    </cfRule>
    <cfRule type="containsText" dxfId="367" priority="37" text="即応(その他)">
      <formula>NOT(ISERROR(SEARCH("即応(その他)",D4)))</formula>
    </cfRule>
    <cfRule type="containsText" dxfId="366" priority="38" text="即応(重症等)">
      <formula>NOT(ISERROR(SEARCH("即応(重症等)",D4)))</formula>
    </cfRule>
  </conditionalFormatting>
  <conditionalFormatting sqref="E4:E43">
    <cfRule type="notContainsBlanks" dxfId="365" priority="33">
      <formula>LEN(TRIM(E4))&gt;0</formula>
    </cfRule>
  </conditionalFormatting>
  <conditionalFormatting sqref="C4:C43">
    <cfRule type="notContainsBlanks" dxfId="364" priority="32">
      <formula>LEN(TRIM(C4))&gt;0</formula>
    </cfRule>
  </conditionalFormatting>
  <conditionalFormatting sqref="G4:P43 BH4:BH43">
    <cfRule type="containsText" dxfId="363" priority="40" text="コ">
      <formula>NOT(ISERROR(SEARCH("コ",G4)))</formula>
    </cfRule>
    <cfRule type="containsText" dxfId="362" priority="30" text="一">
      <formula>NOT(ISERROR(SEARCH("一",G4)))</formula>
    </cfRule>
    <cfRule type="containsText" dxfId="361" priority="31" text="コ(重)">
      <formula>NOT(ISERROR(SEARCH("コ(重)",G4)))</formula>
    </cfRule>
  </conditionalFormatting>
  <conditionalFormatting sqref="G4:P43 BH4:BH43">
    <cfRule type="containsText" dxfId="360" priority="29" text="空">
      <formula>NOT(ISERROR(SEARCH("空",G4)))</formula>
    </cfRule>
  </conditionalFormatting>
  <dataValidations count="4">
    <dataValidation type="list" allowBlank="1" showDropDown="0" showInputMessage="1" showErrorMessage="1" sqref="Q8:BG43 I4:BG7 G37:G43 BH4:BH43">
      <formula1>$C$82:$C$85</formula1>
    </dataValidation>
    <dataValidation type="list" allowBlank="1" showDropDown="0" showInputMessage="1" showErrorMessage="1" sqref="I8:P43 G4:G36 H4:H43">
      <formula1>$C$82:$C$85</formula1>
    </dataValidation>
    <dataValidation type="list" allowBlank="1" showDropDown="0" showInputMessage="1" showErrorMessage="1" sqref="D4:D43">
      <formula1>$E$82:$E$87</formula1>
    </dataValidation>
    <dataValidation type="list" allowBlank="1" showDropDown="0" showInputMessage="1" showErrorMessage="1" sqref="M1">
      <formula1>$K$82:$K$86</formula1>
    </dataValidation>
  </dataValidations>
  <pageMargins left="0.11811023622047244" right="0.11811023622047244" top="0.74803149606299213" bottom="0.19685039370078741" header="0.31496062992125984" footer="0.31496062992125984"/>
  <pageSetup paperSize="8" scale="55"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BR88"/>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0" width="5.19921875" style="23" customWidth="1"/>
    <col min="31" max="31" width="5.75" style="23" customWidth="1"/>
    <col min="32" max="38" width="5.19921875" style="23" customWidth="1"/>
    <col min="39" max="68" width="5.25" style="23" customWidth="1"/>
    <col min="69" max="16384" width="9" style="23"/>
  </cols>
  <sheetData>
    <row r="1" spans="2:70" ht="21" customHeight="1">
      <c r="B1" s="26" t="s">
        <v>167</v>
      </c>
      <c r="C1" s="27"/>
      <c r="D1" s="27"/>
      <c r="E1" s="27"/>
      <c r="F1" s="27"/>
      <c r="G1" s="27"/>
      <c r="H1" s="27"/>
      <c r="I1" s="27"/>
      <c r="J1" s="27"/>
      <c r="K1" s="166" t="s">
        <v>113</v>
      </c>
      <c r="L1" s="168"/>
      <c r="M1" s="170">
        <v>2</v>
      </c>
      <c r="N1" s="172" t="s">
        <v>116</v>
      </c>
      <c r="O1" s="173"/>
      <c r="P1" s="175">
        <v>45108</v>
      </c>
      <c r="Q1" s="177"/>
      <c r="R1" s="179" t="s">
        <v>132</v>
      </c>
      <c r="S1" s="181">
        <v>45169</v>
      </c>
      <c r="T1" s="181"/>
      <c r="U1" s="184" t="s">
        <v>133</v>
      </c>
      <c r="V1" s="187"/>
      <c r="W1" s="188">
        <f>_xlfn.DAYS(S1,P1)+1</f>
        <v>62</v>
      </c>
      <c r="X1" s="188"/>
      <c r="Y1" s="184" t="s">
        <v>134</v>
      </c>
      <c r="Z1" s="189"/>
      <c r="AA1" s="189"/>
      <c r="AB1" s="190">
        <f>COUNTIF(D4:D43,"即応(ICU)")+COUNTIF(D4:D43,"即応(HCU)")+COUNTIF(D4:D43,"即応(療養以外)")+COUNTIF(D4:D43,"即応(療養)")</f>
        <v>0</v>
      </c>
      <c r="AC1" s="191"/>
      <c r="AD1" s="192"/>
      <c r="AE1" s="194"/>
      <c r="AF1" s="205" t="s">
        <v>101</v>
      </c>
      <c r="AG1" s="205"/>
      <c r="AH1" s="94" t="s">
        <v>10</v>
      </c>
      <c r="AI1" s="94"/>
      <c r="AJ1" s="98"/>
      <c r="AK1" s="98"/>
      <c r="AL1" s="98"/>
      <c r="AM1" s="98"/>
    </row>
    <row r="2" spans="2:70"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70" s="115" customFormat="1" ht="17.25" customHeight="1">
      <c r="B3" s="94" t="s">
        <v>13</v>
      </c>
      <c r="C3" s="125" t="s">
        <v>46</v>
      </c>
      <c r="D3" s="136" t="s">
        <v>32</v>
      </c>
      <c r="E3" s="143" t="s">
        <v>42</v>
      </c>
      <c r="F3" s="147" t="s">
        <v>1</v>
      </c>
      <c r="G3" s="154">
        <f>P1</f>
        <v>45108</v>
      </c>
      <c r="H3" s="161">
        <f t="shared" ref="H3:BP3" ca="1" si="0">OFFSET(H3,0,-1)+1</f>
        <v>45109</v>
      </c>
      <c r="I3" s="161">
        <f t="shared" ca="1" si="0"/>
        <v>45110</v>
      </c>
      <c r="J3" s="161">
        <f t="shared" ca="1" si="0"/>
        <v>45111</v>
      </c>
      <c r="K3" s="161">
        <f t="shared" ca="1" si="0"/>
        <v>45112</v>
      </c>
      <c r="L3" s="161">
        <f t="shared" ca="1" si="0"/>
        <v>45113</v>
      </c>
      <c r="M3" s="161">
        <f t="shared" ca="1" si="0"/>
        <v>45114</v>
      </c>
      <c r="N3" s="161">
        <f t="shared" ca="1" si="0"/>
        <v>45115</v>
      </c>
      <c r="O3" s="161">
        <f t="shared" ca="1" si="0"/>
        <v>45116</v>
      </c>
      <c r="P3" s="161">
        <f t="shared" ca="1" si="0"/>
        <v>45117</v>
      </c>
      <c r="Q3" s="161">
        <f t="shared" ca="1" si="0"/>
        <v>45118</v>
      </c>
      <c r="R3" s="161">
        <f t="shared" ca="1" si="0"/>
        <v>45119</v>
      </c>
      <c r="S3" s="161">
        <f t="shared" ca="1" si="0"/>
        <v>45120</v>
      </c>
      <c r="T3" s="161">
        <f t="shared" ca="1" si="0"/>
        <v>45121</v>
      </c>
      <c r="U3" s="161">
        <f t="shared" ca="1" si="0"/>
        <v>45122</v>
      </c>
      <c r="V3" s="161">
        <f t="shared" ca="1" si="0"/>
        <v>45123</v>
      </c>
      <c r="W3" s="161">
        <f t="shared" ca="1" si="0"/>
        <v>45124</v>
      </c>
      <c r="X3" s="161">
        <f t="shared" ca="1" si="0"/>
        <v>45125</v>
      </c>
      <c r="Y3" s="161">
        <f t="shared" ca="1" si="0"/>
        <v>45126</v>
      </c>
      <c r="Z3" s="161">
        <f t="shared" ca="1" si="0"/>
        <v>45127</v>
      </c>
      <c r="AA3" s="161">
        <f t="shared" ca="1" si="0"/>
        <v>45128</v>
      </c>
      <c r="AB3" s="161">
        <f t="shared" ca="1" si="0"/>
        <v>45129</v>
      </c>
      <c r="AC3" s="161">
        <f t="shared" ca="1" si="0"/>
        <v>45130</v>
      </c>
      <c r="AD3" s="161">
        <f t="shared" ca="1" si="0"/>
        <v>45131</v>
      </c>
      <c r="AE3" s="161">
        <f t="shared" ca="1" si="0"/>
        <v>45132</v>
      </c>
      <c r="AF3" s="161">
        <f t="shared" ca="1" si="0"/>
        <v>45133</v>
      </c>
      <c r="AG3" s="161">
        <f t="shared" ca="1" si="0"/>
        <v>45134</v>
      </c>
      <c r="AH3" s="161">
        <f t="shared" ca="1" si="0"/>
        <v>45135</v>
      </c>
      <c r="AI3" s="161">
        <f t="shared" ca="1" si="0"/>
        <v>45136</v>
      </c>
      <c r="AJ3" s="161">
        <f t="shared" ca="1" si="0"/>
        <v>45137</v>
      </c>
      <c r="AK3" s="161">
        <f t="shared" ca="1" si="0"/>
        <v>45138</v>
      </c>
      <c r="AL3" s="161">
        <f t="shared" ca="1" si="0"/>
        <v>45139</v>
      </c>
      <c r="AM3" s="161">
        <f t="shared" ca="1" si="0"/>
        <v>45140</v>
      </c>
      <c r="AN3" s="161">
        <f t="shared" ca="1" si="0"/>
        <v>45141</v>
      </c>
      <c r="AO3" s="161">
        <f t="shared" ca="1" si="0"/>
        <v>45142</v>
      </c>
      <c r="AP3" s="161">
        <f t="shared" ca="1" si="0"/>
        <v>45143</v>
      </c>
      <c r="AQ3" s="161">
        <f t="shared" ca="1" si="0"/>
        <v>45144</v>
      </c>
      <c r="AR3" s="161">
        <f t="shared" ca="1" si="0"/>
        <v>45145</v>
      </c>
      <c r="AS3" s="161">
        <f t="shared" ca="1" si="0"/>
        <v>45146</v>
      </c>
      <c r="AT3" s="161">
        <f t="shared" ca="1" si="0"/>
        <v>45147</v>
      </c>
      <c r="AU3" s="161">
        <f t="shared" ca="1" si="0"/>
        <v>45148</v>
      </c>
      <c r="AV3" s="161">
        <f t="shared" ca="1" si="0"/>
        <v>45149</v>
      </c>
      <c r="AW3" s="161">
        <f t="shared" ca="1" si="0"/>
        <v>45150</v>
      </c>
      <c r="AX3" s="161">
        <f t="shared" ca="1" si="0"/>
        <v>45151</v>
      </c>
      <c r="AY3" s="161">
        <f t="shared" ca="1" si="0"/>
        <v>45152</v>
      </c>
      <c r="AZ3" s="161">
        <f t="shared" ca="1" si="0"/>
        <v>45153</v>
      </c>
      <c r="BA3" s="161">
        <f t="shared" ca="1" si="0"/>
        <v>45154</v>
      </c>
      <c r="BB3" s="161">
        <f t="shared" ca="1" si="0"/>
        <v>45155</v>
      </c>
      <c r="BC3" s="161">
        <f t="shared" ca="1" si="0"/>
        <v>45156</v>
      </c>
      <c r="BD3" s="161">
        <f t="shared" ca="1" si="0"/>
        <v>45157</v>
      </c>
      <c r="BE3" s="161">
        <f t="shared" ca="1" si="0"/>
        <v>45158</v>
      </c>
      <c r="BF3" s="161">
        <f t="shared" ca="1" si="0"/>
        <v>45159</v>
      </c>
      <c r="BG3" s="161">
        <f t="shared" ca="1" si="0"/>
        <v>45160</v>
      </c>
      <c r="BH3" s="161">
        <f t="shared" ca="1" si="0"/>
        <v>45161</v>
      </c>
      <c r="BI3" s="161">
        <f t="shared" ca="1" si="0"/>
        <v>45162</v>
      </c>
      <c r="BJ3" s="161">
        <f t="shared" ca="1" si="0"/>
        <v>45163</v>
      </c>
      <c r="BK3" s="161">
        <f t="shared" ca="1" si="0"/>
        <v>45164</v>
      </c>
      <c r="BL3" s="161">
        <f t="shared" ca="1" si="0"/>
        <v>45165</v>
      </c>
      <c r="BM3" s="161">
        <f t="shared" ca="1" si="0"/>
        <v>45166</v>
      </c>
      <c r="BN3" s="161">
        <f t="shared" ca="1" si="0"/>
        <v>45167</v>
      </c>
      <c r="BO3" s="161">
        <f t="shared" ca="1" si="0"/>
        <v>45168</v>
      </c>
      <c r="BP3" s="193">
        <f t="shared" ca="1" si="0"/>
        <v>45169</v>
      </c>
      <c r="BQ3" s="195" t="s">
        <v>135</v>
      </c>
      <c r="BR3" s="195" t="s">
        <v>208</v>
      </c>
    </row>
    <row r="4" spans="2:70" ht="12" customHeight="1">
      <c r="B4" s="117">
        <f t="shared" ref="B4:B43" si="1">ROW()-3</f>
        <v>1</v>
      </c>
      <c r="C4" s="126"/>
      <c r="D4" s="137"/>
      <c r="E4" s="144"/>
      <c r="F4" s="148" t="e">
        <f t="shared" ref="F4:F43"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96">
        <f t="shared" ref="BQ4:BQ43" si="3">COUNTIF(G4:BP4,"空")</f>
        <v>0</v>
      </c>
      <c r="BR4" s="196">
        <f t="shared" ref="BR4:BR43" si="4">COUNTIF(G4:BP4,"一")</f>
        <v>0</v>
      </c>
    </row>
    <row r="5" spans="2:70"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96">
        <f t="shared" si="3"/>
        <v>0</v>
      </c>
      <c r="BR5" s="196">
        <f t="shared" si="4"/>
        <v>0</v>
      </c>
    </row>
    <row r="6" spans="2:70"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96">
        <f t="shared" si="3"/>
        <v>0</v>
      </c>
      <c r="BR6" s="196">
        <f t="shared" si="4"/>
        <v>0</v>
      </c>
    </row>
    <row r="7" spans="2:70"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96">
        <f t="shared" si="3"/>
        <v>0</v>
      </c>
      <c r="BR7" s="196">
        <f t="shared" si="4"/>
        <v>0</v>
      </c>
    </row>
    <row r="8" spans="2:70"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96">
        <f t="shared" si="3"/>
        <v>0</v>
      </c>
      <c r="BR8" s="196">
        <f t="shared" si="4"/>
        <v>0</v>
      </c>
    </row>
    <row r="9" spans="2:70"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96">
        <f t="shared" si="3"/>
        <v>0</v>
      </c>
      <c r="BR9" s="196">
        <f t="shared" si="4"/>
        <v>0</v>
      </c>
    </row>
    <row r="10" spans="2:70"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96">
        <f t="shared" si="3"/>
        <v>0</v>
      </c>
      <c r="BR10" s="196">
        <f t="shared" si="4"/>
        <v>0</v>
      </c>
    </row>
    <row r="11" spans="2:70"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96">
        <f t="shared" si="3"/>
        <v>0</v>
      </c>
      <c r="BR11" s="196">
        <f t="shared" si="4"/>
        <v>0</v>
      </c>
    </row>
    <row r="12" spans="2:70"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96">
        <f t="shared" si="3"/>
        <v>0</v>
      </c>
      <c r="BR12" s="196">
        <f t="shared" si="4"/>
        <v>0</v>
      </c>
    </row>
    <row r="13" spans="2:70"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96">
        <f t="shared" si="3"/>
        <v>0</v>
      </c>
      <c r="BR13" s="196">
        <f t="shared" si="4"/>
        <v>0</v>
      </c>
    </row>
    <row r="14" spans="2:70"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96">
        <f t="shared" si="3"/>
        <v>0</v>
      </c>
      <c r="BR14" s="196">
        <f t="shared" si="4"/>
        <v>0</v>
      </c>
    </row>
    <row r="15" spans="2:70"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96">
        <f t="shared" si="3"/>
        <v>0</v>
      </c>
      <c r="BR15" s="196">
        <f t="shared" si="4"/>
        <v>0</v>
      </c>
    </row>
    <row r="16" spans="2:70"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96">
        <f t="shared" si="3"/>
        <v>0</v>
      </c>
      <c r="BR16" s="196">
        <f t="shared" si="4"/>
        <v>0</v>
      </c>
    </row>
    <row r="17" spans="2:70"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96">
        <f t="shared" si="3"/>
        <v>0</v>
      </c>
      <c r="BR17" s="196">
        <f t="shared" si="4"/>
        <v>0</v>
      </c>
    </row>
    <row r="18" spans="2:70"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96">
        <f t="shared" si="3"/>
        <v>0</v>
      </c>
      <c r="BR18" s="196">
        <f t="shared" si="4"/>
        <v>0</v>
      </c>
    </row>
    <row r="19" spans="2:70"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96">
        <f t="shared" si="3"/>
        <v>0</v>
      </c>
      <c r="BR19" s="196">
        <f t="shared" si="4"/>
        <v>0</v>
      </c>
    </row>
    <row r="20" spans="2:70"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96">
        <f t="shared" si="3"/>
        <v>0</v>
      </c>
      <c r="BR20" s="196">
        <f t="shared" si="4"/>
        <v>0</v>
      </c>
    </row>
    <row r="21" spans="2:70"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96">
        <f t="shared" si="3"/>
        <v>0</v>
      </c>
      <c r="BR21" s="196">
        <f t="shared" si="4"/>
        <v>0</v>
      </c>
    </row>
    <row r="22" spans="2:70"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96">
        <f t="shared" si="3"/>
        <v>0</v>
      </c>
      <c r="BR22" s="196">
        <f t="shared" si="4"/>
        <v>0</v>
      </c>
    </row>
    <row r="23" spans="2:70"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96">
        <f t="shared" si="3"/>
        <v>0</v>
      </c>
      <c r="BR23" s="196">
        <f t="shared" si="4"/>
        <v>0</v>
      </c>
    </row>
    <row r="24" spans="2:70"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96">
        <f t="shared" si="3"/>
        <v>0</v>
      </c>
      <c r="BR24" s="196">
        <f t="shared" si="4"/>
        <v>0</v>
      </c>
    </row>
    <row r="25" spans="2:70"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96">
        <f t="shared" si="3"/>
        <v>0</v>
      </c>
      <c r="BR25" s="196">
        <f t="shared" si="4"/>
        <v>0</v>
      </c>
    </row>
    <row r="26" spans="2:70"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96">
        <f t="shared" si="3"/>
        <v>0</v>
      </c>
      <c r="BR26" s="196">
        <f t="shared" si="4"/>
        <v>0</v>
      </c>
    </row>
    <row r="27" spans="2:70"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96">
        <f t="shared" si="3"/>
        <v>0</v>
      </c>
      <c r="BR27" s="196">
        <f t="shared" si="4"/>
        <v>0</v>
      </c>
    </row>
    <row r="28" spans="2:70"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96">
        <f t="shared" si="3"/>
        <v>0</v>
      </c>
      <c r="BR28" s="196">
        <f t="shared" si="4"/>
        <v>0</v>
      </c>
    </row>
    <row r="29" spans="2:70"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96">
        <f t="shared" si="3"/>
        <v>0</v>
      </c>
      <c r="BR29" s="196">
        <f t="shared" si="4"/>
        <v>0</v>
      </c>
    </row>
    <row r="30" spans="2:70"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96">
        <f t="shared" si="3"/>
        <v>0</v>
      </c>
      <c r="BR30" s="196">
        <f t="shared" si="4"/>
        <v>0</v>
      </c>
    </row>
    <row r="31" spans="2:70"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96">
        <f t="shared" si="3"/>
        <v>0</v>
      </c>
      <c r="BR31" s="196">
        <f t="shared" si="4"/>
        <v>0</v>
      </c>
    </row>
    <row r="32" spans="2:70"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96">
        <f t="shared" si="3"/>
        <v>0</v>
      </c>
      <c r="BR32" s="196">
        <f t="shared" si="4"/>
        <v>0</v>
      </c>
    </row>
    <row r="33" spans="2:70"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96">
        <f t="shared" si="3"/>
        <v>0</v>
      </c>
      <c r="BR33" s="196">
        <f t="shared" si="4"/>
        <v>0</v>
      </c>
    </row>
    <row r="34" spans="2:70"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96">
        <f t="shared" si="3"/>
        <v>0</v>
      </c>
      <c r="BR34" s="196">
        <f t="shared" si="4"/>
        <v>0</v>
      </c>
    </row>
    <row r="35" spans="2:70"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96">
        <f t="shared" si="3"/>
        <v>0</v>
      </c>
      <c r="BR35" s="196">
        <f t="shared" si="4"/>
        <v>0</v>
      </c>
    </row>
    <row r="36" spans="2:70"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96">
        <f t="shared" si="3"/>
        <v>0</v>
      </c>
      <c r="BR36" s="196">
        <f t="shared" si="4"/>
        <v>0</v>
      </c>
    </row>
    <row r="37" spans="2:70"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96">
        <f t="shared" si="3"/>
        <v>0</v>
      </c>
      <c r="BR37" s="196">
        <f t="shared" si="4"/>
        <v>0</v>
      </c>
    </row>
    <row r="38" spans="2:70"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96">
        <f t="shared" si="3"/>
        <v>0</v>
      </c>
      <c r="BR38" s="196">
        <f t="shared" si="4"/>
        <v>0</v>
      </c>
    </row>
    <row r="39" spans="2:70"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96">
        <f t="shared" si="3"/>
        <v>0</v>
      </c>
      <c r="BR39" s="196">
        <f t="shared" si="4"/>
        <v>0</v>
      </c>
    </row>
    <row r="40" spans="2:70"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96">
        <f t="shared" si="3"/>
        <v>0</v>
      </c>
      <c r="BR40" s="196">
        <f t="shared" si="4"/>
        <v>0</v>
      </c>
    </row>
    <row r="41" spans="2:70"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96">
        <f t="shared" si="3"/>
        <v>0</v>
      </c>
      <c r="BR41" s="196">
        <f t="shared" si="4"/>
        <v>0</v>
      </c>
    </row>
    <row r="42" spans="2:70"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96">
        <f t="shared" si="3"/>
        <v>0</v>
      </c>
      <c r="BR42" s="206">
        <f t="shared" si="4"/>
        <v>0</v>
      </c>
    </row>
    <row r="43" spans="2:70" ht="12" customHeight="1">
      <c r="B43" s="118">
        <f t="shared" si="1"/>
        <v>40</v>
      </c>
      <c r="C43" s="127"/>
      <c r="D43" s="214"/>
      <c r="E43" s="138"/>
      <c r="F43" s="149" t="e">
        <f t="shared" ca="1" si="2"/>
        <v>#VALUE!</v>
      </c>
      <c r="G43" s="127"/>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208">
        <f t="shared" si="3"/>
        <v>0</v>
      </c>
      <c r="BR43" s="208">
        <f t="shared" si="4"/>
        <v>0</v>
      </c>
    </row>
    <row r="44" spans="2:70" ht="15.75" customHeight="1">
      <c r="B44" s="119"/>
      <c r="C44" s="128" t="s">
        <v>145</v>
      </c>
      <c r="D44" s="139"/>
      <c r="E44" s="139"/>
      <c r="F44" s="150" t="s">
        <v>140</v>
      </c>
      <c r="G44" s="215">
        <f t="shared" ref="G44:BP44" si="5">COUNTIF(G$4:G$43,"*"&amp;"コ"&amp;"*")</f>
        <v>0</v>
      </c>
      <c r="H44" s="155">
        <f t="shared" si="5"/>
        <v>0</v>
      </c>
      <c r="I44" s="155">
        <f t="shared" si="5"/>
        <v>0</v>
      </c>
      <c r="J44" s="155">
        <f t="shared" si="5"/>
        <v>0</v>
      </c>
      <c r="K44" s="155">
        <f t="shared" si="5"/>
        <v>0</v>
      </c>
      <c r="L44" s="155">
        <f t="shared" si="5"/>
        <v>0</v>
      </c>
      <c r="M44" s="155">
        <f t="shared" si="5"/>
        <v>0</v>
      </c>
      <c r="N44" s="155">
        <f t="shared" si="5"/>
        <v>0</v>
      </c>
      <c r="O44" s="155">
        <f t="shared" si="5"/>
        <v>0</v>
      </c>
      <c r="P44" s="155">
        <f t="shared" si="5"/>
        <v>0</v>
      </c>
      <c r="Q44" s="155">
        <f t="shared" si="5"/>
        <v>0</v>
      </c>
      <c r="R44" s="155">
        <f t="shared" si="5"/>
        <v>0</v>
      </c>
      <c r="S44" s="155">
        <f t="shared" si="5"/>
        <v>0</v>
      </c>
      <c r="T44" s="155">
        <f t="shared" si="5"/>
        <v>0</v>
      </c>
      <c r="U44" s="155">
        <f t="shared" si="5"/>
        <v>0</v>
      </c>
      <c r="V44" s="155">
        <f t="shared" si="5"/>
        <v>0</v>
      </c>
      <c r="W44" s="155">
        <f t="shared" si="5"/>
        <v>0</v>
      </c>
      <c r="X44" s="155">
        <f t="shared" si="5"/>
        <v>0</v>
      </c>
      <c r="Y44" s="155">
        <f t="shared" si="5"/>
        <v>0</v>
      </c>
      <c r="Z44" s="155">
        <f t="shared" si="5"/>
        <v>0</v>
      </c>
      <c r="AA44" s="155">
        <f t="shared" si="5"/>
        <v>0</v>
      </c>
      <c r="AB44" s="155">
        <f t="shared" si="5"/>
        <v>0</v>
      </c>
      <c r="AC44" s="155">
        <f t="shared" si="5"/>
        <v>0</v>
      </c>
      <c r="AD44" s="155">
        <f t="shared" si="5"/>
        <v>0</v>
      </c>
      <c r="AE44" s="155">
        <f t="shared" si="5"/>
        <v>0</v>
      </c>
      <c r="AF44" s="155">
        <f t="shared" si="5"/>
        <v>0</v>
      </c>
      <c r="AG44" s="155">
        <f t="shared" si="5"/>
        <v>0</v>
      </c>
      <c r="AH44" s="155">
        <f t="shared" si="5"/>
        <v>0</v>
      </c>
      <c r="AI44" s="155">
        <f t="shared" si="5"/>
        <v>0</v>
      </c>
      <c r="AJ44" s="155">
        <f t="shared" si="5"/>
        <v>0</v>
      </c>
      <c r="AK44" s="155">
        <f t="shared" si="5"/>
        <v>0</v>
      </c>
      <c r="AL44" s="155">
        <f t="shared" si="5"/>
        <v>0</v>
      </c>
      <c r="AM44" s="155">
        <f t="shared" si="5"/>
        <v>0</v>
      </c>
      <c r="AN44" s="155">
        <f t="shared" si="5"/>
        <v>0</v>
      </c>
      <c r="AO44" s="155">
        <f t="shared" si="5"/>
        <v>0</v>
      </c>
      <c r="AP44" s="155">
        <f t="shared" si="5"/>
        <v>0</v>
      </c>
      <c r="AQ44" s="155">
        <f t="shared" si="5"/>
        <v>0</v>
      </c>
      <c r="AR44" s="155">
        <f t="shared" si="5"/>
        <v>0</v>
      </c>
      <c r="AS44" s="155">
        <f t="shared" si="5"/>
        <v>0</v>
      </c>
      <c r="AT44" s="155">
        <f t="shared" si="5"/>
        <v>0</v>
      </c>
      <c r="AU44" s="155">
        <f t="shared" si="5"/>
        <v>0</v>
      </c>
      <c r="AV44" s="155">
        <f t="shared" si="5"/>
        <v>0</v>
      </c>
      <c r="AW44" s="155">
        <f t="shared" si="5"/>
        <v>0</v>
      </c>
      <c r="AX44" s="155">
        <f t="shared" si="5"/>
        <v>0</v>
      </c>
      <c r="AY44" s="155">
        <f t="shared" si="5"/>
        <v>0</v>
      </c>
      <c r="AZ44" s="155">
        <f t="shared" si="5"/>
        <v>0</v>
      </c>
      <c r="BA44" s="155">
        <f t="shared" si="5"/>
        <v>0</v>
      </c>
      <c r="BB44" s="155">
        <f t="shared" si="5"/>
        <v>0</v>
      </c>
      <c r="BC44" s="155">
        <f t="shared" si="5"/>
        <v>0</v>
      </c>
      <c r="BD44" s="155">
        <f t="shared" si="5"/>
        <v>0</v>
      </c>
      <c r="BE44" s="155">
        <f t="shared" si="5"/>
        <v>0</v>
      </c>
      <c r="BF44" s="155">
        <f t="shared" si="5"/>
        <v>0</v>
      </c>
      <c r="BG44" s="155">
        <f t="shared" si="5"/>
        <v>0</v>
      </c>
      <c r="BH44" s="155">
        <f t="shared" si="5"/>
        <v>0</v>
      </c>
      <c r="BI44" s="155">
        <f t="shared" si="5"/>
        <v>0</v>
      </c>
      <c r="BJ44" s="155">
        <f t="shared" si="5"/>
        <v>0</v>
      </c>
      <c r="BK44" s="155">
        <f t="shared" si="5"/>
        <v>0</v>
      </c>
      <c r="BL44" s="155">
        <f t="shared" si="5"/>
        <v>0</v>
      </c>
      <c r="BM44" s="155">
        <f t="shared" si="5"/>
        <v>0</v>
      </c>
      <c r="BN44" s="155">
        <f t="shared" si="5"/>
        <v>0</v>
      </c>
      <c r="BO44" s="155">
        <f t="shared" si="5"/>
        <v>0</v>
      </c>
      <c r="BP44" s="155">
        <f t="shared" si="5"/>
        <v>0</v>
      </c>
      <c r="BQ44" s="200">
        <f>SUM(G44:BP44)</f>
        <v>0</v>
      </c>
    </row>
    <row r="45" spans="2:70" ht="15.75" customHeight="1">
      <c r="B45" s="119"/>
      <c r="C45" s="129" t="s">
        <v>147</v>
      </c>
      <c r="D45" s="140"/>
      <c r="E45" s="140"/>
      <c r="F45" s="151" t="s">
        <v>53</v>
      </c>
      <c r="G45" s="156">
        <f t="shared" ref="G45:BP45" si="6">COUNTIF(G$4:G$43,"*"&amp;"一"&amp;"*")</f>
        <v>0</v>
      </c>
      <c r="H45" s="162">
        <f t="shared" si="6"/>
        <v>0</v>
      </c>
      <c r="I45" s="162">
        <f t="shared" si="6"/>
        <v>0</v>
      </c>
      <c r="J45" s="162">
        <f t="shared" si="6"/>
        <v>0</v>
      </c>
      <c r="K45" s="162">
        <f t="shared" si="6"/>
        <v>0</v>
      </c>
      <c r="L45" s="162">
        <f t="shared" si="6"/>
        <v>0</v>
      </c>
      <c r="M45" s="162">
        <f t="shared" si="6"/>
        <v>0</v>
      </c>
      <c r="N45" s="162">
        <f t="shared" si="6"/>
        <v>0</v>
      </c>
      <c r="O45" s="162">
        <f t="shared" si="6"/>
        <v>0</v>
      </c>
      <c r="P45" s="162">
        <f t="shared" si="6"/>
        <v>0</v>
      </c>
      <c r="Q45" s="162">
        <f t="shared" si="6"/>
        <v>0</v>
      </c>
      <c r="R45" s="162">
        <f t="shared" si="6"/>
        <v>0</v>
      </c>
      <c r="S45" s="162">
        <f t="shared" si="6"/>
        <v>0</v>
      </c>
      <c r="T45" s="162">
        <f t="shared" si="6"/>
        <v>0</v>
      </c>
      <c r="U45" s="162">
        <f t="shared" si="6"/>
        <v>0</v>
      </c>
      <c r="V45" s="162">
        <f t="shared" si="6"/>
        <v>0</v>
      </c>
      <c r="W45" s="162">
        <f t="shared" si="6"/>
        <v>0</v>
      </c>
      <c r="X45" s="162">
        <f t="shared" si="6"/>
        <v>0</v>
      </c>
      <c r="Y45" s="162">
        <f t="shared" si="6"/>
        <v>0</v>
      </c>
      <c r="Z45" s="162">
        <f t="shared" si="6"/>
        <v>0</v>
      </c>
      <c r="AA45" s="162">
        <f t="shared" si="6"/>
        <v>0</v>
      </c>
      <c r="AB45" s="162">
        <f t="shared" si="6"/>
        <v>0</v>
      </c>
      <c r="AC45" s="162">
        <f t="shared" si="6"/>
        <v>0</v>
      </c>
      <c r="AD45" s="162">
        <f t="shared" si="6"/>
        <v>0</v>
      </c>
      <c r="AE45" s="162">
        <f t="shared" si="6"/>
        <v>0</v>
      </c>
      <c r="AF45" s="162">
        <f t="shared" si="6"/>
        <v>0</v>
      </c>
      <c r="AG45" s="162">
        <f t="shared" si="6"/>
        <v>0</v>
      </c>
      <c r="AH45" s="162">
        <f t="shared" si="6"/>
        <v>0</v>
      </c>
      <c r="AI45" s="162">
        <f t="shared" si="6"/>
        <v>0</v>
      </c>
      <c r="AJ45" s="162">
        <f t="shared" si="6"/>
        <v>0</v>
      </c>
      <c r="AK45" s="162">
        <f t="shared" si="6"/>
        <v>0</v>
      </c>
      <c r="AL45" s="162">
        <f t="shared" si="6"/>
        <v>0</v>
      </c>
      <c r="AM45" s="162">
        <f t="shared" si="6"/>
        <v>0</v>
      </c>
      <c r="AN45" s="162">
        <f t="shared" si="6"/>
        <v>0</v>
      </c>
      <c r="AO45" s="162">
        <f t="shared" si="6"/>
        <v>0</v>
      </c>
      <c r="AP45" s="162">
        <f t="shared" si="6"/>
        <v>0</v>
      </c>
      <c r="AQ45" s="162">
        <f t="shared" si="6"/>
        <v>0</v>
      </c>
      <c r="AR45" s="162">
        <f t="shared" si="6"/>
        <v>0</v>
      </c>
      <c r="AS45" s="162">
        <f t="shared" si="6"/>
        <v>0</v>
      </c>
      <c r="AT45" s="162">
        <f t="shared" si="6"/>
        <v>0</v>
      </c>
      <c r="AU45" s="162">
        <f t="shared" si="6"/>
        <v>0</v>
      </c>
      <c r="AV45" s="162">
        <f t="shared" si="6"/>
        <v>0</v>
      </c>
      <c r="AW45" s="162">
        <f t="shared" si="6"/>
        <v>0</v>
      </c>
      <c r="AX45" s="162">
        <f t="shared" si="6"/>
        <v>0</v>
      </c>
      <c r="AY45" s="162">
        <f t="shared" si="6"/>
        <v>0</v>
      </c>
      <c r="AZ45" s="162">
        <f t="shared" si="6"/>
        <v>0</v>
      </c>
      <c r="BA45" s="162">
        <f t="shared" si="6"/>
        <v>0</v>
      </c>
      <c r="BB45" s="162">
        <f t="shared" si="6"/>
        <v>0</v>
      </c>
      <c r="BC45" s="162">
        <f t="shared" si="6"/>
        <v>0</v>
      </c>
      <c r="BD45" s="162">
        <f t="shared" si="6"/>
        <v>0</v>
      </c>
      <c r="BE45" s="162">
        <f t="shared" si="6"/>
        <v>0</v>
      </c>
      <c r="BF45" s="162">
        <f t="shared" si="6"/>
        <v>0</v>
      </c>
      <c r="BG45" s="162">
        <f t="shared" si="6"/>
        <v>0</v>
      </c>
      <c r="BH45" s="162">
        <f t="shared" si="6"/>
        <v>0</v>
      </c>
      <c r="BI45" s="162">
        <f t="shared" si="6"/>
        <v>0</v>
      </c>
      <c r="BJ45" s="162">
        <f t="shared" si="6"/>
        <v>0</v>
      </c>
      <c r="BK45" s="162">
        <f t="shared" si="6"/>
        <v>0</v>
      </c>
      <c r="BL45" s="162">
        <f t="shared" si="6"/>
        <v>0</v>
      </c>
      <c r="BM45" s="162">
        <f t="shared" si="6"/>
        <v>0</v>
      </c>
      <c r="BN45" s="162">
        <f t="shared" si="6"/>
        <v>0</v>
      </c>
      <c r="BO45" s="162">
        <f t="shared" si="6"/>
        <v>0</v>
      </c>
      <c r="BP45" s="162">
        <f t="shared" si="6"/>
        <v>0</v>
      </c>
      <c r="BQ45" s="201">
        <f>SUM(G45:BP45)</f>
        <v>0</v>
      </c>
    </row>
    <row r="46" spans="2:70" ht="15.75" customHeight="1">
      <c r="B46" s="119"/>
      <c r="C46" s="130" t="s">
        <v>148</v>
      </c>
      <c r="D46" s="141"/>
      <c r="E46" s="141"/>
      <c r="F46" s="152"/>
      <c r="G46" s="157">
        <f t="shared" ref="G46:BP46" si="7">SUM(G44:G45)</f>
        <v>0</v>
      </c>
      <c r="H46" s="163">
        <f t="shared" si="7"/>
        <v>0</v>
      </c>
      <c r="I46" s="163">
        <f t="shared" si="7"/>
        <v>0</v>
      </c>
      <c r="J46" s="163">
        <f t="shared" si="7"/>
        <v>0</v>
      </c>
      <c r="K46" s="163">
        <f t="shared" si="7"/>
        <v>0</v>
      </c>
      <c r="L46" s="163">
        <f t="shared" si="7"/>
        <v>0</v>
      </c>
      <c r="M46" s="163">
        <f t="shared" si="7"/>
        <v>0</v>
      </c>
      <c r="N46" s="163">
        <f t="shared" si="7"/>
        <v>0</v>
      </c>
      <c r="O46" s="163">
        <f t="shared" si="7"/>
        <v>0</v>
      </c>
      <c r="P46" s="163">
        <f t="shared" si="7"/>
        <v>0</v>
      </c>
      <c r="Q46" s="163">
        <f t="shared" si="7"/>
        <v>0</v>
      </c>
      <c r="R46" s="163">
        <f t="shared" si="7"/>
        <v>0</v>
      </c>
      <c r="S46" s="163">
        <f t="shared" si="7"/>
        <v>0</v>
      </c>
      <c r="T46" s="163">
        <f t="shared" si="7"/>
        <v>0</v>
      </c>
      <c r="U46" s="163">
        <f t="shared" si="7"/>
        <v>0</v>
      </c>
      <c r="V46" s="163">
        <f t="shared" si="7"/>
        <v>0</v>
      </c>
      <c r="W46" s="163">
        <f t="shared" si="7"/>
        <v>0</v>
      </c>
      <c r="X46" s="163">
        <f t="shared" si="7"/>
        <v>0</v>
      </c>
      <c r="Y46" s="163">
        <f t="shared" si="7"/>
        <v>0</v>
      </c>
      <c r="Z46" s="163">
        <f t="shared" si="7"/>
        <v>0</v>
      </c>
      <c r="AA46" s="163">
        <f t="shared" si="7"/>
        <v>0</v>
      </c>
      <c r="AB46" s="163">
        <f t="shared" si="7"/>
        <v>0</v>
      </c>
      <c r="AC46" s="163">
        <f t="shared" si="7"/>
        <v>0</v>
      </c>
      <c r="AD46" s="163">
        <f t="shared" si="7"/>
        <v>0</v>
      </c>
      <c r="AE46" s="163">
        <f t="shared" si="7"/>
        <v>0</v>
      </c>
      <c r="AF46" s="163">
        <f t="shared" si="7"/>
        <v>0</v>
      </c>
      <c r="AG46" s="163">
        <f t="shared" si="7"/>
        <v>0</v>
      </c>
      <c r="AH46" s="163">
        <f t="shared" si="7"/>
        <v>0</v>
      </c>
      <c r="AI46" s="163">
        <f t="shared" si="7"/>
        <v>0</v>
      </c>
      <c r="AJ46" s="163">
        <f t="shared" si="7"/>
        <v>0</v>
      </c>
      <c r="AK46" s="163">
        <f t="shared" si="7"/>
        <v>0</v>
      </c>
      <c r="AL46" s="163">
        <f t="shared" si="7"/>
        <v>0</v>
      </c>
      <c r="AM46" s="163">
        <f t="shared" si="7"/>
        <v>0</v>
      </c>
      <c r="AN46" s="163">
        <f t="shared" si="7"/>
        <v>0</v>
      </c>
      <c r="AO46" s="163">
        <f t="shared" si="7"/>
        <v>0</v>
      </c>
      <c r="AP46" s="163">
        <f t="shared" si="7"/>
        <v>0</v>
      </c>
      <c r="AQ46" s="163">
        <f t="shared" si="7"/>
        <v>0</v>
      </c>
      <c r="AR46" s="163">
        <f t="shared" si="7"/>
        <v>0</v>
      </c>
      <c r="AS46" s="163">
        <f t="shared" si="7"/>
        <v>0</v>
      </c>
      <c r="AT46" s="163">
        <f t="shared" si="7"/>
        <v>0</v>
      </c>
      <c r="AU46" s="163">
        <f t="shared" si="7"/>
        <v>0</v>
      </c>
      <c r="AV46" s="163">
        <f t="shared" si="7"/>
        <v>0</v>
      </c>
      <c r="AW46" s="163">
        <f t="shared" si="7"/>
        <v>0</v>
      </c>
      <c r="AX46" s="163">
        <f t="shared" si="7"/>
        <v>0</v>
      </c>
      <c r="AY46" s="163">
        <f t="shared" si="7"/>
        <v>0</v>
      </c>
      <c r="AZ46" s="163">
        <f t="shared" si="7"/>
        <v>0</v>
      </c>
      <c r="BA46" s="163">
        <f t="shared" si="7"/>
        <v>0</v>
      </c>
      <c r="BB46" s="163">
        <f t="shared" si="7"/>
        <v>0</v>
      </c>
      <c r="BC46" s="163">
        <f t="shared" si="7"/>
        <v>0</v>
      </c>
      <c r="BD46" s="163">
        <f t="shared" si="7"/>
        <v>0</v>
      </c>
      <c r="BE46" s="163">
        <f t="shared" si="7"/>
        <v>0</v>
      </c>
      <c r="BF46" s="163">
        <f t="shared" si="7"/>
        <v>0</v>
      </c>
      <c r="BG46" s="163">
        <f t="shared" si="7"/>
        <v>0</v>
      </c>
      <c r="BH46" s="163">
        <f t="shared" si="7"/>
        <v>0</v>
      </c>
      <c r="BI46" s="163">
        <f t="shared" si="7"/>
        <v>0</v>
      </c>
      <c r="BJ46" s="163">
        <f t="shared" si="7"/>
        <v>0</v>
      </c>
      <c r="BK46" s="163">
        <f t="shared" si="7"/>
        <v>0</v>
      </c>
      <c r="BL46" s="163">
        <f t="shared" si="7"/>
        <v>0</v>
      </c>
      <c r="BM46" s="163">
        <f t="shared" si="7"/>
        <v>0</v>
      </c>
      <c r="BN46" s="163">
        <f t="shared" si="7"/>
        <v>0</v>
      </c>
      <c r="BO46" s="163">
        <f t="shared" si="7"/>
        <v>0</v>
      </c>
      <c r="BP46" s="163">
        <f t="shared" si="7"/>
        <v>0</v>
      </c>
      <c r="BQ46" s="202">
        <f>SUM(G46:BP46)</f>
        <v>0</v>
      </c>
    </row>
    <row r="47" spans="2:70" ht="15.75" customHeight="1">
      <c r="B47" s="119"/>
      <c r="C47" s="130" t="s">
        <v>26</v>
      </c>
      <c r="D47" s="141"/>
      <c r="E47" s="141"/>
      <c r="F47" s="152"/>
      <c r="G47" s="158">
        <f t="shared" ref="G47:BP47" si="8">COUNTIF(G$4:G$43,"空")</f>
        <v>0</v>
      </c>
      <c r="H47" s="164">
        <f t="shared" si="8"/>
        <v>0</v>
      </c>
      <c r="I47" s="164">
        <f t="shared" si="8"/>
        <v>0</v>
      </c>
      <c r="J47" s="164">
        <f t="shared" si="8"/>
        <v>0</v>
      </c>
      <c r="K47" s="164">
        <f t="shared" si="8"/>
        <v>0</v>
      </c>
      <c r="L47" s="164">
        <f t="shared" si="8"/>
        <v>0</v>
      </c>
      <c r="M47" s="164">
        <f t="shared" si="8"/>
        <v>0</v>
      </c>
      <c r="N47" s="164">
        <f t="shared" si="8"/>
        <v>0</v>
      </c>
      <c r="O47" s="164">
        <f t="shared" si="8"/>
        <v>0</v>
      </c>
      <c r="P47" s="164">
        <f t="shared" si="8"/>
        <v>0</v>
      </c>
      <c r="Q47" s="164">
        <f t="shared" si="8"/>
        <v>0</v>
      </c>
      <c r="R47" s="164">
        <f t="shared" si="8"/>
        <v>0</v>
      </c>
      <c r="S47" s="164">
        <f t="shared" si="8"/>
        <v>0</v>
      </c>
      <c r="T47" s="164">
        <f t="shared" si="8"/>
        <v>0</v>
      </c>
      <c r="U47" s="164">
        <f t="shared" si="8"/>
        <v>0</v>
      </c>
      <c r="V47" s="164">
        <f t="shared" si="8"/>
        <v>0</v>
      </c>
      <c r="W47" s="164">
        <f t="shared" si="8"/>
        <v>0</v>
      </c>
      <c r="X47" s="164">
        <f t="shared" si="8"/>
        <v>0</v>
      </c>
      <c r="Y47" s="164">
        <f t="shared" si="8"/>
        <v>0</v>
      </c>
      <c r="Z47" s="164">
        <f t="shared" si="8"/>
        <v>0</v>
      </c>
      <c r="AA47" s="164">
        <f t="shared" si="8"/>
        <v>0</v>
      </c>
      <c r="AB47" s="164">
        <f t="shared" si="8"/>
        <v>0</v>
      </c>
      <c r="AC47" s="164">
        <f t="shared" si="8"/>
        <v>0</v>
      </c>
      <c r="AD47" s="164">
        <f t="shared" si="8"/>
        <v>0</v>
      </c>
      <c r="AE47" s="164">
        <f t="shared" si="8"/>
        <v>0</v>
      </c>
      <c r="AF47" s="164">
        <f t="shared" si="8"/>
        <v>0</v>
      </c>
      <c r="AG47" s="164">
        <f t="shared" si="8"/>
        <v>0</v>
      </c>
      <c r="AH47" s="164">
        <f t="shared" si="8"/>
        <v>0</v>
      </c>
      <c r="AI47" s="164">
        <f t="shared" si="8"/>
        <v>0</v>
      </c>
      <c r="AJ47" s="164">
        <f t="shared" si="8"/>
        <v>0</v>
      </c>
      <c r="AK47" s="164">
        <f t="shared" si="8"/>
        <v>0</v>
      </c>
      <c r="AL47" s="164">
        <f t="shared" si="8"/>
        <v>0</v>
      </c>
      <c r="AM47" s="164">
        <f t="shared" si="8"/>
        <v>0</v>
      </c>
      <c r="AN47" s="164">
        <f t="shared" si="8"/>
        <v>0</v>
      </c>
      <c r="AO47" s="164">
        <f t="shared" si="8"/>
        <v>0</v>
      </c>
      <c r="AP47" s="164">
        <f t="shared" si="8"/>
        <v>0</v>
      </c>
      <c r="AQ47" s="164">
        <f t="shared" si="8"/>
        <v>0</v>
      </c>
      <c r="AR47" s="164">
        <f t="shared" si="8"/>
        <v>0</v>
      </c>
      <c r="AS47" s="164">
        <f t="shared" si="8"/>
        <v>0</v>
      </c>
      <c r="AT47" s="164">
        <f t="shared" si="8"/>
        <v>0</v>
      </c>
      <c r="AU47" s="164">
        <f t="shared" si="8"/>
        <v>0</v>
      </c>
      <c r="AV47" s="164">
        <f t="shared" si="8"/>
        <v>0</v>
      </c>
      <c r="AW47" s="164">
        <f t="shared" si="8"/>
        <v>0</v>
      </c>
      <c r="AX47" s="164">
        <f t="shared" si="8"/>
        <v>0</v>
      </c>
      <c r="AY47" s="164">
        <f t="shared" si="8"/>
        <v>0</v>
      </c>
      <c r="AZ47" s="164">
        <f t="shared" si="8"/>
        <v>0</v>
      </c>
      <c r="BA47" s="164">
        <f t="shared" si="8"/>
        <v>0</v>
      </c>
      <c r="BB47" s="164">
        <f t="shared" si="8"/>
        <v>0</v>
      </c>
      <c r="BC47" s="164">
        <f t="shared" si="8"/>
        <v>0</v>
      </c>
      <c r="BD47" s="164">
        <f t="shared" si="8"/>
        <v>0</v>
      </c>
      <c r="BE47" s="164">
        <f t="shared" si="8"/>
        <v>0</v>
      </c>
      <c r="BF47" s="164">
        <f t="shared" si="8"/>
        <v>0</v>
      </c>
      <c r="BG47" s="164">
        <f t="shared" si="8"/>
        <v>0</v>
      </c>
      <c r="BH47" s="164">
        <f t="shared" si="8"/>
        <v>0</v>
      </c>
      <c r="BI47" s="164">
        <f t="shared" si="8"/>
        <v>0</v>
      </c>
      <c r="BJ47" s="164">
        <f t="shared" si="8"/>
        <v>0</v>
      </c>
      <c r="BK47" s="164">
        <f t="shared" si="8"/>
        <v>0</v>
      </c>
      <c r="BL47" s="164">
        <f t="shared" si="8"/>
        <v>0</v>
      </c>
      <c r="BM47" s="164">
        <f t="shared" si="8"/>
        <v>0</v>
      </c>
      <c r="BN47" s="164">
        <f t="shared" si="8"/>
        <v>0</v>
      </c>
      <c r="BO47" s="164">
        <f t="shared" si="8"/>
        <v>0</v>
      </c>
      <c r="BP47" s="164">
        <f t="shared" si="8"/>
        <v>0</v>
      </c>
      <c r="BQ47" s="203">
        <f>SUM(G47:BP47)</f>
        <v>0</v>
      </c>
    </row>
    <row r="48" spans="2:70" ht="15.75" customHeight="1">
      <c r="B48" s="120"/>
      <c r="C48" s="131" t="s">
        <v>149</v>
      </c>
      <c r="D48" s="131"/>
      <c r="E48" s="131"/>
      <c r="F48" s="153"/>
      <c r="G48" s="159">
        <f t="shared" ref="G48:BP48" si="9">SUM(G46:G47)</f>
        <v>0</v>
      </c>
      <c r="H48" s="165">
        <f t="shared" si="9"/>
        <v>0</v>
      </c>
      <c r="I48" s="165">
        <f t="shared" si="9"/>
        <v>0</v>
      </c>
      <c r="J48" s="165">
        <f t="shared" si="9"/>
        <v>0</v>
      </c>
      <c r="K48" s="165">
        <f t="shared" si="9"/>
        <v>0</v>
      </c>
      <c r="L48" s="165">
        <f t="shared" si="9"/>
        <v>0</v>
      </c>
      <c r="M48" s="165">
        <f t="shared" si="9"/>
        <v>0</v>
      </c>
      <c r="N48" s="165">
        <f t="shared" si="9"/>
        <v>0</v>
      </c>
      <c r="O48" s="165">
        <f t="shared" si="9"/>
        <v>0</v>
      </c>
      <c r="P48" s="165">
        <f t="shared" si="9"/>
        <v>0</v>
      </c>
      <c r="Q48" s="165">
        <f t="shared" si="9"/>
        <v>0</v>
      </c>
      <c r="R48" s="165">
        <f t="shared" si="9"/>
        <v>0</v>
      </c>
      <c r="S48" s="165">
        <f t="shared" si="9"/>
        <v>0</v>
      </c>
      <c r="T48" s="165">
        <f t="shared" si="9"/>
        <v>0</v>
      </c>
      <c r="U48" s="165">
        <f t="shared" si="9"/>
        <v>0</v>
      </c>
      <c r="V48" s="165">
        <f t="shared" si="9"/>
        <v>0</v>
      </c>
      <c r="W48" s="165">
        <f t="shared" si="9"/>
        <v>0</v>
      </c>
      <c r="X48" s="165">
        <f t="shared" si="9"/>
        <v>0</v>
      </c>
      <c r="Y48" s="165">
        <f t="shared" si="9"/>
        <v>0</v>
      </c>
      <c r="Z48" s="165">
        <f t="shared" si="9"/>
        <v>0</v>
      </c>
      <c r="AA48" s="165">
        <f t="shared" si="9"/>
        <v>0</v>
      </c>
      <c r="AB48" s="165">
        <f t="shared" si="9"/>
        <v>0</v>
      </c>
      <c r="AC48" s="165">
        <f t="shared" si="9"/>
        <v>0</v>
      </c>
      <c r="AD48" s="165">
        <f t="shared" si="9"/>
        <v>0</v>
      </c>
      <c r="AE48" s="165">
        <f t="shared" si="9"/>
        <v>0</v>
      </c>
      <c r="AF48" s="165">
        <f t="shared" si="9"/>
        <v>0</v>
      </c>
      <c r="AG48" s="165">
        <f t="shared" si="9"/>
        <v>0</v>
      </c>
      <c r="AH48" s="165">
        <f t="shared" si="9"/>
        <v>0</v>
      </c>
      <c r="AI48" s="165">
        <f t="shared" si="9"/>
        <v>0</v>
      </c>
      <c r="AJ48" s="165">
        <f t="shared" si="9"/>
        <v>0</v>
      </c>
      <c r="AK48" s="165">
        <f t="shared" si="9"/>
        <v>0</v>
      </c>
      <c r="AL48" s="165">
        <f t="shared" si="9"/>
        <v>0</v>
      </c>
      <c r="AM48" s="165">
        <f t="shared" si="9"/>
        <v>0</v>
      </c>
      <c r="AN48" s="165">
        <f t="shared" si="9"/>
        <v>0</v>
      </c>
      <c r="AO48" s="165">
        <f t="shared" si="9"/>
        <v>0</v>
      </c>
      <c r="AP48" s="165">
        <f t="shared" si="9"/>
        <v>0</v>
      </c>
      <c r="AQ48" s="165">
        <f t="shared" si="9"/>
        <v>0</v>
      </c>
      <c r="AR48" s="165">
        <f t="shared" si="9"/>
        <v>0</v>
      </c>
      <c r="AS48" s="165">
        <f t="shared" si="9"/>
        <v>0</v>
      </c>
      <c r="AT48" s="165">
        <f t="shared" si="9"/>
        <v>0</v>
      </c>
      <c r="AU48" s="165">
        <f t="shared" si="9"/>
        <v>0</v>
      </c>
      <c r="AV48" s="165">
        <f t="shared" si="9"/>
        <v>0</v>
      </c>
      <c r="AW48" s="165">
        <f t="shared" si="9"/>
        <v>0</v>
      </c>
      <c r="AX48" s="165">
        <f t="shared" si="9"/>
        <v>0</v>
      </c>
      <c r="AY48" s="165">
        <f t="shared" si="9"/>
        <v>0</v>
      </c>
      <c r="AZ48" s="165">
        <f t="shared" si="9"/>
        <v>0</v>
      </c>
      <c r="BA48" s="165">
        <f t="shared" si="9"/>
        <v>0</v>
      </c>
      <c r="BB48" s="165">
        <f t="shared" si="9"/>
        <v>0</v>
      </c>
      <c r="BC48" s="165">
        <f t="shared" si="9"/>
        <v>0</v>
      </c>
      <c r="BD48" s="165">
        <f t="shared" si="9"/>
        <v>0</v>
      </c>
      <c r="BE48" s="165">
        <f t="shared" si="9"/>
        <v>0</v>
      </c>
      <c r="BF48" s="165">
        <f t="shared" si="9"/>
        <v>0</v>
      </c>
      <c r="BG48" s="165">
        <f t="shared" si="9"/>
        <v>0</v>
      </c>
      <c r="BH48" s="165">
        <f t="shared" si="9"/>
        <v>0</v>
      </c>
      <c r="BI48" s="165">
        <f t="shared" si="9"/>
        <v>0</v>
      </c>
      <c r="BJ48" s="165">
        <f t="shared" si="9"/>
        <v>0</v>
      </c>
      <c r="BK48" s="165">
        <f t="shared" si="9"/>
        <v>0</v>
      </c>
      <c r="BL48" s="165">
        <f t="shared" si="9"/>
        <v>0</v>
      </c>
      <c r="BM48" s="165">
        <f t="shared" si="9"/>
        <v>0</v>
      </c>
      <c r="BN48" s="165">
        <f t="shared" si="9"/>
        <v>0</v>
      </c>
      <c r="BO48" s="165">
        <f t="shared" si="9"/>
        <v>0</v>
      </c>
      <c r="BP48" s="165">
        <f t="shared" si="9"/>
        <v>0</v>
      </c>
      <c r="BQ48" s="204">
        <f>SUM(G48:BP48)</f>
        <v>0</v>
      </c>
    </row>
    <row r="49" spans="2:39" ht="12" customHeight="1">
      <c r="B49" s="28"/>
      <c r="C49" s="28"/>
      <c r="D49" s="28"/>
      <c r="E49" s="28"/>
      <c r="F49" s="28"/>
      <c r="G49" s="57"/>
      <c r="H49" s="57"/>
      <c r="I49" s="57"/>
      <c r="J49" s="57"/>
      <c r="K49" s="57"/>
      <c r="L49" s="57"/>
      <c r="M49" s="57"/>
      <c r="N49" s="88"/>
      <c r="O49" s="88"/>
      <c r="P49" s="88"/>
      <c r="Q49" s="57"/>
      <c r="R49" s="57"/>
      <c r="S49" s="57"/>
      <c r="T49" s="57"/>
      <c r="U49" s="57"/>
      <c r="V49" s="88"/>
      <c r="W49" s="88"/>
      <c r="X49" s="57"/>
      <c r="Y49" s="88"/>
      <c r="Z49" s="57"/>
      <c r="AA49" s="57"/>
      <c r="AB49" s="57"/>
      <c r="AC49" s="88"/>
      <c r="AD49" s="57"/>
      <c r="AE49" s="57"/>
      <c r="AF49" s="57"/>
      <c r="AG49" s="57"/>
      <c r="AH49" s="57"/>
      <c r="AI49" s="57"/>
      <c r="AJ49" s="57"/>
      <c r="AK49" s="57"/>
      <c r="AL49" s="57"/>
      <c r="AM49" s="57"/>
    </row>
    <row r="50" spans="2:39" ht="16.2" customHeight="1">
      <c r="B50" s="30" t="s">
        <v>218</v>
      </c>
      <c r="C50" s="44"/>
      <c r="D50" s="44"/>
      <c r="E50" s="44"/>
      <c r="F50" s="44"/>
      <c r="G50" s="44"/>
      <c r="H50" s="44"/>
      <c r="I50" s="44"/>
      <c r="J50" s="44"/>
      <c r="K50" s="44"/>
      <c r="L50" s="44"/>
      <c r="M50" s="44"/>
      <c r="N50" s="44"/>
      <c r="O50" s="44"/>
      <c r="P50" s="44"/>
      <c r="Q50" s="44"/>
      <c r="R50" s="44"/>
      <c r="S50" s="44"/>
      <c r="U50" s="44"/>
      <c r="V50" s="44"/>
      <c r="W50" s="44"/>
      <c r="X50" s="44"/>
      <c r="Y50" s="44"/>
      <c r="Z50" s="107"/>
    </row>
    <row r="51" spans="2:39" ht="3" customHeight="1">
      <c r="B51" s="30"/>
      <c r="C51" s="44"/>
      <c r="D51" s="44"/>
      <c r="E51" s="44"/>
      <c r="F51" s="44"/>
      <c r="G51" s="44"/>
      <c r="H51" s="44"/>
      <c r="I51" s="44"/>
      <c r="J51" s="44"/>
      <c r="K51" s="44"/>
      <c r="L51" s="44"/>
      <c r="M51" s="44"/>
      <c r="N51" s="44"/>
      <c r="O51" s="44"/>
      <c r="P51" s="44"/>
      <c r="Q51" s="44"/>
      <c r="R51" s="44"/>
      <c r="S51" s="44"/>
      <c r="U51" s="44"/>
      <c r="V51" s="44"/>
      <c r="W51" s="44"/>
      <c r="X51" s="44"/>
      <c r="Y51" s="44"/>
      <c r="Z51" s="107"/>
    </row>
    <row r="52" spans="2:39" ht="16.8" customHeight="1">
      <c r="B52" s="31" t="s">
        <v>83</v>
      </c>
      <c r="O52" s="31"/>
    </row>
    <row r="53" spans="2:39" s="24" customFormat="1" ht="16.8" customHeight="1">
      <c r="B53" s="32" t="s">
        <v>92</v>
      </c>
      <c r="C53" s="32"/>
      <c r="D53" s="32"/>
      <c r="E53" s="32" t="s">
        <v>27</v>
      </c>
      <c r="F53" s="32"/>
      <c r="G53" s="32"/>
      <c r="H53" s="32" t="s">
        <v>93</v>
      </c>
      <c r="I53" s="32"/>
      <c r="J53" s="32"/>
      <c r="K53" s="32" t="s">
        <v>17</v>
      </c>
      <c r="L53" s="78"/>
      <c r="M53" s="81"/>
      <c r="N53" s="89"/>
      <c r="O53" s="32" t="s">
        <v>81</v>
      </c>
      <c r="P53" s="78"/>
      <c r="Q53" s="81"/>
      <c r="R53" s="99"/>
      <c r="S53" s="102"/>
      <c r="T53" s="102"/>
      <c r="U53" s="104"/>
      <c r="V53" s="104"/>
      <c r="W53" s="104"/>
      <c r="X53" s="104"/>
      <c r="Y53" s="104"/>
      <c r="Z53" s="104"/>
      <c r="AA53" s="108"/>
      <c r="AB53" s="104"/>
      <c r="AC53" s="104"/>
      <c r="AD53" s="104"/>
      <c r="AE53" s="104"/>
      <c r="AF53" s="104"/>
      <c r="AG53" s="104"/>
    </row>
    <row r="54" spans="2:39" s="24" customFormat="1" ht="16.8" customHeight="1">
      <c r="B54" s="32"/>
      <c r="C54" s="32"/>
      <c r="D54" s="32"/>
      <c r="E54" s="32"/>
      <c r="F54" s="32"/>
      <c r="G54" s="32"/>
      <c r="H54" s="32"/>
      <c r="I54" s="32"/>
      <c r="J54" s="32"/>
      <c r="K54" s="76"/>
      <c r="L54" s="79"/>
      <c r="M54" s="82"/>
      <c r="N54" s="89"/>
      <c r="O54" s="76"/>
      <c r="P54" s="79"/>
      <c r="Q54" s="82"/>
      <c r="R54" s="100"/>
      <c r="S54" s="102"/>
      <c r="T54" s="102"/>
      <c r="U54" s="104"/>
      <c r="V54" s="104"/>
      <c r="W54" s="104"/>
      <c r="X54" s="104"/>
      <c r="Y54" s="104"/>
      <c r="Z54" s="104"/>
      <c r="AA54" s="108"/>
      <c r="AB54" s="104"/>
      <c r="AC54" s="104"/>
      <c r="AD54" s="104"/>
      <c r="AE54" s="104"/>
      <c r="AF54" s="104"/>
      <c r="AG54" s="104"/>
    </row>
    <row r="55" spans="2:39" ht="16.8" customHeight="1">
      <c r="B55" s="33">
        <f>+BQ44</f>
        <v>0</v>
      </c>
      <c r="C55" s="33"/>
      <c r="D55" s="33"/>
      <c r="E55" s="145"/>
      <c r="F55" s="145"/>
      <c r="G55" s="145"/>
      <c r="H55" s="33">
        <f>W1*AB1</f>
        <v>0</v>
      </c>
      <c r="I55" s="33"/>
      <c r="J55" s="33"/>
      <c r="K55" s="167">
        <f>SUM(SUMIFS(BR4:BR43,D4:D43,{"即応(ICU)","即応(重症等)","即応(その他)"}))</f>
        <v>0</v>
      </c>
      <c r="L55" s="169"/>
      <c r="M55" s="171"/>
      <c r="O55" s="174" t="e">
        <f>(B55+E55)/(H55-K55)</f>
        <v>#DIV/0!</v>
      </c>
      <c r="P55" s="176"/>
      <c r="Q55" s="178"/>
      <c r="R55" s="216"/>
      <c r="S55" s="113"/>
      <c r="T55" s="113"/>
      <c r="U55" s="105"/>
      <c r="V55" s="105"/>
      <c r="W55" s="105"/>
      <c r="X55" s="105"/>
      <c r="Y55" s="105"/>
      <c r="Z55" s="105"/>
      <c r="AA55" s="109"/>
      <c r="AB55" s="110"/>
      <c r="AC55" s="110"/>
      <c r="AD55" s="110"/>
      <c r="AE55" s="113"/>
      <c r="AF55" s="113"/>
      <c r="AG55" s="113"/>
    </row>
    <row r="56" spans="2:39" s="25" customFormat="1" ht="16.8" customHeight="1">
      <c r="B56" s="25" t="s">
        <v>37</v>
      </c>
    </row>
    <row r="57" spans="2:39" s="25" customFormat="1" ht="16.8" customHeight="1">
      <c r="B57" s="23" t="s">
        <v>95</v>
      </c>
    </row>
    <row r="58" spans="2:39" ht="16.8" customHeight="1">
      <c r="B58" s="34" t="s">
        <v>45</v>
      </c>
      <c r="N58" s="44"/>
    </row>
    <row r="59" spans="2:39" ht="16.8" customHeight="1">
      <c r="B59" s="34"/>
    </row>
    <row r="60" spans="2:39" ht="16.8" customHeight="1">
      <c r="B60" s="30" t="s">
        <v>127</v>
      </c>
      <c r="C60" s="45"/>
      <c r="D60" s="45" t="s">
        <v>70</v>
      </c>
      <c r="E60" s="28"/>
      <c r="G60" s="44"/>
      <c r="H60" s="44"/>
      <c r="I60" s="44"/>
      <c r="J60" s="44"/>
      <c r="K60" s="44"/>
      <c r="L60" s="44"/>
      <c r="M60" s="44"/>
      <c r="N60" s="44"/>
      <c r="O60" s="44"/>
      <c r="P60" s="44"/>
      <c r="Q60" s="44"/>
      <c r="R60" s="44"/>
      <c r="S60" s="44"/>
      <c r="T60" s="44"/>
      <c r="U60" s="44"/>
      <c r="V60" s="44"/>
      <c r="W60" s="44"/>
      <c r="X60" s="44"/>
      <c r="Y60" s="44"/>
      <c r="Z60" s="44"/>
      <c r="AA60" s="44"/>
    </row>
    <row r="61" spans="2:39" ht="16.8" customHeight="1">
      <c r="B61" s="35"/>
      <c r="C61" s="46"/>
      <c r="D61" s="46"/>
      <c r="E61" s="46"/>
      <c r="F61" s="46"/>
      <c r="G61" s="58" t="s">
        <v>52</v>
      </c>
      <c r="H61" s="68"/>
      <c r="I61" s="58" t="s">
        <v>128</v>
      </c>
      <c r="J61" s="68"/>
      <c r="K61" s="77" t="s">
        <v>12</v>
      </c>
      <c r="L61" s="77"/>
      <c r="M61" s="77"/>
      <c r="N61" s="77"/>
    </row>
    <row r="62" spans="2:39" ht="16.8" customHeight="1">
      <c r="B62" s="40" t="s">
        <v>121</v>
      </c>
      <c r="C62" s="51"/>
      <c r="D62" s="51"/>
      <c r="E62" s="51"/>
      <c r="F62" s="51"/>
      <c r="G62" s="62">
        <f>SUM(SUMIFS(BQ4:BQ43,D4:D43,{"即応(ICU)","休床(ICU)"}))</f>
        <v>0</v>
      </c>
      <c r="H62" s="62"/>
      <c r="I62" s="62">
        <v>97000</v>
      </c>
      <c r="J62" s="62"/>
      <c r="K62" s="62">
        <f>+G62*I62</f>
        <v>0</v>
      </c>
      <c r="L62" s="62"/>
      <c r="M62" s="62"/>
      <c r="N62" s="62"/>
    </row>
    <row r="63" spans="2:39" ht="16.8" customHeight="1">
      <c r="B63" s="40" t="s">
        <v>157</v>
      </c>
      <c r="C63" s="40"/>
      <c r="D63" s="40"/>
      <c r="E63" s="40"/>
      <c r="F63" s="40"/>
      <c r="G63" s="62">
        <f>SUM(SUMIFS(BQ4:BQ43,D4:D43,{"即応(重症等)","休床(重症等)"}))</f>
        <v>0</v>
      </c>
      <c r="H63" s="62"/>
      <c r="I63" s="62">
        <v>41000</v>
      </c>
      <c r="J63" s="62"/>
      <c r="K63" s="62">
        <f>+G63*I63</f>
        <v>0</v>
      </c>
      <c r="L63" s="62"/>
      <c r="M63" s="84"/>
      <c r="N63" s="84"/>
      <c r="O63" s="23" t="s">
        <v>159</v>
      </c>
    </row>
    <row r="64" spans="2:39" ht="16.8" customHeight="1">
      <c r="B64" s="41" t="s">
        <v>155</v>
      </c>
      <c r="C64" s="52"/>
      <c r="D64" s="52"/>
      <c r="E64" s="52"/>
      <c r="F64" s="52"/>
      <c r="G64" s="63">
        <f>SUM(SUMIFS(BQ4:BQ43,D4:D43,{"即応(その他)","休床(その他)"}))</f>
        <v>0</v>
      </c>
      <c r="H64" s="63"/>
      <c r="I64" s="63">
        <v>16000</v>
      </c>
      <c r="J64" s="63"/>
      <c r="K64" s="63">
        <f>+G64*I64</f>
        <v>0</v>
      </c>
      <c r="L64" s="63"/>
      <c r="M64" s="85"/>
      <c r="N64" s="85"/>
    </row>
    <row r="65" spans="2:39" ht="16.8" customHeight="1">
      <c r="B65" s="42" t="s">
        <v>8</v>
      </c>
      <c r="C65" s="53"/>
      <c r="D65" s="53"/>
      <c r="E65" s="53"/>
      <c r="F65" s="53"/>
      <c r="G65" s="64">
        <f>SUM(G62:H64)</f>
        <v>0</v>
      </c>
      <c r="H65" s="64"/>
      <c r="I65" s="70"/>
      <c r="J65" s="70"/>
      <c r="K65" s="64">
        <f>SUM(K62:L64)</f>
        <v>0</v>
      </c>
      <c r="L65" s="64"/>
      <c r="M65" s="86"/>
      <c r="N65" s="86"/>
    </row>
    <row r="66" spans="2:39" ht="16.8" customHeight="1">
      <c r="C66" s="34"/>
    </row>
    <row r="67" spans="2:39" ht="13.8" customHeight="1">
      <c r="B67" s="45"/>
      <c r="D67" s="45"/>
      <c r="E67" s="28"/>
      <c r="F67" s="28"/>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row>
    <row r="68" spans="2:39" ht="15.75">
      <c r="B68" s="121" t="s">
        <v>47</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209"/>
    </row>
    <row r="69" spans="2:39" ht="18.75">
      <c r="B69" s="122" t="s">
        <v>130</v>
      </c>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10"/>
    </row>
    <row r="70" spans="2:39" s="160" customFormat="1" ht="15.75">
      <c r="B70" s="212" t="s">
        <v>160</v>
      </c>
      <c r="C70" s="23"/>
      <c r="D70" s="23"/>
      <c r="E70" s="23"/>
      <c r="F70" s="23"/>
      <c r="G70" s="23"/>
      <c r="H70" s="23"/>
      <c r="I70" s="23"/>
      <c r="J70" s="23"/>
      <c r="K70" s="23"/>
      <c r="L70" s="23"/>
      <c r="M70" s="23"/>
      <c r="N70" s="23"/>
      <c r="O70" s="23"/>
      <c r="P70" s="23"/>
      <c r="Q70" s="23"/>
      <c r="R70" s="23"/>
      <c r="S70" s="23"/>
      <c r="T70" s="23"/>
      <c r="U70" s="23"/>
      <c r="AM70" s="219"/>
    </row>
    <row r="71" spans="2:39" s="160" customFormat="1" ht="15.75">
      <c r="B71" s="212"/>
      <c r="C71" s="213" t="s">
        <v>161</v>
      </c>
      <c r="D71" s="23"/>
      <c r="E71" s="23"/>
      <c r="F71" s="23"/>
      <c r="G71" s="23"/>
      <c r="H71" s="23"/>
      <c r="I71" s="23"/>
      <c r="J71" s="23"/>
      <c r="K71" s="23"/>
      <c r="L71" s="23"/>
      <c r="M71" s="23"/>
      <c r="N71" s="23"/>
      <c r="O71" s="23"/>
      <c r="P71" s="23"/>
      <c r="Q71" s="23"/>
      <c r="R71" s="23"/>
      <c r="S71" s="23"/>
      <c r="T71" s="23"/>
      <c r="U71" s="23"/>
      <c r="AM71" s="219"/>
    </row>
    <row r="72" spans="2:39" s="160" customFormat="1" ht="15.75">
      <c r="B72" s="212"/>
      <c r="C72" s="213" t="s">
        <v>163</v>
      </c>
      <c r="D72" s="23"/>
      <c r="E72" s="23"/>
      <c r="F72" s="23"/>
      <c r="G72" s="23"/>
      <c r="H72" s="23"/>
      <c r="I72" s="23"/>
      <c r="J72" s="23"/>
      <c r="K72" s="23"/>
      <c r="L72" s="23"/>
      <c r="M72" s="23"/>
      <c r="N72" s="23"/>
      <c r="O72" s="23"/>
      <c r="P72" s="23"/>
      <c r="Q72" s="23"/>
      <c r="R72" s="23"/>
      <c r="S72" s="23"/>
      <c r="T72" s="23"/>
      <c r="U72" s="23"/>
      <c r="AM72" s="219"/>
    </row>
    <row r="73" spans="2:39" s="160" customFormat="1" ht="15.75">
      <c r="B73" s="212"/>
      <c r="C73" s="213" t="s">
        <v>219</v>
      </c>
      <c r="D73" s="23"/>
      <c r="E73" s="23"/>
      <c r="F73" s="23"/>
      <c r="G73" s="23"/>
      <c r="H73" s="23"/>
      <c r="I73" s="23"/>
      <c r="J73" s="23"/>
      <c r="K73" s="23"/>
      <c r="L73" s="23"/>
      <c r="M73" s="23"/>
      <c r="N73" s="23"/>
      <c r="O73" s="23"/>
      <c r="P73" s="23"/>
      <c r="Q73" s="23"/>
      <c r="R73" s="23"/>
      <c r="S73" s="23"/>
      <c r="T73" s="23"/>
      <c r="U73" s="23"/>
      <c r="AM73" s="219"/>
    </row>
    <row r="74" spans="2:39" ht="17.399999999999999" customHeight="1">
      <c r="B74" s="123" t="s">
        <v>36</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210"/>
    </row>
    <row r="75" spans="2:39" ht="17.399999999999999" customHeight="1">
      <c r="B75" s="122" t="s">
        <v>34</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210"/>
    </row>
    <row r="76" spans="2:39" ht="17.399999999999999" customHeight="1">
      <c r="B76" s="123" t="s">
        <v>137</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210"/>
    </row>
    <row r="77" spans="2:39" ht="17.399999999999999" customHeight="1">
      <c r="B77" s="122" t="s">
        <v>18</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210"/>
    </row>
    <row r="78" spans="2:39" ht="17.399999999999999" customHeight="1">
      <c r="B78" s="124" t="s">
        <v>84</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211"/>
    </row>
    <row r="79" spans="2:39" ht="15"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row>
    <row r="80" spans="2:39" ht="15"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row>
    <row r="81" spans="2:39" ht="15" customHeight="1">
      <c r="B81" s="27"/>
      <c r="C81" s="134" t="s">
        <v>4</v>
      </c>
      <c r="D81" s="142"/>
      <c r="E81" s="142" t="s">
        <v>58</v>
      </c>
      <c r="F81" s="142"/>
      <c r="G81" s="27"/>
      <c r="H81" s="27"/>
      <c r="I81" s="27"/>
      <c r="J81" s="27"/>
      <c r="K81" s="27" t="s">
        <v>113</v>
      </c>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row>
    <row r="82" spans="2:39" ht="15" customHeight="1">
      <c r="B82" s="27"/>
      <c r="C82" s="40" t="s">
        <v>19</v>
      </c>
      <c r="D82" s="142"/>
      <c r="E82" s="146" t="s">
        <v>102</v>
      </c>
      <c r="F82" s="146"/>
      <c r="G82" s="27"/>
      <c r="H82" s="27"/>
      <c r="I82" s="27"/>
      <c r="J82" s="27"/>
      <c r="K82" s="40">
        <v>1</v>
      </c>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row>
    <row r="83" spans="2:39" ht="15" customHeight="1">
      <c r="B83" s="27"/>
      <c r="C83" s="40" t="s">
        <v>119</v>
      </c>
      <c r="D83" s="142"/>
      <c r="E83" s="146" t="s">
        <v>151</v>
      </c>
      <c r="F83" s="146"/>
      <c r="G83" s="160" t="s">
        <v>112</v>
      </c>
      <c r="H83" s="27"/>
      <c r="I83" s="27"/>
      <c r="J83" s="27"/>
      <c r="K83" s="40">
        <v>2</v>
      </c>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2:39" ht="15" customHeight="1">
      <c r="B84" s="27"/>
      <c r="C84" s="135" t="s">
        <v>131</v>
      </c>
      <c r="D84" s="142"/>
      <c r="E84" s="146" t="s">
        <v>152</v>
      </c>
      <c r="F84" s="146"/>
      <c r="G84" s="160"/>
      <c r="H84" s="27"/>
      <c r="I84" s="27"/>
      <c r="J84" s="27"/>
      <c r="K84" s="40">
        <v>3</v>
      </c>
      <c r="L84" s="27"/>
      <c r="M84" s="27"/>
      <c r="N84" s="27"/>
      <c r="O84" s="160"/>
      <c r="P84" s="27"/>
      <c r="Q84" s="27"/>
      <c r="R84" s="27"/>
      <c r="S84" s="27"/>
      <c r="T84" s="27"/>
      <c r="U84" s="27"/>
      <c r="V84" s="27"/>
      <c r="W84" s="27"/>
      <c r="X84" s="27"/>
      <c r="Y84" s="27"/>
      <c r="Z84" s="27"/>
      <c r="AA84" s="27"/>
      <c r="AB84" s="27"/>
      <c r="AC84" s="27"/>
      <c r="AD84" s="27"/>
      <c r="AE84" s="27"/>
      <c r="AF84" s="27"/>
      <c r="AG84" s="27"/>
      <c r="AH84" s="27"/>
      <c r="AI84" s="27"/>
      <c r="AJ84" s="27"/>
      <c r="AK84" s="27"/>
      <c r="AL84" s="27"/>
      <c r="AM84" s="27"/>
    </row>
    <row r="85" spans="2:39" ht="15" customHeight="1">
      <c r="B85" s="27"/>
      <c r="C85" s="40" t="s">
        <v>16</v>
      </c>
      <c r="D85" s="142"/>
      <c r="E85" s="146" t="s">
        <v>108</v>
      </c>
      <c r="F85" s="146"/>
      <c r="G85" s="27"/>
      <c r="H85" s="27"/>
      <c r="I85" s="27"/>
      <c r="J85" s="27"/>
      <c r="K85" s="40">
        <v>4</v>
      </c>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row>
    <row r="86" spans="2:39" ht="15" customHeight="1">
      <c r="E86" s="146" t="s">
        <v>154</v>
      </c>
      <c r="F86" s="146"/>
      <c r="G86" s="160" t="s">
        <v>112</v>
      </c>
      <c r="K86" s="51">
        <v>5</v>
      </c>
    </row>
    <row r="87" spans="2:39" ht="15" customHeight="1">
      <c r="E87" s="146" t="s">
        <v>153</v>
      </c>
      <c r="F87" s="146"/>
    </row>
    <row r="88" spans="2:39" ht="15" customHeight="1">
      <c r="G88" s="160"/>
    </row>
    <row r="89" spans="2:39" ht="15" customHeight="1"/>
  </sheetData>
  <mergeCells count="54">
    <mergeCell ref="K1:L1"/>
    <mergeCell ref="N1:O1"/>
    <mergeCell ref="P1:Q1"/>
    <mergeCell ref="S1:T1"/>
    <mergeCell ref="U1:V1"/>
    <mergeCell ref="W1:X1"/>
    <mergeCell ref="Y1:AA1"/>
    <mergeCell ref="AB1:AC1"/>
    <mergeCell ref="AH1:AI1"/>
    <mergeCell ref="AJ1:AM1"/>
    <mergeCell ref="C46:F46"/>
    <mergeCell ref="C47:F47"/>
    <mergeCell ref="B55:D55"/>
    <mergeCell ref="E55:G55"/>
    <mergeCell ref="H55:J55"/>
    <mergeCell ref="K55:M55"/>
    <mergeCell ref="O55:Q55"/>
    <mergeCell ref="R55:T55"/>
    <mergeCell ref="U55:W55"/>
    <mergeCell ref="X55:Z55"/>
    <mergeCell ref="AB55:AD55"/>
    <mergeCell ref="AE55:AG55"/>
    <mergeCell ref="I60:AA60"/>
    <mergeCell ref="B61:F61"/>
    <mergeCell ref="G61:H61"/>
    <mergeCell ref="I61:J61"/>
    <mergeCell ref="K61:N61"/>
    <mergeCell ref="B62:F62"/>
    <mergeCell ref="G62:H62"/>
    <mergeCell ref="I62:J62"/>
    <mergeCell ref="K62:N62"/>
    <mergeCell ref="B63:F63"/>
    <mergeCell ref="G63:H63"/>
    <mergeCell ref="I63:J63"/>
    <mergeCell ref="K63:N63"/>
    <mergeCell ref="B64:F64"/>
    <mergeCell ref="G64:H64"/>
    <mergeCell ref="I64:J64"/>
    <mergeCell ref="K64:N64"/>
    <mergeCell ref="B65:F65"/>
    <mergeCell ref="G65:H65"/>
    <mergeCell ref="I65:J65"/>
    <mergeCell ref="K65:N65"/>
    <mergeCell ref="E81:F81"/>
    <mergeCell ref="B53:D54"/>
    <mergeCell ref="E53:G54"/>
    <mergeCell ref="H53:J54"/>
    <mergeCell ref="K53:M54"/>
    <mergeCell ref="O53:Q54"/>
    <mergeCell ref="R53:T54"/>
    <mergeCell ref="U53:W54"/>
    <mergeCell ref="X53:Z54"/>
    <mergeCell ref="AB53:AD54"/>
    <mergeCell ref="AE53:AG54"/>
  </mergeCells>
  <phoneticPr fontId="2"/>
  <conditionalFormatting sqref="D4:D43">
    <cfRule type="containsText" dxfId="359" priority="11" text="即応(ICU)">
      <formula>NOT(ISERROR(SEARCH("即応(ICU)",D4)))</formula>
    </cfRule>
    <cfRule type="containsText" dxfId="358" priority="8" text="休床(ICU">
      <formula>NOT(ISERROR(SEARCH("休床(ICU",D4)))</formula>
    </cfRule>
    <cfRule type="containsText" dxfId="357" priority="6" text="休床(その他)">
      <formula>NOT(ISERROR(SEARCH("休床(その他)",D4)))</formula>
    </cfRule>
    <cfRule type="containsText" dxfId="356" priority="7" text="休床(重症等)">
      <formula>NOT(ISERROR(SEARCH("休床(重症等)",D4)))</formula>
    </cfRule>
    <cfRule type="containsText" dxfId="355" priority="9" text="即応(その他)">
      <formula>NOT(ISERROR(SEARCH("即応(その他)",D4)))</formula>
    </cfRule>
    <cfRule type="containsText" dxfId="354" priority="10" text="即応(重症等)">
      <formula>NOT(ISERROR(SEARCH("即応(重症等)",D4)))</formula>
    </cfRule>
  </conditionalFormatting>
  <conditionalFormatting sqref="E4:E43">
    <cfRule type="notContainsBlanks" dxfId="353" priority="5">
      <formula>LEN(TRIM(E4))&gt;0</formula>
    </cfRule>
  </conditionalFormatting>
  <conditionalFormatting sqref="C4:C43">
    <cfRule type="notContainsBlanks" dxfId="352" priority="4">
      <formula>LEN(TRIM(C4))&gt;0</formula>
    </cfRule>
  </conditionalFormatting>
  <conditionalFormatting sqref="G4:BP43">
    <cfRule type="containsText" dxfId="351" priority="12" text="コ">
      <formula>NOT(ISERROR(SEARCH("コ",G4)))</formula>
    </cfRule>
    <cfRule type="containsText" dxfId="350" priority="2" text="一">
      <formula>NOT(ISERROR(SEARCH("一",G4)))</formula>
    </cfRule>
    <cfRule type="containsText" dxfId="349" priority="3" text="コ(重)">
      <formula>NOT(ISERROR(SEARCH("コ(重)",G4)))</formula>
    </cfRule>
  </conditionalFormatting>
  <conditionalFormatting sqref="G4:BP43">
    <cfRule type="containsText" dxfId="348" priority="1" text="空">
      <formula>NOT(ISERROR(SEARCH("空",G4)))</formula>
    </cfRule>
  </conditionalFormatting>
  <dataValidations count="4">
    <dataValidation type="list" allowBlank="1" showDropDown="0" showInputMessage="1" showErrorMessage="1" sqref="I4:AM4 R6:AM7 G37:G43 I5:Q7 U5 AN4:BP43">
      <formula1>$C$82:$C$85</formula1>
    </dataValidation>
    <dataValidation type="list" allowBlank="1" showDropDown="0" showInputMessage="1" showErrorMessage="1" sqref="I8:AM43 V5:AM5 H4:H43 G4:G36 R5:T5">
      <formula1>$C$82:$C$85</formula1>
    </dataValidation>
    <dataValidation type="list" allowBlank="1" showDropDown="0" showInputMessage="1" showErrorMessage="1" sqref="D4:D43">
      <formula1>$E$82:$E$87</formula1>
    </dataValidation>
    <dataValidation type="list" allowBlank="1" showDropDown="0" showInputMessage="1" showErrorMessage="1" sqref="M1">
      <formula1>$K$82:$K$86</formula1>
    </dataValidation>
  </dataValidations>
  <pageMargins left="0.11811023622047244" right="0.11811023622047244" top="0.74803149606299213" bottom="0.19685039370078741" header="0.31496062992125984" footer="0.31496062992125984"/>
  <pageSetup paperSize="8" scale="49" fitToWidth="1" fitToHeight="1" orientation="landscape" usePrinterDefaults="1" r:id="rId1"/>
  <colBreaks count="1" manualBreakCount="1">
    <brk id="39" max="77"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AM88"/>
  <sheetViews>
    <sheetView showGridLines="0" view="pageBreakPreview" zoomScale="85" zoomScaleNormal="70" zoomScaleSheetLayoutView="85" workbookViewId="0">
      <pane xSplit="6" ySplit="3" topLeftCell="K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0" width="5.19921875" style="23" customWidth="1"/>
    <col min="31" max="31" width="5.75" style="23" customWidth="1"/>
    <col min="32" max="37" width="5.19921875" style="23" customWidth="1"/>
    <col min="38" max="38" width="8.125" style="23" customWidth="1"/>
    <col min="39" max="39" width="7.5" style="23" customWidth="1"/>
    <col min="40" max="16384" width="9" style="23"/>
  </cols>
  <sheetData>
    <row r="1" spans="2:39" ht="21" customHeight="1">
      <c r="B1" s="26" t="s">
        <v>62</v>
      </c>
      <c r="C1" s="27"/>
      <c r="D1" s="27"/>
      <c r="E1" s="27"/>
      <c r="F1" s="27"/>
      <c r="G1" s="27"/>
      <c r="H1" s="27"/>
      <c r="I1" s="27"/>
      <c r="J1" s="27"/>
      <c r="K1" s="166" t="s">
        <v>113</v>
      </c>
      <c r="L1" s="168"/>
      <c r="M1" s="170">
        <v>1</v>
      </c>
      <c r="N1" s="172" t="s">
        <v>116</v>
      </c>
      <c r="O1" s="173"/>
      <c r="P1" s="175">
        <v>45170</v>
      </c>
      <c r="Q1" s="177"/>
      <c r="R1" s="179" t="s">
        <v>132</v>
      </c>
      <c r="S1" s="181">
        <v>45199</v>
      </c>
      <c r="T1" s="181"/>
      <c r="U1" s="184" t="s">
        <v>133</v>
      </c>
      <c r="V1" s="187"/>
      <c r="W1" s="188">
        <f>_xlfn.DAYS(S1,P1)+1</f>
        <v>30</v>
      </c>
      <c r="X1" s="188"/>
      <c r="Y1" s="184" t="s">
        <v>134</v>
      </c>
      <c r="Z1" s="189"/>
      <c r="AA1" s="189"/>
      <c r="AB1" s="190">
        <f>COUNTIF(D4:D43,"即応(ICU)")+COUNTIF(D4:D43,"即応(HCU)")+COUNTIF(D4:D43,"即応(療養以外)")+COUNTIF(D4:D43,"即応(療養)")</f>
        <v>0</v>
      </c>
      <c r="AC1" s="191"/>
      <c r="AD1" s="192"/>
      <c r="AE1" s="194"/>
      <c r="AF1" s="205" t="s">
        <v>101</v>
      </c>
      <c r="AG1" s="205"/>
      <c r="AH1" s="94" t="s">
        <v>10</v>
      </c>
      <c r="AI1" s="94"/>
      <c r="AJ1" s="98"/>
      <c r="AK1" s="98"/>
      <c r="AL1" s="98"/>
      <c r="AM1" s="98"/>
    </row>
    <row r="2" spans="2:39"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39" s="115" customFormat="1" ht="17.25" customHeight="1">
      <c r="B3" s="94" t="s">
        <v>13</v>
      </c>
      <c r="C3" s="125" t="s">
        <v>46</v>
      </c>
      <c r="D3" s="136" t="s">
        <v>32</v>
      </c>
      <c r="E3" s="143" t="s">
        <v>42</v>
      </c>
      <c r="F3" s="147" t="s">
        <v>1</v>
      </c>
      <c r="G3" s="154">
        <f>P1</f>
        <v>45170</v>
      </c>
      <c r="H3" s="161">
        <f t="shared" ref="H3:AJ3" ca="1" si="0">OFFSET(H3,0,-1)+1</f>
        <v>45171</v>
      </c>
      <c r="I3" s="161">
        <f t="shared" ca="1" si="0"/>
        <v>45172</v>
      </c>
      <c r="J3" s="161">
        <f t="shared" ca="1" si="0"/>
        <v>45173</v>
      </c>
      <c r="K3" s="161">
        <f t="shared" ca="1" si="0"/>
        <v>45174</v>
      </c>
      <c r="L3" s="161">
        <f t="shared" ca="1" si="0"/>
        <v>45175</v>
      </c>
      <c r="M3" s="161">
        <f t="shared" ca="1" si="0"/>
        <v>45176</v>
      </c>
      <c r="N3" s="161">
        <f t="shared" ca="1" si="0"/>
        <v>45177</v>
      </c>
      <c r="O3" s="161">
        <f t="shared" ca="1" si="0"/>
        <v>45178</v>
      </c>
      <c r="P3" s="161">
        <f t="shared" ca="1" si="0"/>
        <v>45179</v>
      </c>
      <c r="Q3" s="161">
        <f t="shared" ca="1" si="0"/>
        <v>45180</v>
      </c>
      <c r="R3" s="161">
        <f t="shared" ca="1" si="0"/>
        <v>45181</v>
      </c>
      <c r="S3" s="161">
        <f t="shared" ca="1" si="0"/>
        <v>45182</v>
      </c>
      <c r="T3" s="161">
        <f t="shared" ca="1" si="0"/>
        <v>45183</v>
      </c>
      <c r="U3" s="161">
        <f t="shared" ca="1" si="0"/>
        <v>45184</v>
      </c>
      <c r="V3" s="161">
        <f t="shared" ca="1" si="0"/>
        <v>45185</v>
      </c>
      <c r="W3" s="161">
        <f t="shared" ca="1" si="0"/>
        <v>45186</v>
      </c>
      <c r="X3" s="161">
        <f t="shared" ca="1" si="0"/>
        <v>45187</v>
      </c>
      <c r="Y3" s="161">
        <f t="shared" ca="1" si="0"/>
        <v>45188</v>
      </c>
      <c r="Z3" s="161">
        <f t="shared" ca="1" si="0"/>
        <v>45189</v>
      </c>
      <c r="AA3" s="161">
        <f t="shared" ca="1" si="0"/>
        <v>45190</v>
      </c>
      <c r="AB3" s="161">
        <f t="shared" ca="1" si="0"/>
        <v>45191</v>
      </c>
      <c r="AC3" s="161">
        <f t="shared" ca="1" si="0"/>
        <v>45192</v>
      </c>
      <c r="AD3" s="161">
        <f t="shared" ca="1" si="0"/>
        <v>45193</v>
      </c>
      <c r="AE3" s="161">
        <f t="shared" ca="1" si="0"/>
        <v>45194</v>
      </c>
      <c r="AF3" s="161">
        <f t="shared" ca="1" si="0"/>
        <v>45195</v>
      </c>
      <c r="AG3" s="161">
        <f t="shared" ca="1" si="0"/>
        <v>45196</v>
      </c>
      <c r="AH3" s="161">
        <f t="shared" ca="1" si="0"/>
        <v>45197</v>
      </c>
      <c r="AI3" s="161">
        <f t="shared" ca="1" si="0"/>
        <v>45198</v>
      </c>
      <c r="AJ3" s="161">
        <f t="shared" ca="1" si="0"/>
        <v>45199</v>
      </c>
      <c r="AK3" s="195" t="s">
        <v>135</v>
      </c>
      <c r="AL3" s="195" t="s">
        <v>208</v>
      </c>
    </row>
    <row r="4" spans="2:39" ht="12" customHeight="1">
      <c r="B4" s="117">
        <f t="shared" ref="B4:B43" si="1">ROW()-3</f>
        <v>1</v>
      </c>
      <c r="C4" s="126"/>
      <c r="D4" s="137"/>
      <c r="E4" s="144"/>
      <c r="F4" s="148" t="e">
        <f t="shared" ref="F4:F43"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96">
        <f t="shared" ref="AK4:AK43" si="3">COUNTIF(G4:AJ4,"空")</f>
        <v>0</v>
      </c>
      <c r="AL4" s="196">
        <f t="shared" ref="AL4:AL43" si="4">COUNTIF(G4:AJ4,"一")</f>
        <v>0</v>
      </c>
    </row>
    <row r="5" spans="2:39"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96">
        <f t="shared" si="3"/>
        <v>0</v>
      </c>
      <c r="AL5" s="196">
        <f t="shared" si="4"/>
        <v>0</v>
      </c>
    </row>
    <row r="6" spans="2:39"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96">
        <f t="shared" si="3"/>
        <v>0</v>
      </c>
      <c r="AL6" s="196">
        <f t="shared" si="4"/>
        <v>0</v>
      </c>
    </row>
    <row r="7" spans="2:39"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96">
        <f t="shared" si="3"/>
        <v>0</v>
      </c>
      <c r="AL7" s="196">
        <f t="shared" si="4"/>
        <v>0</v>
      </c>
    </row>
    <row r="8" spans="2:39"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96">
        <f t="shared" si="3"/>
        <v>0</v>
      </c>
      <c r="AL8" s="196">
        <f t="shared" si="4"/>
        <v>0</v>
      </c>
    </row>
    <row r="9" spans="2:39"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96">
        <f t="shared" si="3"/>
        <v>0</v>
      </c>
      <c r="AL9" s="196">
        <f t="shared" si="4"/>
        <v>0</v>
      </c>
    </row>
    <row r="10" spans="2:39"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96">
        <f t="shared" si="3"/>
        <v>0</v>
      </c>
      <c r="AL10" s="196">
        <f t="shared" si="4"/>
        <v>0</v>
      </c>
    </row>
    <row r="11" spans="2:39"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96">
        <f t="shared" si="3"/>
        <v>0</v>
      </c>
      <c r="AL11" s="196">
        <f t="shared" si="4"/>
        <v>0</v>
      </c>
    </row>
    <row r="12" spans="2:39"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96">
        <f t="shared" si="3"/>
        <v>0</v>
      </c>
      <c r="AL12" s="196">
        <f t="shared" si="4"/>
        <v>0</v>
      </c>
    </row>
    <row r="13" spans="2:39"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96">
        <f t="shared" si="3"/>
        <v>0</v>
      </c>
      <c r="AL13" s="196">
        <f t="shared" si="4"/>
        <v>0</v>
      </c>
    </row>
    <row r="14" spans="2:39"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96">
        <f t="shared" si="3"/>
        <v>0</v>
      </c>
      <c r="AL14" s="196">
        <f t="shared" si="4"/>
        <v>0</v>
      </c>
    </row>
    <row r="15" spans="2:39"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96">
        <f t="shared" si="3"/>
        <v>0</v>
      </c>
      <c r="AL15" s="196">
        <f t="shared" si="4"/>
        <v>0</v>
      </c>
    </row>
    <row r="16" spans="2:39"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96">
        <f t="shared" si="3"/>
        <v>0</v>
      </c>
      <c r="AL16" s="196">
        <f t="shared" si="4"/>
        <v>0</v>
      </c>
    </row>
    <row r="17" spans="2:38"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96">
        <f t="shared" si="3"/>
        <v>0</v>
      </c>
      <c r="AL17" s="196">
        <f t="shared" si="4"/>
        <v>0</v>
      </c>
    </row>
    <row r="18" spans="2:38"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96">
        <f t="shared" si="3"/>
        <v>0</v>
      </c>
      <c r="AL18" s="196">
        <f t="shared" si="4"/>
        <v>0</v>
      </c>
    </row>
    <row r="19" spans="2:38"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96">
        <f t="shared" si="3"/>
        <v>0</v>
      </c>
      <c r="AL19" s="196">
        <f t="shared" si="4"/>
        <v>0</v>
      </c>
    </row>
    <row r="20" spans="2:38"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96">
        <f t="shared" si="3"/>
        <v>0</v>
      </c>
      <c r="AL20" s="196">
        <f t="shared" si="4"/>
        <v>0</v>
      </c>
    </row>
    <row r="21" spans="2:38"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96">
        <f t="shared" si="3"/>
        <v>0</v>
      </c>
      <c r="AL21" s="196">
        <f t="shared" si="4"/>
        <v>0</v>
      </c>
    </row>
    <row r="22" spans="2:38"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96">
        <f t="shared" si="3"/>
        <v>0</v>
      </c>
      <c r="AL22" s="196">
        <f t="shared" si="4"/>
        <v>0</v>
      </c>
    </row>
    <row r="23" spans="2:38"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96">
        <f t="shared" si="3"/>
        <v>0</v>
      </c>
      <c r="AL23" s="196">
        <f t="shared" si="4"/>
        <v>0</v>
      </c>
    </row>
    <row r="24" spans="2:38"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96">
        <f t="shared" si="3"/>
        <v>0</v>
      </c>
      <c r="AL24" s="196">
        <f t="shared" si="4"/>
        <v>0</v>
      </c>
    </row>
    <row r="25" spans="2:38"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96">
        <f t="shared" si="3"/>
        <v>0</v>
      </c>
      <c r="AL25" s="196">
        <f t="shared" si="4"/>
        <v>0</v>
      </c>
    </row>
    <row r="26" spans="2:38"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96">
        <f t="shared" si="3"/>
        <v>0</v>
      </c>
      <c r="AL26" s="196">
        <f t="shared" si="4"/>
        <v>0</v>
      </c>
    </row>
    <row r="27" spans="2:38"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96">
        <f t="shared" si="3"/>
        <v>0</v>
      </c>
      <c r="AL27" s="196">
        <f t="shared" si="4"/>
        <v>0</v>
      </c>
    </row>
    <row r="28" spans="2:38"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96">
        <f t="shared" si="3"/>
        <v>0</v>
      </c>
      <c r="AL28" s="196">
        <f t="shared" si="4"/>
        <v>0</v>
      </c>
    </row>
    <row r="29" spans="2:38"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96">
        <f t="shared" si="3"/>
        <v>0</v>
      </c>
      <c r="AL29" s="196">
        <f t="shared" si="4"/>
        <v>0</v>
      </c>
    </row>
    <row r="30" spans="2:38"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96">
        <f t="shared" si="3"/>
        <v>0</v>
      </c>
      <c r="AL30" s="196">
        <f t="shared" si="4"/>
        <v>0</v>
      </c>
    </row>
    <row r="31" spans="2:38"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96">
        <f t="shared" si="3"/>
        <v>0</v>
      </c>
      <c r="AL31" s="196">
        <f t="shared" si="4"/>
        <v>0</v>
      </c>
    </row>
    <row r="32" spans="2:38"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96">
        <f t="shared" si="3"/>
        <v>0</v>
      </c>
      <c r="AL32" s="196">
        <f t="shared" si="4"/>
        <v>0</v>
      </c>
    </row>
    <row r="33" spans="2:38"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96">
        <f t="shared" si="3"/>
        <v>0</v>
      </c>
      <c r="AL33" s="196">
        <f t="shared" si="4"/>
        <v>0</v>
      </c>
    </row>
    <row r="34" spans="2:38"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96">
        <f t="shared" si="3"/>
        <v>0</v>
      </c>
      <c r="AL34" s="196">
        <f t="shared" si="4"/>
        <v>0</v>
      </c>
    </row>
    <row r="35" spans="2:38"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96">
        <f t="shared" si="3"/>
        <v>0</v>
      </c>
      <c r="AL35" s="196">
        <f t="shared" si="4"/>
        <v>0</v>
      </c>
    </row>
    <row r="36" spans="2:38"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96">
        <f t="shared" si="3"/>
        <v>0</v>
      </c>
      <c r="AL36" s="196">
        <f t="shared" si="4"/>
        <v>0</v>
      </c>
    </row>
    <row r="37" spans="2:38"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96">
        <f t="shared" si="3"/>
        <v>0</v>
      </c>
      <c r="AL37" s="196">
        <f t="shared" si="4"/>
        <v>0</v>
      </c>
    </row>
    <row r="38" spans="2:38"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96">
        <f t="shared" si="3"/>
        <v>0</v>
      </c>
      <c r="AL38" s="196">
        <f t="shared" si="4"/>
        <v>0</v>
      </c>
    </row>
    <row r="39" spans="2:38"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96">
        <f t="shared" si="3"/>
        <v>0</v>
      </c>
      <c r="AL39" s="196">
        <f t="shared" si="4"/>
        <v>0</v>
      </c>
    </row>
    <row r="40" spans="2:38"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96">
        <f t="shared" si="3"/>
        <v>0</v>
      </c>
      <c r="AL40" s="196">
        <f t="shared" si="4"/>
        <v>0</v>
      </c>
    </row>
    <row r="41" spans="2:38"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96">
        <f t="shared" si="3"/>
        <v>0</v>
      </c>
      <c r="AL41" s="196">
        <f t="shared" si="4"/>
        <v>0</v>
      </c>
    </row>
    <row r="42" spans="2:38"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96">
        <f t="shared" si="3"/>
        <v>0</v>
      </c>
      <c r="AL42" s="206">
        <f t="shared" si="4"/>
        <v>0</v>
      </c>
    </row>
    <row r="43" spans="2:38" ht="12" customHeight="1">
      <c r="B43" s="118">
        <f t="shared" si="1"/>
        <v>40</v>
      </c>
      <c r="C43" s="127"/>
      <c r="D43" s="214"/>
      <c r="E43" s="138"/>
      <c r="F43" s="149" t="e">
        <f t="shared" ca="1" si="2"/>
        <v>#VALUE!</v>
      </c>
      <c r="G43" s="127"/>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208">
        <f t="shared" si="3"/>
        <v>0</v>
      </c>
      <c r="AL43" s="208">
        <f t="shared" si="4"/>
        <v>0</v>
      </c>
    </row>
    <row r="44" spans="2:38" ht="15.75" customHeight="1">
      <c r="B44" s="119"/>
      <c r="C44" s="128" t="s">
        <v>145</v>
      </c>
      <c r="D44" s="139"/>
      <c r="E44" s="139"/>
      <c r="F44" s="150" t="s">
        <v>140</v>
      </c>
      <c r="G44" s="215">
        <f t="shared" ref="G44:AJ44" si="5">COUNTIF(G$4:G$43,"*"&amp;"コ"&amp;"*")</f>
        <v>0</v>
      </c>
      <c r="H44" s="155">
        <f t="shared" si="5"/>
        <v>0</v>
      </c>
      <c r="I44" s="155">
        <f t="shared" si="5"/>
        <v>0</v>
      </c>
      <c r="J44" s="155">
        <f t="shared" si="5"/>
        <v>0</v>
      </c>
      <c r="K44" s="155">
        <f t="shared" si="5"/>
        <v>0</v>
      </c>
      <c r="L44" s="155">
        <f t="shared" si="5"/>
        <v>0</v>
      </c>
      <c r="M44" s="155">
        <f t="shared" si="5"/>
        <v>0</v>
      </c>
      <c r="N44" s="155">
        <f t="shared" si="5"/>
        <v>0</v>
      </c>
      <c r="O44" s="155">
        <f t="shared" si="5"/>
        <v>0</v>
      </c>
      <c r="P44" s="155">
        <f t="shared" si="5"/>
        <v>0</v>
      </c>
      <c r="Q44" s="155">
        <f t="shared" si="5"/>
        <v>0</v>
      </c>
      <c r="R44" s="155">
        <f t="shared" si="5"/>
        <v>0</v>
      </c>
      <c r="S44" s="155">
        <f t="shared" si="5"/>
        <v>0</v>
      </c>
      <c r="T44" s="155">
        <f t="shared" si="5"/>
        <v>0</v>
      </c>
      <c r="U44" s="155">
        <f t="shared" si="5"/>
        <v>0</v>
      </c>
      <c r="V44" s="155">
        <f t="shared" si="5"/>
        <v>0</v>
      </c>
      <c r="W44" s="155">
        <f t="shared" si="5"/>
        <v>0</v>
      </c>
      <c r="X44" s="155">
        <f t="shared" si="5"/>
        <v>0</v>
      </c>
      <c r="Y44" s="155">
        <f t="shared" si="5"/>
        <v>0</v>
      </c>
      <c r="Z44" s="155">
        <f t="shared" si="5"/>
        <v>0</v>
      </c>
      <c r="AA44" s="155">
        <f t="shared" si="5"/>
        <v>0</v>
      </c>
      <c r="AB44" s="155">
        <f t="shared" si="5"/>
        <v>0</v>
      </c>
      <c r="AC44" s="155">
        <f t="shared" si="5"/>
        <v>0</v>
      </c>
      <c r="AD44" s="155">
        <f t="shared" si="5"/>
        <v>0</v>
      </c>
      <c r="AE44" s="155">
        <f t="shared" si="5"/>
        <v>0</v>
      </c>
      <c r="AF44" s="155">
        <f t="shared" si="5"/>
        <v>0</v>
      </c>
      <c r="AG44" s="155">
        <f t="shared" si="5"/>
        <v>0</v>
      </c>
      <c r="AH44" s="155">
        <f t="shared" si="5"/>
        <v>0</v>
      </c>
      <c r="AI44" s="155">
        <f t="shared" si="5"/>
        <v>0</v>
      </c>
      <c r="AJ44" s="155">
        <f t="shared" si="5"/>
        <v>0</v>
      </c>
      <c r="AK44" s="200">
        <f>SUM(G44:AJ44)</f>
        <v>0</v>
      </c>
    </row>
    <row r="45" spans="2:38" ht="15.75" customHeight="1">
      <c r="B45" s="119"/>
      <c r="C45" s="129" t="s">
        <v>147</v>
      </c>
      <c r="D45" s="140"/>
      <c r="E45" s="140"/>
      <c r="F45" s="151" t="s">
        <v>53</v>
      </c>
      <c r="G45" s="156">
        <f t="shared" ref="G45:AJ45" si="6">COUNTIF(G$4:G$43,"*"&amp;"一"&amp;"*")</f>
        <v>0</v>
      </c>
      <c r="H45" s="162">
        <f t="shared" si="6"/>
        <v>0</v>
      </c>
      <c r="I45" s="162">
        <f t="shared" si="6"/>
        <v>0</v>
      </c>
      <c r="J45" s="162">
        <f t="shared" si="6"/>
        <v>0</v>
      </c>
      <c r="K45" s="162">
        <f t="shared" si="6"/>
        <v>0</v>
      </c>
      <c r="L45" s="162">
        <f t="shared" si="6"/>
        <v>0</v>
      </c>
      <c r="M45" s="162">
        <f t="shared" si="6"/>
        <v>0</v>
      </c>
      <c r="N45" s="162">
        <f t="shared" si="6"/>
        <v>0</v>
      </c>
      <c r="O45" s="162">
        <f t="shared" si="6"/>
        <v>0</v>
      </c>
      <c r="P45" s="162">
        <f t="shared" si="6"/>
        <v>0</v>
      </c>
      <c r="Q45" s="162">
        <f t="shared" si="6"/>
        <v>0</v>
      </c>
      <c r="R45" s="162">
        <f t="shared" si="6"/>
        <v>0</v>
      </c>
      <c r="S45" s="162">
        <f t="shared" si="6"/>
        <v>0</v>
      </c>
      <c r="T45" s="162">
        <f t="shared" si="6"/>
        <v>0</v>
      </c>
      <c r="U45" s="162">
        <f t="shared" si="6"/>
        <v>0</v>
      </c>
      <c r="V45" s="162">
        <f t="shared" si="6"/>
        <v>0</v>
      </c>
      <c r="W45" s="162">
        <f t="shared" si="6"/>
        <v>0</v>
      </c>
      <c r="X45" s="162">
        <f t="shared" si="6"/>
        <v>0</v>
      </c>
      <c r="Y45" s="162">
        <f t="shared" si="6"/>
        <v>0</v>
      </c>
      <c r="Z45" s="162">
        <f t="shared" si="6"/>
        <v>0</v>
      </c>
      <c r="AA45" s="162">
        <f t="shared" si="6"/>
        <v>0</v>
      </c>
      <c r="AB45" s="162">
        <f t="shared" si="6"/>
        <v>0</v>
      </c>
      <c r="AC45" s="162">
        <f t="shared" si="6"/>
        <v>0</v>
      </c>
      <c r="AD45" s="162">
        <f t="shared" si="6"/>
        <v>0</v>
      </c>
      <c r="AE45" s="162">
        <f t="shared" si="6"/>
        <v>0</v>
      </c>
      <c r="AF45" s="162">
        <f t="shared" si="6"/>
        <v>0</v>
      </c>
      <c r="AG45" s="162">
        <f t="shared" si="6"/>
        <v>0</v>
      </c>
      <c r="AH45" s="162">
        <f t="shared" si="6"/>
        <v>0</v>
      </c>
      <c r="AI45" s="162">
        <f t="shared" si="6"/>
        <v>0</v>
      </c>
      <c r="AJ45" s="162">
        <f t="shared" si="6"/>
        <v>0</v>
      </c>
      <c r="AK45" s="201">
        <f>SUM(G45:AJ45)</f>
        <v>0</v>
      </c>
    </row>
    <row r="46" spans="2:38" ht="15.75" customHeight="1">
      <c r="B46" s="119"/>
      <c r="C46" s="130" t="s">
        <v>148</v>
      </c>
      <c r="D46" s="141"/>
      <c r="E46" s="141"/>
      <c r="F46" s="152"/>
      <c r="G46" s="157">
        <f t="shared" ref="G46:AJ46" si="7">SUM(G44:G45)</f>
        <v>0</v>
      </c>
      <c r="H46" s="163">
        <f t="shared" si="7"/>
        <v>0</v>
      </c>
      <c r="I46" s="163">
        <f t="shared" si="7"/>
        <v>0</v>
      </c>
      <c r="J46" s="163">
        <f t="shared" si="7"/>
        <v>0</v>
      </c>
      <c r="K46" s="163">
        <f t="shared" si="7"/>
        <v>0</v>
      </c>
      <c r="L46" s="163">
        <f t="shared" si="7"/>
        <v>0</v>
      </c>
      <c r="M46" s="163">
        <f t="shared" si="7"/>
        <v>0</v>
      </c>
      <c r="N46" s="163">
        <f t="shared" si="7"/>
        <v>0</v>
      </c>
      <c r="O46" s="163">
        <f t="shared" si="7"/>
        <v>0</v>
      </c>
      <c r="P46" s="163">
        <f t="shared" si="7"/>
        <v>0</v>
      </c>
      <c r="Q46" s="163">
        <f t="shared" si="7"/>
        <v>0</v>
      </c>
      <c r="R46" s="163">
        <f t="shared" si="7"/>
        <v>0</v>
      </c>
      <c r="S46" s="163">
        <f t="shared" si="7"/>
        <v>0</v>
      </c>
      <c r="T46" s="163">
        <f t="shared" si="7"/>
        <v>0</v>
      </c>
      <c r="U46" s="163">
        <f t="shared" si="7"/>
        <v>0</v>
      </c>
      <c r="V46" s="163">
        <f t="shared" si="7"/>
        <v>0</v>
      </c>
      <c r="W46" s="163">
        <f t="shared" si="7"/>
        <v>0</v>
      </c>
      <c r="X46" s="163">
        <f t="shared" si="7"/>
        <v>0</v>
      </c>
      <c r="Y46" s="163">
        <f t="shared" si="7"/>
        <v>0</v>
      </c>
      <c r="Z46" s="163">
        <f t="shared" si="7"/>
        <v>0</v>
      </c>
      <c r="AA46" s="163">
        <f t="shared" si="7"/>
        <v>0</v>
      </c>
      <c r="AB46" s="163">
        <f t="shared" si="7"/>
        <v>0</v>
      </c>
      <c r="AC46" s="163">
        <f t="shared" si="7"/>
        <v>0</v>
      </c>
      <c r="AD46" s="163">
        <f t="shared" si="7"/>
        <v>0</v>
      </c>
      <c r="AE46" s="163">
        <f t="shared" si="7"/>
        <v>0</v>
      </c>
      <c r="AF46" s="163">
        <f t="shared" si="7"/>
        <v>0</v>
      </c>
      <c r="AG46" s="163">
        <f t="shared" si="7"/>
        <v>0</v>
      </c>
      <c r="AH46" s="163">
        <f t="shared" si="7"/>
        <v>0</v>
      </c>
      <c r="AI46" s="163">
        <f t="shared" si="7"/>
        <v>0</v>
      </c>
      <c r="AJ46" s="163">
        <f t="shared" si="7"/>
        <v>0</v>
      </c>
      <c r="AK46" s="202">
        <f>SUM(G46:AJ46)</f>
        <v>0</v>
      </c>
    </row>
    <row r="47" spans="2:38" ht="15.75" customHeight="1">
      <c r="B47" s="119"/>
      <c r="C47" s="130" t="s">
        <v>26</v>
      </c>
      <c r="D47" s="141"/>
      <c r="E47" s="141"/>
      <c r="F47" s="152"/>
      <c r="G47" s="158">
        <f t="shared" ref="G47:AJ47" si="8">COUNTIF(G$4:G$43,"空")</f>
        <v>0</v>
      </c>
      <c r="H47" s="164">
        <f t="shared" si="8"/>
        <v>0</v>
      </c>
      <c r="I47" s="164">
        <f t="shared" si="8"/>
        <v>0</v>
      </c>
      <c r="J47" s="164">
        <f t="shared" si="8"/>
        <v>0</v>
      </c>
      <c r="K47" s="164">
        <f t="shared" si="8"/>
        <v>0</v>
      </c>
      <c r="L47" s="164">
        <f t="shared" si="8"/>
        <v>0</v>
      </c>
      <c r="M47" s="164">
        <f t="shared" si="8"/>
        <v>0</v>
      </c>
      <c r="N47" s="164">
        <f t="shared" si="8"/>
        <v>0</v>
      </c>
      <c r="O47" s="164">
        <f t="shared" si="8"/>
        <v>0</v>
      </c>
      <c r="P47" s="164">
        <f t="shared" si="8"/>
        <v>0</v>
      </c>
      <c r="Q47" s="164">
        <f t="shared" si="8"/>
        <v>0</v>
      </c>
      <c r="R47" s="164">
        <f t="shared" si="8"/>
        <v>0</v>
      </c>
      <c r="S47" s="164">
        <f t="shared" si="8"/>
        <v>0</v>
      </c>
      <c r="T47" s="164">
        <f t="shared" si="8"/>
        <v>0</v>
      </c>
      <c r="U47" s="164">
        <f t="shared" si="8"/>
        <v>0</v>
      </c>
      <c r="V47" s="164">
        <f t="shared" si="8"/>
        <v>0</v>
      </c>
      <c r="W47" s="164">
        <f t="shared" si="8"/>
        <v>0</v>
      </c>
      <c r="X47" s="164">
        <f t="shared" si="8"/>
        <v>0</v>
      </c>
      <c r="Y47" s="164">
        <f t="shared" si="8"/>
        <v>0</v>
      </c>
      <c r="Z47" s="164">
        <f t="shared" si="8"/>
        <v>0</v>
      </c>
      <c r="AA47" s="164">
        <f t="shared" si="8"/>
        <v>0</v>
      </c>
      <c r="AB47" s="164">
        <f t="shared" si="8"/>
        <v>0</v>
      </c>
      <c r="AC47" s="164">
        <f t="shared" si="8"/>
        <v>0</v>
      </c>
      <c r="AD47" s="164">
        <f t="shared" si="8"/>
        <v>0</v>
      </c>
      <c r="AE47" s="164">
        <f t="shared" si="8"/>
        <v>0</v>
      </c>
      <c r="AF47" s="164">
        <f t="shared" si="8"/>
        <v>0</v>
      </c>
      <c r="AG47" s="164">
        <f t="shared" si="8"/>
        <v>0</v>
      </c>
      <c r="AH47" s="164">
        <f t="shared" si="8"/>
        <v>0</v>
      </c>
      <c r="AI47" s="164">
        <f t="shared" si="8"/>
        <v>0</v>
      </c>
      <c r="AJ47" s="164">
        <f t="shared" si="8"/>
        <v>0</v>
      </c>
      <c r="AK47" s="203">
        <f>SUM(G47:AJ47)</f>
        <v>0</v>
      </c>
    </row>
    <row r="48" spans="2:38" ht="15.75" customHeight="1">
      <c r="B48" s="120"/>
      <c r="C48" s="131" t="s">
        <v>149</v>
      </c>
      <c r="D48" s="131"/>
      <c r="E48" s="131"/>
      <c r="F48" s="153"/>
      <c r="G48" s="159">
        <f t="shared" ref="G48:AJ48" si="9">SUM(G46:G47)</f>
        <v>0</v>
      </c>
      <c r="H48" s="165">
        <f t="shared" si="9"/>
        <v>0</v>
      </c>
      <c r="I48" s="165">
        <f t="shared" si="9"/>
        <v>0</v>
      </c>
      <c r="J48" s="165">
        <f t="shared" si="9"/>
        <v>0</v>
      </c>
      <c r="K48" s="165">
        <f t="shared" si="9"/>
        <v>0</v>
      </c>
      <c r="L48" s="165">
        <f t="shared" si="9"/>
        <v>0</v>
      </c>
      <c r="M48" s="165">
        <f t="shared" si="9"/>
        <v>0</v>
      </c>
      <c r="N48" s="165">
        <f t="shared" si="9"/>
        <v>0</v>
      </c>
      <c r="O48" s="165">
        <f t="shared" si="9"/>
        <v>0</v>
      </c>
      <c r="P48" s="165">
        <f t="shared" si="9"/>
        <v>0</v>
      </c>
      <c r="Q48" s="165">
        <f t="shared" si="9"/>
        <v>0</v>
      </c>
      <c r="R48" s="165">
        <f t="shared" si="9"/>
        <v>0</v>
      </c>
      <c r="S48" s="165">
        <f t="shared" si="9"/>
        <v>0</v>
      </c>
      <c r="T48" s="165">
        <f t="shared" si="9"/>
        <v>0</v>
      </c>
      <c r="U48" s="165">
        <f t="shared" si="9"/>
        <v>0</v>
      </c>
      <c r="V48" s="165">
        <f t="shared" si="9"/>
        <v>0</v>
      </c>
      <c r="W48" s="165">
        <f t="shared" si="9"/>
        <v>0</v>
      </c>
      <c r="X48" s="165">
        <f t="shared" si="9"/>
        <v>0</v>
      </c>
      <c r="Y48" s="165">
        <f t="shared" si="9"/>
        <v>0</v>
      </c>
      <c r="Z48" s="165">
        <f t="shared" si="9"/>
        <v>0</v>
      </c>
      <c r="AA48" s="165">
        <f t="shared" si="9"/>
        <v>0</v>
      </c>
      <c r="AB48" s="165">
        <f t="shared" si="9"/>
        <v>0</v>
      </c>
      <c r="AC48" s="165">
        <f t="shared" si="9"/>
        <v>0</v>
      </c>
      <c r="AD48" s="165">
        <f t="shared" si="9"/>
        <v>0</v>
      </c>
      <c r="AE48" s="165">
        <f t="shared" si="9"/>
        <v>0</v>
      </c>
      <c r="AF48" s="165">
        <f t="shared" si="9"/>
        <v>0</v>
      </c>
      <c r="AG48" s="165">
        <f t="shared" si="9"/>
        <v>0</v>
      </c>
      <c r="AH48" s="165">
        <f t="shared" si="9"/>
        <v>0</v>
      </c>
      <c r="AI48" s="165">
        <f t="shared" si="9"/>
        <v>0</v>
      </c>
      <c r="AJ48" s="165">
        <f t="shared" si="9"/>
        <v>0</v>
      </c>
      <c r="AK48" s="204">
        <f>SUM(G48:AJ48)</f>
        <v>0</v>
      </c>
    </row>
    <row r="49" spans="2:39" ht="12" customHeight="1">
      <c r="B49" s="28"/>
      <c r="C49" s="28"/>
      <c r="D49" s="28"/>
      <c r="E49" s="28"/>
      <c r="F49" s="28"/>
      <c r="G49" s="57"/>
      <c r="H49" s="57"/>
      <c r="I49" s="57"/>
      <c r="J49" s="57"/>
      <c r="K49" s="57"/>
      <c r="L49" s="57"/>
      <c r="M49" s="57"/>
      <c r="N49" s="88"/>
      <c r="O49" s="88"/>
      <c r="P49" s="88"/>
      <c r="Q49" s="57"/>
      <c r="R49" s="57"/>
      <c r="S49" s="57"/>
      <c r="T49" s="57"/>
      <c r="U49" s="57"/>
      <c r="V49" s="88"/>
      <c r="W49" s="88"/>
      <c r="X49" s="57"/>
      <c r="Y49" s="88"/>
      <c r="Z49" s="57"/>
      <c r="AA49" s="57"/>
      <c r="AB49" s="57"/>
      <c r="AC49" s="88"/>
      <c r="AD49" s="57"/>
      <c r="AE49" s="57"/>
      <c r="AF49" s="57"/>
      <c r="AG49" s="57"/>
      <c r="AH49" s="57"/>
      <c r="AI49" s="57"/>
      <c r="AJ49" s="57"/>
      <c r="AK49" s="57"/>
      <c r="AL49" s="57"/>
      <c r="AM49" s="57"/>
    </row>
    <row r="50" spans="2:39" ht="16.2" customHeight="1">
      <c r="B50" s="30" t="s">
        <v>218</v>
      </c>
      <c r="C50" s="44"/>
      <c r="D50" s="44"/>
      <c r="E50" s="44"/>
      <c r="F50" s="44"/>
      <c r="G50" s="44"/>
      <c r="H50" s="44"/>
      <c r="I50" s="44"/>
      <c r="J50" s="44"/>
      <c r="K50" s="44"/>
      <c r="L50" s="44"/>
      <c r="M50" s="44"/>
      <c r="N50" s="44"/>
      <c r="O50" s="44"/>
      <c r="P50" s="44"/>
      <c r="Q50" s="44"/>
      <c r="R50" s="44"/>
      <c r="S50" s="44"/>
      <c r="U50" s="44"/>
      <c r="V50" s="44"/>
      <c r="W50" s="44"/>
      <c r="X50" s="44"/>
      <c r="Y50" s="44"/>
      <c r="Z50" s="107"/>
    </row>
    <row r="51" spans="2:39" ht="3" customHeight="1">
      <c r="B51" s="30"/>
      <c r="C51" s="44"/>
      <c r="D51" s="44"/>
      <c r="E51" s="44"/>
      <c r="F51" s="44"/>
      <c r="G51" s="44"/>
      <c r="H51" s="44"/>
      <c r="I51" s="44"/>
      <c r="J51" s="44"/>
      <c r="K51" s="44"/>
      <c r="L51" s="44"/>
      <c r="M51" s="44"/>
      <c r="N51" s="44"/>
      <c r="O51" s="44"/>
      <c r="P51" s="44"/>
      <c r="Q51" s="44"/>
      <c r="R51" s="44"/>
      <c r="S51" s="44"/>
      <c r="U51" s="44"/>
      <c r="V51" s="44"/>
      <c r="W51" s="44"/>
      <c r="X51" s="44"/>
      <c r="Y51" s="44"/>
      <c r="Z51" s="107"/>
    </row>
    <row r="52" spans="2:39" ht="16.8" customHeight="1">
      <c r="B52" s="31" t="s">
        <v>83</v>
      </c>
      <c r="O52" s="31"/>
    </row>
    <row r="53" spans="2:39" s="24" customFormat="1" ht="16.8" customHeight="1">
      <c r="B53" s="32" t="s">
        <v>92</v>
      </c>
      <c r="C53" s="32"/>
      <c r="D53" s="32"/>
      <c r="E53" s="32" t="s">
        <v>27</v>
      </c>
      <c r="F53" s="32"/>
      <c r="G53" s="32"/>
      <c r="H53" s="32" t="s">
        <v>93</v>
      </c>
      <c r="I53" s="32"/>
      <c r="J53" s="32"/>
      <c r="K53" s="32" t="s">
        <v>17</v>
      </c>
      <c r="L53" s="78"/>
      <c r="M53" s="81"/>
      <c r="N53" s="89"/>
      <c r="O53" s="32" t="s">
        <v>81</v>
      </c>
      <c r="P53" s="78"/>
      <c r="Q53" s="81"/>
      <c r="R53" s="99"/>
      <c r="S53" s="102"/>
      <c r="T53" s="102"/>
      <c r="U53" s="104"/>
      <c r="V53" s="104"/>
      <c r="W53" s="104"/>
      <c r="X53" s="104"/>
      <c r="Y53" s="104"/>
      <c r="Z53" s="104"/>
      <c r="AA53" s="108"/>
      <c r="AB53" s="104"/>
      <c r="AC53" s="104"/>
      <c r="AD53" s="104"/>
      <c r="AE53" s="104"/>
      <c r="AF53" s="104"/>
      <c r="AG53" s="104"/>
    </row>
    <row r="54" spans="2:39" s="24" customFormat="1" ht="16.8" customHeight="1">
      <c r="B54" s="32"/>
      <c r="C54" s="32"/>
      <c r="D54" s="32"/>
      <c r="E54" s="32"/>
      <c r="F54" s="32"/>
      <c r="G54" s="32"/>
      <c r="H54" s="32"/>
      <c r="I54" s="32"/>
      <c r="J54" s="32"/>
      <c r="K54" s="76"/>
      <c r="L54" s="79"/>
      <c r="M54" s="82"/>
      <c r="N54" s="89"/>
      <c r="O54" s="76"/>
      <c r="P54" s="79"/>
      <c r="Q54" s="82"/>
      <c r="R54" s="100"/>
      <c r="S54" s="102"/>
      <c r="T54" s="102"/>
      <c r="U54" s="104"/>
      <c r="V54" s="104"/>
      <c r="W54" s="104"/>
      <c r="X54" s="104"/>
      <c r="Y54" s="104"/>
      <c r="Z54" s="104"/>
      <c r="AA54" s="108"/>
      <c r="AB54" s="104"/>
      <c r="AC54" s="104"/>
      <c r="AD54" s="104"/>
      <c r="AE54" s="104"/>
      <c r="AF54" s="104"/>
      <c r="AG54" s="104"/>
    </row>
    <row r="55" spans="2:39" ht="16.8" customHeight="1">
      <c r="B55" s="33">
        <f>+AK44</f>
        <v>0</v>
      </c>
      <c r="C55" s="33"/>
      <c r="D55" s="33"/>
      <c r="E55" s="145"/>
      <c r="F55" s="145"/>
      <c r="G55" s="145"/>
      <c r="H55" s="33">
        <f>W1*AB1</f>
        <v>0</v>
      </c>
      <c r="I55" s="33"/>
      <c r="J55" s="33"/>
      <c r="K55" s="167">
        <f>SUM(SUMIFS(AL4:AL43,D4:D43,{"即応(ICU)","即応(重症等)","即応(その他)"}))</f>
        <v>0</v>
      </c>
      <c r="L55" s="169"/>
      <c r="M55" s="171"/>
      <c r="O55" s="174" t="e">
        <f>(B55+E55)/(H55-K55)</f>
        <v>#DIV/0!</v>
      </c>
      <c r="P55" s="176"/>
      <c r="Q55" s="178"/>
      <c r="R55" s="216"/>
      <c r="S55" s="113"/>
      <c r="T55" s="113"/>
      <c r="U55" s="105"/>
      <c r="V55" s="105"/>
      <c r="W55" s="105"/>
      <c r="X55" s="105"/>
      <c r="Y55" s="105"/>
      <c r="Z55" s="105"/>
      <c r="AA55" s="109"/>
      <c r="AB55" s="110"/>
      <c r="AC55" s="110"/>
      <c r="AD55" s="110"/>
      <c r="AE55" s="113"/>
      <c r="AF55" s="113"/>
      <c r="AG55" s="113"/>
    </row>
    <row r="56" spans="2:39" s="25" customFormat="1" ht="16.8" customHeight="1">
      <c r="B56" s="25" t="s">
        <v>37</v>
      </c>
    </row>
    <row r="57" spans="2:39" s="25" customFormat="1" ht="16.8" customHeight="1">
      <c r="B57" s="23" t="s">
        <v>95</v>
      </c>
    </row>
    <row r="58" spans="2:39" ht="16.8" customHeight="1">
      <c r="B58" s="34" t="s">
        <v>45</v>
      </c>
      <c r="N58" s="44"/>
    </row>
    <row r="59" spans="2:39" ht="16.8" customHeight="1">
      <c r="B59" s="34"/>
    </row>
    <row r="60" spans="2:39" ht="16.8" customHeight="1">
      <c r="B60" s="30" t="s">
        <v>127</v>
      </c>
      <c r="C60" s="45"/>
      <c r="D60" s="45" t="s">
        <v>70</v>
      </c>
      <c r="E60" s="28"/>
      <c r="G60" s="44"/>
      <c r="H60" s="44"/>
      <c r="I60" s="44"/>
      <c r="J60" s="44"/>
      <c r="K60" s="44"/>
      <c r="L60" s="44"/>
      <c r="M60" s="44"/>
      <c r="N60" s="44"/>
      <c r="O60" s="44"/>
      <c r="P60" s="44"/>
      <c r="Q60" s="44"/>
      <c r="R60" s="44"/>
      <c r="S60" s="44"/>
      <c r="T60" s="44"/>
      <c r="U60" s="44"/>
      <c r="V60" s="44"/>
      <c r="W60" s="44"/>
      <c r="X60" s="44"/>
      <c r="Y60" s="44"/>
      <c r="Z60" s="44"/>
      <c r="AA60" s="44"/>
    </row>
    <row r="61" spans="2:39" ht="16.8" customHeight="1">
      <c r="B61" s="35"/>
      <c r="C61" s="46"/>
      <c r="D61" s="46"/>
      <c r="E61" s="46"/>
      <c r="F61" s="46"/>
      <c r="G61" s="58" t="s">
        <v>52</v>
      </c>
      <c r="H61" s="68"/>
      <c r="I61" s="58" t="s">
        <v>128</v>
      </c>
      <c r="J61" s="68"/>
      <c r="K61" s="77" t="s">
        <v>12</v>
      </c>
      <c r="L61" s="77"/>
      <c r="M61" s="77"/>
      <c r="N61" s="77"/>
    </row>
    <row r="62" spans="2:39" ht="16.8" customHeight="1">
      <c r="B62" s="40" t="s">
        <v>121</v>
      </c>
      <c r="C62" s="51"/>
      <c r="D62" s="51"/>
      <c r="E62" s="51"/>
      <c r="F62" s="51"/>
      <c r="G62" s="62">
        <f>SUM(SUMIFS(AK4:AK43,D4:D43,{"即応(ICU)","休床(ICU)"}))</f>
        <v>0</v>
      </c>
      <c r="H62" s="62"/>
      <c r="I62" s="62">
        <v>97000</v>
      </c>
      <c r="J62" s="62"/>
      <c r="K62" s="62">
        <f>+G62*I62</f>
        <v>0</v>
      </c>
      <c r="L62" s="62"/>
      <c r="M62" s="62"/>
      <c r="N62" s="62"/>
    </row>
    <row r="63" spans="2:39" ht="16.8" customHeight="1">
      <c r="B63" s="40" t="s">
        <v>157</v>
      </c>
      <c r="C63" s="40"/>
      <c r="D63" s="40"/>
      <c r="E63" s="40"/>
      <c r="F63" s="40"/>
      <c r="G63" s="62">
        <f>SUM(SUMIFS(AK4:AK43,D4:D43,{"即応(重症等)","休床(重症等)"}))</f>
        <v>0</v>
      </c>
      <c r="H63" s="62"/>
      <c r="I63" s="62">
        <v>41000</v>
      </c>
      <c r="J63" s="62"/>
      <c r="K63" s="62">
        <f>+G63*I63</f>
        <v>0</v>
      </c>
      <c r="L63" s="62"/>
      <c r="M63" s="84"/>
      <c r="N63" s="84"/>
      <c r="O63" s="23" t="s">
        <v>159</v>
      </c>
    </row>
    <row r="64" spans="2:39" ht="16.8" customHeight="1">
      <c r="B64" s="41" t="s">
        <v>155</v>
      </c>
      <c r="C64" s="52"/>
      <c r="D64" s="52"/>
      <c r="E64" s="52"/>
      <c r="F64" s="52"/>
      <c r="G64" s="63">
        <f>SUM(SUMIFS(AK4:AK43,D4:D43,{"即応(その他)","休床(その他)"}))</f>
        <v>0</v>
      </c>
      <c r="H64" s="63"/>
      <c r="I64" s="63">
        <v>16000</v>
      </c>
      <c r="J64" s="63"/>
      <c r="K64" s="63">
        <f>+G64*I64</f>
        <v>0</v>
      </c>
      <c r="L64" s="63"/>
      <c r="M64" s="85"/>
      <c r="N64" s="85"/>
    </row>
    <row r="65" spans="2:39" ht="16.8" customHeight="1">
      <c r="B65" s="42" t="s">
        <v>8</v>
      </c>
      <c r="C65" s="53"/>
      <c r="D65" s="53"/>
      <c r="E65" s="53"/>
      <c r="F65" s="53"/>
      <c r="G65" s="64">
        <f>SUM(G62:H64)</f>
        <v>0</v>
      </c>
      <c r="H65" s="64"/>
      <c r="I65" s="70"/>
      <c r="J65" s="70"/>
      <c r="K65" s="64">
        <f>SUM(K62:L64)</f>
        <v>0</v>
      </c>
      <c r="L65" s="64"/>
      <c r="M65" s="86"/>
      <c r="N65" s="86"/>
    </row>
    <row r="66" spans="2:39" ht="16.8" customHeight="1">
      <c r="C66" s="34"/>
    </row>
    <row r="67" spans="2:39" ht="13.8" customHeight="1">
      <c r="B67" s="45"/>
      <c r="D67" s="45"/>
      <c r="E67" s="28"/>
      <c r="F67" s="28"/>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row>
    <row r="68" spans="2:39" ht="15.75">
      <c r="B68" s="121" t="s">
        <v>47</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209"/>
    </row>
    <row r="69" spans="2:39" ht="18.75">
      <c r="B69" s="122" t="s">
        <v>130</v>
      </c>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10"/>
    </row>
    <row r="70" spans="2:39" s="160" customFormat="1" ht="15.75">
      <c r="B70" s="212" t="s">
        <v>160</v>
      </c>
      <c r="C70" s="23"/>
      <c r="D70" s="23"/>
      <c r="E70" s="23"/>
      <c r="F70" s="23"/>
      <c r="G70" s="23"/>
      <c r="H70" s="23"/>
      <c r="I70" s="23"/>
      <c r="J70" s="23"/>
      <c r="K70" s="23"/>
      <c r="L70" s="23"/>
      <c r="M70" s="23"/>
      <c r="N70" s="23"/>
      <c r="O70" s="23"/>
      <c r="P70" s="23"/>
      <c r="Q70" s="23"/>
      <c r="R70" s="23"/>
      <c r="S70" s="23"/>
      <c r="T70" s="23"/>
      <c r="U70" s="23"/>
      <c r="AM70" s="219"/>
    </row>
    <row r="71" spans="2:39" s="160" customFormat="1" ht="15.75">
      <c r="B71" s="212"/>
      <c r="C71" s="213" t="s">
        <v>161</v>
      </c>
      <c r="D71" s="23"/>
      <c r="E71" s="23"/>
      <c r="F71" s="23"/>
      <c r="G71" s="23"/>
      <c r="H71" s="23"/>
      <c r="I71" s="23"/>
      <c r="J71" s="23"/>
      <c r="K71" s="23"/>
      <c r="L71" s="23"/>
      <c r="M71" s="23"/>
      <c r="N71" s="23"/>
      <c r="O71" s="23"/>
      <c r="P71" s="23"/>
      <c r="Q71" s="23"/>
      <c r="R71" s="23"/>
      <c r="S71" s="23"/>
      <c r="T71" s="23"/>
      <c r="U71" s="23"/>
      <c r="AM71" s="219"/>
    </row>
    <row r="72" spans="2:39" s="160" customFormat="1" ht="15.75">
      <c r="B72" s="212"/>
      <c r="C72" s="213" t="s">
        <v>163</v>
      </c>
      <c r="D72" s="23"/>
      <c r="E72" s="23"/>
      <c r="F72" s="23"/>
      <c r="G72" s="23"/>
      <c r="H72" s="23"/>
      <c r="I72" s="23"/>
      <c r="J72" s="23"/>
      <c r="K72" s="23"/>
      <c r="L72" s="23"/>
      <c r="M72" s="23"/>
      <c r="N72" s="23"/>
      <c r="O72" s="23"/>
      <c r="P72" s="23"/>
      <c r="Q72" s="23"/>
      <c r="R72" s="23"/>
      <c r="S72" s="23"/>
      <c r="T72" s="23"/>
      <c r="U72" s="23"/>
      <c r="AM72" s="219"/>
    </row>
    <row r="73" spans="2:39" s="160" customFormat="1" ht="15.75">
      <c r="B73" s="212"/>
      <c r="C73" s="213" t="s">
        <v>219</v>
      </c>
      <c r="D73" s="23"/>
      <c r="E73" s="23"/>
      <c r="F73" s="23"/>
      <c r="G73" s="23"/>
      <c r="H73" s="23"/>
      <c r="I73" s="23"/>
      <c r="J73" s="23"/>
      <c r="K73" s="23"/>
      <c r="L73" s="23"/>
      <c r="M73" s="23"/>
      <c r="N73" s="23"/>
      <c r="O73" s="23"/>
      <c r="P73" s="23"/>
      <c r="Q73" s="23"/>
      <c r="R73" s="23"/>
      <c r="S73" s="23"/>
      <c r="T73" s="23"/>
      <c r="U73" s="23"/>
      <c r="AM73" s="219"/>
    </row>
    <row r="74" spans="2:39" ht="17.399999999999999" customHeight="1">
      <c r="B74" s="123" t="s">
        <v>36</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210"/>
    </row>
    <row r="75" spans="2:39" ht="17.399999999999999" customHeight="1">
      <c r="B75" s="122" t="s">
        <v>34</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210"/>
    </row>
    <row r="76" spans="2:39" ht="17.399999999999999" customHeight="1">
      <c r="B76" s="123" t="s">
        <v>137</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210"/>
    </row>
    <row r="77" spans="2:39" ht="17.399999999999999" customHeight="1">
      <c r="B77" s="122" t="s">
        <v>18</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210"/>
    </row>
    <row r="78" spans="2:39" ht="17.399999999999999" customHeight="1">
      <c r="B78" s="124" t="s">
        <v>84</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211"/>
    </row>
    <row r="79" spans="2:39" ht="15"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row>
    <row r="80" spans="2:39" ht="15"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row>
    <row r="81" spans="2:39" ht="15" customHeight="1">
      <c r="B81" s="27"/>
      <c r="C81" s="134" t="s">
        <v>4</v>
      </c>
      <c r="D81" s="142"/>
      <c r="E81" s="142" t="s">
        <v>58</v>
      </c>
      <c r="F81" s="142"/>
      <c r="G81" s="27"/>
      <c r="H81" s="27"/>
      <c r="I81" s="27"/>
      <c r="J81" s="27"/>
      <c r="K81" s="27" t="s">
        <v>113</v>
      </c>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row>
    <row r="82" spans="2:39" ht="15" customHeight="1">
      <c r="B82" s="27"/>
      <c r="C82" s="40" t="s">
        <v>19</v>
      </c>
      <c r="D82" s="142"/>
      <c r="E82" s="146" t="s">
        <v>102</v>
      </c>
      <c r="F82" s="146"/>
      <c r="G82" s="27"/>
      <c r="H82" s="27"/>
      <c r="I82" s="27"/>
      <c r="J82" s="27"/>
      <c r="K82" s="40">
        <v>1</v>
      </c>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row>
    <row r="83" spans="2:39" ht="15" customHeight="1">
      <c r="B83" s="27"/>
      <c r="C83" s="40" t="s">
        <v>119</v>
      </c>
      <c r="D83" s="142"/>
      <c r="E83" s="146" t="s">
        <v>151</v>
      </c>
      <c r="F83" s="146"/>
      <c r="G83" s="160" t="s">
        <v>112</v>
      </c>
      <c r="H83" s="27"/>
      <c r="I83" s="27"/>
      <c r="J83" s="27"/>
      <c r="K83" s="40">
        <v>2</v>
      </c>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2:39" ht="15" customHeight="1">
      <c r="B84" s="27"/>
      <c r="C84" s="135" t="s">
        <v>131</v>
      </c>
      <c r="D84" s="142"/>
      <c r="E84" s="146" t="s">
        <v>152</v>
      </c>
      <c r="F84" s="146"/>
      <c r="G84" s="160"/>
      <c r="H84" s="27"/>
      <c r="I84" s="27"/>
      <c r="J84" s="27"/>
      <c r="K84" s="40">
        <v>3</v>
      </c>
      <c r="L84" s="27"/>
      <c r="M84" s="27"/>
      <c r="N84" s="27"/>
      <c r="O84" s="160"/>
      <c r="P84" s="27"/>
      <c r="Q84" s="27"/>
      <c r="R84" s="27"/>
      <c r="S84" s="27"/>
      <c r="T84" s="27"/>
      <c r="U84" s="27"/>
      <c r="V84" s="27"/>
      <c r="W84" s="27"/>
      <c r="X84" s="27"/>
      <c r="Y84" s="27"/>
      <c r="Z84" s="27"/>
      <c r="AA84" s="27"/>
      <c r="AB84" s="27"/>
      <c r="AC84" s="27"/>
      <c r="AD84" s="27"/>
      <c r="AE84" s="27"/>
      <c r="AF84" s="27"/>
      <c r="AG84" s="27"/>
      <c r="AH84" s="27"/>
      <c r="AI84" s="27"/>
      <c r="AJ84" s="27"/>
      <c r="AK84" s="27"/>
      <c r="AL84" s="27"/>
      <c r="AM84" s="27"/>
    </row>
    <row r="85" spans="2:39" ht="15" customHeight="1">
      <c r="B85" s="27"/>
      <c r="C85" s="40" t="s">
        <v>16</v>
      </c>
      <c r="D85" s="142"/>
      <c r="E85" s="146" t="s">
        <v>108</v>
      </c>
      <c r="F85" s="146"/>
      <c r="G85" s="27"/>
      <c r="H85" s="27"/>
      <c r="I85" s="27"/>
      <c r="J85" s="27"/>
      <c r="K85" s="40">
        <v>4</v>
      </c>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row>
    <row r="86" spans="2:39" ht="15" customHeight="1">
      <c r="E86" s="146" t="s">
        <v>154</v>
      </c>
      <c r="F86" s="146"/>
      <c r="G86" s="160" t="s">
        <v>112</v>
      </c>
      <c r="K86" s="51">
        <v>5</v>
      </c>
    </row>
    <row r="87" spans="2:39" ht="15" customHeight="1">
      <c r="E87" s="146" t="s">
        <v>153</v>
      </c>
      <c r="F87" s="146"/>
    </row>
    <row r="88" spans="2:39" ht="15" customHeight="1">
      <c r="G88" s="160"/>
    </row>
    <row r="89" spans="2:39" ht="15" customHeight="1"/>
  </sheetData>
  <mergeCells count="54">
    <mergeCell ref="K1:L1"/>
    <mergeCell ref="N1:O1"/>
    <mergeCell ref="P1:Q1"/>
    <mergeCell ref="S1:T1"/>
    <mergeCell ref="U1:V1"/>
    <mergeCell ref="W1:X1"/>
    <mergeCell ref="Y1:AA1"/>
    <mergeCell ref="AB1:AC1"/>
    <mergeCell ref="AH1:AI1"/>
    <mergeCell ref="AJ1:AM1"/>
    <mergeCell ref="C46:F46"/>
    <mergeCell ref="C47:F47"/>
    <mergeCell ref="B55:D55"/>
    <mergeCell ref="E55:G55"/>
    <mergeCell ref="H55:J55"/>
    <mergeCell ref="K55:M55"/>
    <mergeCell ref="O55:Q55"/>
    <mergeCell ref="R55:T55"/>
    <mergeCell ref="U55:W55"/>
    <mergeCell ref="X55:Z55"/>
    <mergeCell ref="AB55:AD55"/>
    <mergeCell ref="AE55:AG55"/>
    <mergeCell ref="I60:AA60"/>
    <mergeCell ref="B61:F61"/>
    <mergeCell ref="G61:H61"/>
    <mergeCell ref="I61:J61"/>
    <mergeCell ref="K61:N61"/>
    <mergeCell ref="B62:F62"/>
    <mergeCell ref="G62:H62"/>
    <mergeCell ref="I62:J62"/>
    <mergeCell ref="K62:N62"/>
    <mergeCell ref="B63:F63"/>
    <mergeCell ref="G63:H63"/>
    <mergeCell ref="I63:J63"/>
    <mergeCell ref="K63:N63"/>
    <mergeCell ref="B64:F64"/>
    <mergeCell ref="G64:H64"/>
    <mergeCell ref="I64:J64"/>
    <mergeCell ref="K64:N64"/>
    <mergeCell ref="B65:F65"/>
    <mergeCell ref="G65:H65"/>
    <mergeCell ref="I65:J65"/>
    <mergeCell ref="K65:N65"/>
    <mergeCell ref="E81:F81"/>
    <mergeCell ref="B53:D54"/>
    <mergeCell ref="E53:G54"/>
    <mergeCell ref="H53:J54"/>
    <mergeCell ref="K53:M54"/>
    <mergeCell ref="O53:Q54"/>
    <mergeCell ref="R53:T54"/>
    <mergeCell ref="U53:W54"/>
    <mergeCell ref="X53:Z54"/>
    <mergeCell ref="AB53:AD54"/>
    <mergeCell ref="AE53:AG54"/>
  </mergeCells>
  <phoneticPr fontId="2"/>
  <conditionalFormatting sqref="AD4:AI43">
    <cfRule type="containsText" dxfId="347" priority="4" text="コ">
      <formula>NOT(ISERROR(SEARCH("コ",AD4)))</formula>
    </cfRule>
    <cfRule type="containsText" dxfId="346" priority="2" text="一">
      <formula>NOT(ISERROR(SEARCH("一",AD4)))</formula>
    </cfRule>
    <cfRule type="containsText" dxfId="345" priority="3" text="コ(重)">
      <formula>NOT(ISERROR(SEARCH("コ(重)",AD4)))</formula>
    </cfRule>
  </conditionalFormatting>
  <conditionalFormatting sqref="AD4:AI43">
    <cfRule type="containsText" dxfId="344" priority="1" text="空">
      <formula>NOT(ISERROR(SEARCH("空",AD4)))</formula>
    </cfRule>
  </conditionalFormatting>
  <conditionalFormatting sqref="L4:AC43">
    <cfRule type="containsText" dxfId="343" priority="8" text="コ">
      <formula>NOT(ISERROR(SEARCH("コ",L4)))</formula>
    </cfRule>
    <cfRule type="containsText" dxfId="342" priority="6" text="一">
      <formula>NOT(ISERROR(SEARCH("一",L4)))</formula>
    </cfRule>
    <cfRule type="containsText" dxfId="341" priority="7" text="コ(重)">
      <formula>NOT(ISERROR(SEARCH("コ(重)",L4)))</formula>
    </cfRule>
  </conditionalFormatting>
  <conditionalFormatting sqref="L4:AC43">
    <cfRule type="containsText" dxfId="340" priority="5" text="空">
      <formula>NOT(ISERROR(SEARCH("空",L4)))</formula>
    </cfRule>
  </conditionalFormatting>
  <conditionalFormatting sqref="D4:D43">
    <cfRule type="containsText" dxfId="339" priority="19" text="即応(ICU)">
      <formula>NOT(ISERROR(SEARCH("即応(ICU)",D4)))</formula>
    </cfRule>
    <cfRule type="containsText" dxfId="338" priority="16" text="休床(ICU">
      <formula>NOT(ISERROR(SEARCH("休床(ICU",D4)))</formula>
    </cfRule>
    <cfRule type="containsText" dxfId="337" priority="14" text="休床(その他)">
      <formula>NOT(ISERROR(SEARCH("休床(その他)",D4)))</formula>
    </cfRule>
    <cfRule type="containsText" dxfId="336" priority="15" text="休床(重症等)">
      <formula>NOT(ISERROR(SEARCH("休床(重症等)",D4)))</formula>
    </cfRule>
    <cfRule type="containsText" dxfId="335" priority="17" text="即応(その他)">
      <formula>NOT(ISERROR(SEARCH("即応(その他)",D4)))</formula>
    </cfRule>
    <cfRule type="containsText" dxfId="334" priority="18" text="即応(重症等)">
      <formula>NOT(ISERROR(SEARCH("即応(重症等)",D4)))</formula>
    </cfRule>
  </conditionalFormatting>
  <conditionalFormatting sqref="E4:E43">
    <cfRule type="notContainsBlanks" dxfId="333" priority="13">
      <formula>LEN(TRIM(E4))&gt;0</formula>
    </cfRule>
  </conditionalFormatting>
  <conditionalFormatting sqref="C4:C43">
    <cfRule type="notContainsBlanks" dxfId="332" priority="12">
      <formula>LEN(TRIM(C4))&gt;0</formula>
    </cfRule>
  </conditionalFormatting>
  <conditionalFormatting sqref="G4:K43 AJ4:AJ43">
    <cfRule type="containsText" dxfId="331" priority="20" text="コ">
      <formula>NOT(ISERROR(SEARCH("コ",G4)))</formula>
    </cfRule>
    <cfRule type="containsText" dxfId="330" priority="10" text="一">
      <formula>NOT(ISERROR(SEARCH("一",G4)))</formula>
    </cfRule>
    <cfRule type="containsText" dxfId="329" priority="11" text="コ(重)">
      <formula>NOT(ISERROR(SEARCH("コ(重)",G4)))</formula>
    </cfRule>
  </conditionalFormatting>
  <conditionalFormatting sqref="G4:K43 AJ4:AJ43">
    <cfRule type="containsText" dxfId="328" priority="9" text="空">
      <formula>NOT(ISERROR(SEARCH("空",G4)))</formula>
    </cfRule>
  </conditionalFormatting>
  <dataValidations count="4">
    <dataValidation type="list" allowBlank="1" showDropDown="0" showInputMessage="1" showErrorMessage="1" sqref="I4:AI7 G37:G43 L8:AI43 AJ4:AJ43">
      <formula1>$C$82:$C$85</formula1>
    </dataValidation>
    <dataValidation type="list" allowBlank="1" showDropDown="0" showInputMessage="1" showErrorMessage="1" sqref="H4:H43 G4:G36 I8:K43">
      <formula1>$C$82:$C$85</formula1>
    </dataValidation>
    <dataValidation type="list" allowBlank="1" showDropDown="0" showInputMessage="1" showErrorMessage="1" sqref="D4:D43">
      <formula1>$E$82:$E$87</formula1>
    </dataValidation>
    <dataValidation type="list" allowBlank="1" showDropDown="0" showInputMessage="1" showErrorMessage="1" sqref="M1">
      <formula1>$K$82:$K$86</formula1>
    </dataValidation>
  </dataValidations>
  <pageMargins left="0.11811023622047244" right="0.11811023622047244" top="0.74803149606299213" bottom="0.19685039370078741" header="0.31496062992125984" footer="0.31496062992125984"/>
  <pageSetup paperSize="8" scale="89" fitToWidth="1" fitToHeight="0" orientation="landscape"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AW88"/>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29" width="5.19921875" style="23" customWidth="1"/>
    <col min="30" max="42" width="5.25" style="23" customWidth="1"/>
    <col min="43" max="43" width="6.625" style="23" customWidth="1"/>
    <col min="44" max="16384" width="9" style="23"/>
  </cols>
  <sheetData>
    <row r="1" spans="2:49" ht="21" customHeight="1">
      <c r="B1" s="26" t="s">
        <v>80</v>
      </c>
      <c r="C1" s="27"/>
      <c r="D1" s="27"/>
      <c r="E1" s="27"/>
      <c r="F1" s="27"/>
      <c r="G1" s="27"/>
      <c r="H1" s="27"/>
      <c r="I1" s="27"/>
      <c r="J1" s="27"/>
      <c r="K1" s="166" t="s">
        <v>113</v>
      </c>
      <c r="L1" s="168"/>
      <c r="M1" s="170"/>
      <c r="N1" s="172" t="s">
        <v>116</v>
      </c>
      <c r="O1" s="173"/>
      <c r="P1" s="175"/>
      <c r="Q1" s="177"/>
      <c r="R1" s="179" t="s">
        <v>132</v>
      </c>
      <c r="S1" s="181"/>
      <c r="T1" s="181"/>
      <c r="U1" s="184" t="s">
        <v>133</v>
      </c>
      <c r="V1" s="187"/>
      <c r="W1" s="188">
        <f>_xlfn.DAYS(S1,P1)+1</f>
        <v>1</v>
      </c>
      <c r="X1" s="188"/>
      <c r="Y1" s="184" t="s">
        <v>134</v>
      </c>
      <c r="Z1" s="189"/>
      <c r="AA1" s="189"/>
      <c r="AB1" s="190">
        <f>COUNTIF(D4:D43,"即応(ICU)")+COUNTIF(D4:D43,"即応(HCU)")+COUNTIF(D4:D43,"即応(療養以外)")+COUNTIF(D4:D43,"即応(療養)")</f>
        <v>0</v>
      </c>
      <c r="AC1" s="191"/>
      <c r="AD1" s="192"/>
      <c r="AE1" s="194"/>
      <c r="AF1" s="205" t="s">
        <v>101</v>
      </c>
      <c r="AG1" s="205"/>
      <c r="AH1" s="94" t="s">
        <v>10</v>
      </c>
      <c r="AI1" s="94"/>
      <c r="AJ1" s="98"/>
      <c r="AK1" s="98"/>
      <c r="AL1" s="98"/>
      <c r="AM1" s="98"/>
    </row>
    <row r="2" spans="2:49"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row>
    <row r="3" spans="2:49" s="115" customFormat="1" ht="17.25" customHeight="1">
      <c r="B3" s="94" t="s">
        <v>13</v>
      </c>
      <c r="C3" s="125" t="s">
        <v>46</v>
      </c>
      <c r="D3" s="136" t="s">
        <v>32</v>
      </c>
      <c r="E3" s="143" t="s">
        <v>42</v>
      </c>
      <c r="F3" s="147" t="s">
        <v>1</v>
      </c>
      <c r="G3" s="154">
        <f>P1</f>
        <v>0</v>
      </c>
      <c r="H3" s="161">
        <f t="shared" ref="H3:AP3" ca="1" si="0">OFFSET(H3,0,-1)+1</f>
        <v>1</v>
      </c>
      <c r="I3" s="161">
        <f t="shared" ca="1" si="0"/>
        <v>2</v>
      </c>
      <c r="J3" s="161">
        <f t="shared" ca="1" si="0"/>
        <v>3</v>
      </c>
      <c r="K3" s="161">
        <f t="shared" ca="1" si="0"/>
        <v>4</v>
      </c>
      <c r="L3" s="161">
        <f t="shared" ca="1" si="0"/>
        <v>5</v>
      </c>
      <c r="M3" s="161">
        <f t="shared" ca="1" si="0"/>
        <v>6</v>
      </c>
      <c r="N3" s="161">
        <f t="shared" ca="1" si="0"/>
        <v>7</v>
      </c>
      <c r="O3" s="161">
        <f t="shared" ca="1" si="0"/>
        <v>8</v>
      </c>
      <c r="P3" s="161">
        <f t="shared" ca="1" si="0"/>
        <v>9</v>
      </c>
      <c r="Q3" s="161">
        <f t="shared" ca="1" si="0"/>
        <v>10</v>
      </c>
      <c r="R3" s="161">
        <f t="shared" ca="1" si="0"/>
        <v>11</v>
      </c>
      <c r="S3" s="161">
        <f t="shared" ca="1" si="0"/>
        <v>12</v>
      </c>
      <c r="T3" s="161">
        <f t="shared" ca="1" si="0"/>
        <v>13</v>
      </c>
      <c r="U3" s="161">
        <f t="shared" ca="1" si="0"/>
        <v>14</v>
      </c>
      <c r="V3" s="161">
        <f t="shared" ca="1" si="0"/>
        <v>15</v>
      </c>
      <c r="W3" s="161">
        <f t="shared" ca="1" si="0"/>
        <v>16</v>
      </c>
      <c r="X3" s="161">
        <f t="shared" ca="1" si="0"/>
        <v>17</v>
      </c>
      <c r="Y3" s="161">
        <f t="shared" ca="1" si="0"/>
        <v>18</v>
      </c>
      <c r="Z3" s="161">
        <f t="shared" ca="1" si="0"/>
        <v>19</v>
      </c>
      <c r="AA3" s="161">
        <f t="shared" ca="1" si="0"/>
        <v>20</v>
      </c>
      <c r="AB3" s="161">
        <f t="shared" ca="1" si="0"/>
        <v>21</v>
      </c>
      <c r="AC3" s="161">
        <f t="shared" ca="1" si="0"/>
        <v>22</v>
      </c>
      <c r="AD3" s="161">
        <f t="shared" ca="1" si="0"/>
        <v>23</v>
      </c>
      <c r="AE3" s="161">
        <f t="shared" ca="1" si="0"/>
        <v>24</v>
      </c>
      <c r="AF3" s="161">
        <f t="shared" ca="1" si="0"/>
        <v>25</v>
      </c>
      <c r="AG3" s="161">
        <f t="shared" ca="1" si="0"/>
        <v>26</v>
      </c>
      <c r="AH3" s="161">
        <f t="shared" ca="1" si="0"/>
        <v>27</v>
      </c>
      <c r="AI3" s="161">
        <f t="shared" ca="1" si="0"/>
        <v>28</v>
      </c>
      <c r="AJ3" s="161">
        <f t="shared" ca="1" si="0"/>
        <v>29</v>
      </c>
      <c r="AK3" s="161">
        <f t="shared" ca="1" si="0"/>
        <v>30</v>
      </c>
      <c r="AL3" s="161">
        <f t="shared" ca="1" si="0"/>
        <v>31</v>
      </c>
      <c r="AM3" s="161">
        <f t="shared" ca="1" si="0"/>
        <v>32</v>
      </c>
      <c r="AN3" s="161">
        <f t="shared" ca="1" si="0"/>
        <v>33</v>
      </c>
      <c r="AO3" s="161">
        <f t="shared" ca="1" si="0"/>
        <v>34</v>
      </c>
      <c r="AP3" s="161">
        <f t="shared" ca="1" si="0"/>
        <v>35</v>
      </c>
      <c r="AQ3" s="195" t="s">
        <v>135</v>
      </c>
      <c r="AR3" s="195" t="s">
        <v>208</v>
      </c>
    </row>
    <row r="4" spans="2:49" ht="12" customHeight="1">
      <c r="B4" s="117">
        <f t="shared" ref="B4:B43" si="1">ROW()-3</f>
        <v>1</v>
      </c>
      <c r="C4" s="126"/>
      <c r="D4" s="137"/>
      <c r="E4" s="144"/>
      <c r="F4" s="148" t="e">
        <f t="shared" ref="F4:F43"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96">
        <f t="shared" ref="AQ4:AQ43" si="3">COUNTIF(G4:AP4,"空")</f>
        <v>0</v>
      </c>
      <c r="AR4" s="196">
        <f t="shared" ref="AR4:AR43" si="4">COUNTIF(G4:AP4,"一")</f>
        <v>0</v>
      </c>
    </row>
    <row r="5" spans="2:49"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96">
        <f t="shared" si="3"/>
        <v>0</v>
      </c>
      <c r="AR5" s="196">
        <f t="shared" si="4"/>
        <v>0</v>
      </c>
    </row>
    <row r="6" spans="2:49"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96">
        <f t="shared" si="3"/>
        <v>0</v>
      </c>
      <c r="AR6" s="196">
        <f t="shared" si="4"/>
        <v>0</v>
      </c>
    </row>
    <row r="7" spans="2:49"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96">
        <f t="shared" si="3"/>
        <v>0</v>
      </c>
      <c r="AR7" s="196">
        <f t="shared" si="4"/>
        <v>0</v>
      </c>
    </row>
    <row r="8" spans="2:49"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96">
        <f t="shared" si="3"/>
        <v>0</v>
      </c>
      <c r="AR8" s="196">
        <f t="shared" si="4"/>
        <v>0</v>
      </c>
    </row>
    <row r="9" spans="2:49"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96">
        <f t="shared" si="3"/>
        <v>0</v>
      </c>
      <c r="AR9" s="196">
        <f t="shared" si="4"/>
        <v>0</v>
      </c>
    </row>
    <row r="10" spans="2:49"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96">
        <f t="shared" si="3"/>
        <v>0</v>
      </c>
      <c r="AR10" s="196">
        <f t="shared" si="4"/>
        <v>0</v>
      </c>
    </row>
    <row r="11" spans="2:49"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96">
        <f t="shared" si="3"/>
        <v>0</v>
      </c>
      <c r="AR11" s="196">
        <f t="shared" si="4"/>
        <v>0</v>
      </c>
    </row>
    <row r="12" spans="2:49"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96">
        <f t="shared" si="3"/>
        <v>0</v>
      </c>
      <c r="AR12" s="196">
        <f t="shared" si="4"/>
        <v>0</v>
      </c>
    </row>
    <row r="13" spans="2:49"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96">
        <f t="shared" si="3"/>
        <v>0</v>
      </c>
      <c r="AR13" s="196">
        <f t="shared" si="4"/>
        <v>0</v>
      </c>
    </row>
    <row r="14" spans="2:49"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96">
        <f t="shared" si="3"/>
        <v>0</v>
      </c>
      <c r="AR14" s="196">
        <f t="shared" si="4"/>
        <v>0</v>
      </c>
    </row>
    <row r="15" spans="2:49"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96">
        <f t="shared" si="3"/>
        <v>0</v>
      </c>
      <c r="AR15" s="196">
        <f t="shared" si="4"/>
        <v>0</v>
      </c>
    </row>
    <row r="16" spans="2:49"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96">
        <f t="shared" si="3"/>
        <v>0</v>
      </c>
      <c r="AR16" s="196">
        <f t="shared" si="4"/>
        <v>0</v>
      </c>
    </row>
    <row r="17" spans="2:44"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96">
        <f t="shared" si="3"/>
        <v>0</v>
      </c>
      <c r="AR17" s="196">
        <f t="shared" si="4"/>
        <v>0</v>
      </c>
    </row>
    <row r="18" spans="2:44"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96">
        <f t="shared" si="3"/>
        <v>0</v>
      </c>
      <c r="AR18" s="196">
        <f t="shared" si="4"/>
        <v>0</v>
      </c>
    </row>
    <row r="19" spans="2:44"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96">
        <f t="shared" si="3"/>
        <v>0</v>
      </c>
      <c r="AR19" s="196">
        <f t="shared" si="4"/>
        <v>0</v>
      </c>
    </row>
    <row r="20" spans="2:44"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96">
        <f t="shared" si="3"/>
        <v>0</v>
      </c>
      <c r="AR20" s="196">
        <f t="shared" si="4"/>
        <v>0</v>
      </c>
    </row>
    <row r="21" spans="2:44"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96">
        <f t="shared" si="3"/>
        <v>0</v>
      </c>
      <c r="AR21" s="196">
        <f t="shared" si="4"/>
        <v>0</v>
      </c>
    </row>
    <row r="22" spans="2:44"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96">
        <f t="shared" si="3"/>
        <v>0</v>
      </c>
      <c r="AR22" s="196">
        <f t="shared" si="4"/>
        <v>0</v>
      </c>
    </row>
    <row r="23" spans="2:44"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96">
        <f t="shared" si="3"/>
        <v>0</v>
      </c>
      <c r="AR23" s="196">
        <f t="shared" si="4"/>
        <v>0</v>
      </c>
    </row>
    <row r="24" spans="2:44"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96">
        <f t="shared" si="3"/>
        <v>0</v>
      </c>
      <c r="AR24" s="196">
        <f t="shared" si="4"/>
        <v>0</v>
      </c>
    </row>
    <row r="25" spans="2:44"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96">
        <f t="shared" si="3"/>
        <v>0</v>
      </c>
      <c r="AR25" s="196">
        <f t="shared" si="4"/>
        <v>0</v>
      </c>
    </row>
    <row r="26" spans="2:44"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96">
        <f t="shared" si="3"/>
        <v>0</v>
      </c>
      <c r="AR26" s="196">
        <f t="shared" si="4"/>
        <v>0</v>
      </c>
    </row>
    <row r="27" spans="2:44"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96">
        <f t="shared" si="3"/>
        <v>0</v>
      </c>
      <c r="AR27" s="196">
        <f t="shared" si="4"/>
        <v>0</v>
      </c>
    </row>
    <row r="28" spans="2:44"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96">
        <f t="shared" si="3"/>
        <v>0</v>
      </c>
      <c r="AR28" s="196">
        <f t="shared" si="4"/>
        <v>0</v>
      </c>
    </row>
    <row r="29" spans="2:44"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96">
        <f t="shared" si="3"/>
        <v>0</v>
      </c>
      <c r="AR29" s="196">
        <f t="shared" si="4"/>
        <v>0</v>
      </c>
    </row>
    <row r="30" spans="2:44"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96">
        <f t="shared" si="3"/>
        <v>0</v>
      </c>
      <c r="AR30" s="196">
        <f t="shared" si="4"/>
        <v>0</v>
      </c>
    </row>
    <row r="31" spans="2:44"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96">
        <f t="shared" si="3"/>
        <v>0</v>
      </c>
      <c r="AR31" s="196">
        <f t="shared" si="4"/>
        <v>0</v>
      </c>
    </row>
    <row r="32" spans="2:44"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96">
        <f t="shared" si="3"/>
        <v>0</v>
      </c>
      <c r="AR32" s="196">
        <f t="shared" si="4"/>
        <v>0</v>
      </c>
    </row>
    <row r="33" spans="2:44"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96">
        <f t="shared" si="3"/>
        <v>0</v>
      </c>
      <c r="AR33" s="196">
        <f t="shared" si="4"/>
        <v>0</v>
      </c>
    </row>
    <row r="34" spans="2:44"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96">
        <f t="shared" si="3"/>
        <v>0</v>
      </c>
      <c r="AR34" s="196">
        <f t="shared" si="4"/>
        <v>0</v>
      </c>
    </row>
    <row r="35" spans="2:44"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96">
        <f t="shared" si="3"/>
        <v>0</v>
      </c>
      <c r="AR35" s="196">
        <f t="shared" si="4"/>
        <v>0</v>
      </c>
    </row>
    <row r="36" spans="2:44"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96">
        <f t="shared" si="3"/>
        <v>0</v>
      </c>
      <c r="AR36" s="196">
        <f t="shared" si="4"/>
        <v>0</v>
      </c>
    </row>
    <row r="37" spans="2:44"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96">
        <f t="shared" si="3"/>
        <v>0</v>
      </c>
      <c r="AR37" s="196">
        <f t="shared" si="4"/>
        <v>0</v>
      </c>
    </row>
    <row r="38" spans="2:44"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96">
        <f t="shared" si="3"/>
        <v>0</v>
      </c>
      <c r="AR38" s="196">
        <f t="shared" si="4"/>
        <v>0</v>
      </c>
    </row>
    <row r="39" spans="2:44"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96">
        <f t="shared" si="3"/>
        <v>0</v>
      </c>
      <c r="AR39" s="196">
        <f t="shared" si="4"/>
        <v>0</v>
      </c>
    </row>
    <row r="40" spans="2:44"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96">
        <f t="shared" si="3"/>
        <v>0</v>
      </c>
      <c r="AR40" s="196">
        <f t="shared" si="4"/>
        <v>0</v>
      </c>
    </row>
    <row r="41" spans="2:44"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96">
        <f t="shared" si="3"/>
        <v>0</v>
      </c>
      <c r="AR41" s="196">
        <f t="shared" si="4"/>
        <v>0</v>
      </c>
    </row>
    <row r="42" spans="2:44"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96">
        <f t="shared" si="3"/>
        <v>0</v>
      </c>
      <c r="AR42" s="206">
        <f t="shared" si="4"/>
        <v>0</v>
      </c>
    </row>
    <row r="43" spans="2:44" ht="12" customHeight="1">
      <c r="B43" s="118">
        <f t="shared" si="1"/>
        <v>40</v>
      </c>
      <c r="C43" s="127"/>
      <c r="D43" s="214"/>
      <c r="E43" s="138"/>
      <c r="F43" s="149" t="e">
        <f t="shared" ca="1" si="2"/>
        <v>#VALUE!</v>
      </c>
      <c r="G43" s="127"/>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208">
        <f t="shared" si="3"/>
        <v>0</v>
      </c>
      <c r="AR43" s="208">
        <f t="shared" si="4"/>
        <v>0</v>
      </c>
    </row>
    <row r="44" spans="2:44" ht="15.75" customHeight="1">
      <c r="B44" s="119"/>
      <c r="C44" s="128" t="s">
        <v>145</v>
      </c>
      <c r="D44" s="139"/>
      <c r="E44" s="139"/>
      <c r="F44" s="150" t="s">
        <v>140</v>
      </c>
      <c r="G44" s="215">
        <f t="shared" ref="G44:AP44" si="5">COUNTIF(G$4:G$43,"*"&amp;"コ"&amp;"*")</f>
        <v>0</v>
      </c>
      <c r="H44" s="155">
        <f t="shared" si="5"/>
        <v>0</v>
      </c>
      <c r="I44" s="155">
        <f t="shared" si="5"/>
        <v>0</v>
      </c>
      <c r="J44" s="155">
        <f t="shared" si="5"/>
        <v>0</v>
      </c>
      <c r="K44" s="155">
        <f t="shared" si="5"/>
        <v>0</v>
      </c>
      <c r="L44" s="155">
        <f t="shared" si="5"/>
        <v>0</v>
      </c>
      <c r="M44" s="155">
        <f t="shared" si="5"/>
        <v>0</v>
      </c>
      <c r="N44" s="155">
        <f t="shared" si="5"/>
        <v>0</v>
      </c>
      <c r="O44" s="155">
        <f t="shared" si="5"/>
        <v>0</v>
      </c>
      <c r="P44" s="155">
        <f t="shared" si="5"/>
        <v>0</v>
      </c>
      <c r="Q44" s="155">
        <f t="shared" si="5"/>
        <v>0</v>
      </c>
      <c r="R44" s="155">
        <f t="shared" si="5"/>
        <v>0</v>
      </c>
      <c r="S44" s="155">
        <f t="shared" si="5"/>
        <v>0</v>
      </c>
      <c r="T44" s="155">
        <f t="shared" si="5"/>
        <v>0</v>
      </c>
      <c r="U44" s="155">
        <f t="shared" si="5"/>
        <v>0</v>
      </c>
      <c r="V44" s="155">
        <f t="shared" si="5"/>
        <v>0</v>
      </c>
      <c r="W44" s="155">
        <f t="shared" si="5"/>
        <v>0</v>
      </c>
      <c r="X44" s="155">
        <f t="shared" si="5"/>
        <v>0</v>
      </c>
      <c r="Y44" s="155">
        <f t="shared" si="5"/>
        <v>0</v>
      </c>
      <c r="Z44" s="155">
        <f t="shared" si="5"/>
        <v>0</v>
      </c>
      <c r="AA44" s="155">
        <f t="shared" si="5"/>
        <v>0</v>
      </c>
      <c r="AB44" s="155">
        <f t="shared" si="5"/>
        <v>0</v>
      </c>
      <c r="AC44" s="155">
        <f t="shared" si="5"/>
        <v>0</v>
      </c>
      <c r="AD44" s="155">
        <f t="shared" si="5"/>
        <v>0</v>
      </c>
      <c r="AE44" s="155">
        <f t="shared" si="5"/>
        <v>0</v>
      </c>
      <c r="AF44" s="155">
        <f t="shared" si="5"/>
        <v>0</v>
      </c>
      <c r="AG44" s="155">
        <f t="shared" si="5"/>
        <v>0</v>
      </c>
      <c r="AH44" s="155">
        <f t="shared" si="5"/>
        <v>0</v>
      </c>
      <c r="AI44" s="155">
        <f t="shared" si="5"/>
        <v>0</v>
      </c>
      <c r="AJ44" s="155">
        <f t="shared" si="5"/>
        <v>0</v>
      </c>
      <c r="AK44" s="155">
        <f t="shared" si="5"/>
        <v>0</v>
      </c>
      <c r="AL44" s="155">
        <f t="shared" si="5"/>
        <v>0</v>
      </c>
      <c r="AM44" s="155">
        <f t="shared" si="5"/>
        <v>0</v>
      </c>
      <c r="AN44" s="155">
        <f t="shared" si="5"/>
        <v>0</v>
      </c>
      <c r="AO44" s="155">
        <f t="shared" si="5"/>
        <v>0</v>
      </c>
      <c r="AP44" s="155">
        <f t="shared" si="5"/>
        <v>0</v>
      </c>
      <c r="AQ44" s="200">
        <f>SUM(G44:AP44)</f>
        <v>0</v>
      </c>
    </row>
    <row r="45" spans="2:44" ht="15.75" customHeight="1">
      <c r="B45" s="119"/>
      <c r="C45" s="129" t="s">
        <v>147</v>
      </c>
      <c r="D45" s="140"/>
      <c r="E45" s="140"/>
      <c r="F45" s="151" t="s">
        <v>53</v>
      </c>
      <c r="G45" s="156">
        <f t="shared" ref="G45:AP45" si="6">COUNTIF(G$4:G$43,"*"&amp;"一"&amp;"*")</f>
        <v>0</v>
      </c>
      <c r="H45" s="162">
        <f t="shared" si="6"/>
        <v>0</v>
      </c>
      <c r="I45" s="162">
        <f t="shared" si="6"/>
        <v>0</v>
      </c>
      <c r="J45" s="162">
        <f t="shared" si="6"/>
        <v>0</v>
      </c>
      <c r="K45" s="162">
        <f t="shared" si="6"/>
        <v>0</v>
      </c>
      <c r="L45" s="162">
        <f t="shared" si="6"/>
        <v>0</v>
      </c>
      <c r="M45" s="162">
        <f t="shared" si="6"/>
        <v>0</v>
      </c>
      <c r="N45" s="162">
        <f t="shared" si="6"/>
        <v>0</v>
      </c>
      <c r="O45" s="162">
        <f t="shared" si="6"/>
        <v>0</v>
      </c>
      <c r="P45" s="162">
        <f t="shared" si="6"/>
        <v>0</v>
      </c>
      <c r="Q45" s="162">
        <f t="shared" si="6"/>
        <v>0</v>
      </c>
      <c r="R45" s="162">
        <f t="shared" si="6"/>
        <v>0</v>
      </c>
      <c r="S45" s="162">
        <f t="shared" si="6"/>
        <v>0</v>
      </c>
      <c r="T45" s="162">
        <f t="shared" si="6"/>
        <v>0</v>
      </c>
      <c r="U45" s="162">
        <f t="shared" si="6"/>
        <v>0</v>
      </c>
      <c r="V45" s="162">
        <f t="shared" si="6"/>
        <v>0</v>
      </c>
      <c r="W45" s="162">
        <f t="shared" si="6"/>
        <v>0</v>
      </c>
      <c r="X45" s="162">
        <f t="shared" si="6"/>
        <v>0</v>
      </c>
      <c r="Y45" s="162">
        <f t="shared" si="6"/>
        <v>0</v>
      </c>
      <c r="Z45" s="162">
        <f t="shared" si="6"/>
        <v>0</v>
      </c>
      <c r="AA45" s="162">
        <f t="shared" si="6"/>
        <v>0</v>
      </c>
      <c r="AB45" s="162">
        <f t="shared" si="6"/>
        <v>0</v>
      </c>
      <c r="AC45" s="162">
        <f t="shared" si="6"/>
        <v>0</v>
      </c>
      <c r="AD45" s="162">
        <f t="shared" si="6"/>
        <v>0</v>
      </c>
      <c r="AE45" s="162">
        <f t="shared" si="6"/>
        <v>0</v>
      </c>
      <c r="AF45" s="162">
        <f t="shared" si="6"/>
        <v>0</v>
      </c>
      <c r="AG45" s="162">
        <f t="shared" si="6"/>
        <v>0</v>
      </c>
      <c r="AH45" s="162">
        <f t="shared" si="6"/>
        <v>0</v>
      </c>
      <c r="AI45" s="162">
        <f t="shared" si="6"/>
        <v>0</v>
      </c>
      <c r="AJ45" s="162">
        <f t="shared" si="6"/>
        <v>0</v>
      </c>
      <c r="AK45" s="162">
        <f t="shared" si="6"/>
        <v>0</v>
      </c>
      <c r="AL45" s="162">
        <f t="shared" si="6"/>
        <v>0</v>
      </c>
      <c r="AM45" s="162">
        <f t="shared" si="6"/>
        <v>0</v>
      </c>
      <c r="AN45" s="162">
        <f t="shared" si="6"/>
        <v>0</v>
      </c>
      <c r="AO45" s="162">
        <f t="shared" si="6"/>
        <v>0</v>
      </c>
      <c r="AP45" s="162">
        <f t="shared" si="6"/>
        <v>0</v>
      </c>
      <c r="AQ45" s="201">
        <f>SUM(G45:AP45)</f>
        <v>0</v>
      </c>
    </row>
    <row r="46" spans="2:44" ht="15.75" customHeight="1">
      <c r="B46" s="119"/>
      <c r="C46" s="130" t="s">
        <v>148</v>
      </c>
      <c r="D46" s="141"/>
      <c r="E46" s="141"/>
      <c r="F46" s="152"/>
      <c r="G46" s="157">
        <f t="shared" ref="G46:AP46" si="7">SUM(G44:G45)</f>
        <v>0</v>
      </c>
      <c r="H46" s="163">
        <f t="shared" si="7"/>
        <v>0</v>
      </c>
      <c r="I46" s="163">
        <f t="shared" si="7"/>
        <v>0</v>
      </c>
      <c r="J46" s="163">
        <f t="shared" si="7"/>
        <v>0</v>
      </c>
      <c r="K46" s="163">
        <f t="shared" si="7"/>
        <v>0</v>
      </c>
      <c r="L46" s="163">
        <f t="shared" si="7"/>
        <v>0</v>
      </c>
      <c r="M46" s="163">
        <f t="shared" si="7"/>
        <v>0</v>
      </c>
      <c r="N46" s="163">
        <f t="shared" si="7"/>
        <v>0</v>
      </c>
      <c r="O46" s="163">
        <f t="shared" si="7"/>
        <v>0</v>
      </c>
      <c r="P46" s="163">
        <f t="shared" si="7"/>
        <v>0</v>
      </c>
      <c r="Q46" s="163">
        <f t="shared" si="7"/>
        <v>0</v>
      </c>
      <c r="R46" s="163">
        <f t="shared" si="7"/>
        <v>0</v>
      </c>
      <c r="S46" s="163">
        <f t="shared" si="7"/>
        <v>0</v>
      </c>
      <c r="T46" s="163">
        <f t="shared" si="7"/>
        <v>0</v>
      </c>
      <c r="U46" s="163">
        <f t="shared" si="7"/>
        <v>0</v>
      </c>
      <c r="V46" s="163">
        <f t="shared" si="7"/>
        <v>0</v>
      </c>
      <c r="W46" s="163">
        <f t="shared" si="7"/>
        <v>0</v>
      </c>
      <c r="X46" s="163">
        <f t="shared" si="7"/>
        <v>0</v>
      </c>
      <c r="Y46" s="163">
        <f t="shared" si="7"/>
        <v>0</v>
      </c>
      <c r="Z46" s="163">
        <f t="shared" si="7"/>
        <v>0</v>
      </c>
      <c r="AA46" s="163">
        <f t="shared" si="7"/>
        <v>0</v>
      </c>
      <c r="AB46" s="163">
        <f t="shared" si="7"/>
        <v>0</v>
      </c>
      <c r="AC46" s="163">
        <f t="shared" si="7"/>
        <v>0</v>
      </c>
      <c r="AD46" s="163">
        <f t="shared" si="7"/>
        <v>0</v>
      </c>
      <c r="AE46" s="163">
        <f t="shared" si="7"/>
        <v>0</v>
      </c>
      <c r="AF46" s="163">
        <f t="shared" si="7"/>
        <v>0</v>
      </c>
      <c r="AG46" s="163">
        <f t="shared" si="7"/>
        <v>0</v>
      </c>
      <c r="AH46" s="163">
        <f t="shared" si="7"/>
        <v>0</v>
      </c>
      <c r="AI46" s="163">
        <f t="shared" si="7"/>
        <v>0</v>
      </c>
      <c r="AJ46" s="163">
        <f t="shared" si="7"/>
        <v>0</v>
      </c>
      <c r="AK46" s="163">
        <f t="shared" si="7"/>
        <v>0</v>
      </c>
      <c r="AL46" s="163">
        <f t="shared" si="7"/>
        <v>0</v>
      </c>
      <c r="AM46" s="163">
        <f t="shared" si="7"/>
        <v>0</v>
      </c>
      <c r="AN46" s="163">
        <f t="shared" si="7"/>
        <v>0</v>
      </c>
      <c r="AO46" s="163">
        <f t="shared" si="7"/>
        <v>0</v>
      </c>
      <c r="AP46" s="163">
        <f t="shared" si="7"/>
        <v>0</v>
      </c>
      <c r="AQ46" s="202">
        <f>SUM(G46:AP46)</f>
        <v>0</v>
      </c>
    </row>
    <row r="47" spans="2:44" ht="15.75" customHeight="1">
      <c r="B47" s="119"/>
      <c r="C47" s="130" t="s">
        <v>26</v>
      </c>
      <c r="D47" s="141"/>
      <c r="E47" s="141"/>
      <c r="F47" s="152"/>
      <c r="G47" s="158">
        <f t="shared" ref="G47:AP47" si="8">COUNTIF(G$4:G$43,"空")</f>
        <v>0</v>
      </c>
      <c r="H47" s="164">
        <f t="shared" si="8"/>
        <v>0</v>
      </c>
      <c r="I47" s="164">
        <f t="shared" si="8"/>
        <v>0</v>
      </c>
      <c r="J47" s="164">
        <f t="shared" si="8"/>
        <v>0</v>
      </c>
      <c r="K47" s="164">
        <f t="shared" si="8"/>
        <v>0</v>
      </c>
      <c r="L47" s="164">
        <f t="shared" si="8"/>
        <v>0</v>
      </c>
      <c r="M47" s="164">
        <f t="shared" si="8"/>
        <v>0</v>
      </c>
      <c r="N47" s="164">
        <f t="shared" si="8"/>
        <v>0</v>
      </c>
      <c r="O47" s="164">
        <f t="shared" si="8"/>
        <v>0</v>
      </c>
      <c r="P47" s="164">
        <f t="shared" si="8"/>
        <v>0</v>
      </c>
      <c r="Q47" s="164">
        <f t="shared" si="8"/>
        <v>0</v>
      </c>
      <c r="R47" s="164">
        <f t="shared" si="8"/>
        <v>0</v>
      </c>
      <c r="S47" s="164">
        <f t="shared" si="8"/>
        <v>0</v>
      </c>
      <c r="T47" s="164">
        <f t="shared" si="8"/>
        <v>0</v>
      </c>
      <c r="U47" s="164">
        <f t="shared" si="8"/>
        <v>0</v>
      </c>
      <c r="V47" s="164">
        <f t="shared" si="8"/>
        <v>0</v>
      </c>
      <c r="W47" s="164">
        <f t="shared" si="8"/>
        <v>0</v>
      </c>
      <c r="X47" s="164">
        <f t="shared" si="8"/>
        <v>0</v>
      </c>
      <c r="Y47" s="164">
        <f t="shared" si="8"/>
        <v>0</v>
      </c>
      <c r="Z47" s="164">
        <f t="shared" si="8"/>
        <v>0</v>
      </c>
      <c r="AA47" s="164">
        <f t="shared" si="8"/>
        <v>0</v>
      </c>
      <c r="AB47" s="164">
        <f t="shared" si="8"/>
        <v>0</v>
      </c>
      <c r="AC47" s="164">
        <f t="shared" si="8"/>
        <v>0</v>
      </c>
      <c r="AD47" s="164">
        <f t="shared" si="8"/>
        <v>0</v>
      </c>
      <c r="AE47" s="164">
        <f t="shared" si="8"/>
        <v>0</v>
      </c>
      <c r="AF47" s="164">
        <f t="shared" si="8"/>
        <v>0</v>
      </c>
      <c r="AG47" s="164">
        <f t="shared" si="8"/>
        <v>0</v>
      </c>
      <c r="AH47" s="164">
        <f t="shared" si="8"/>
        <v>0</v>
      </c>
      <c r="AI47" s="164">
        <f t="shared" si="8"/>
        <v>0</v>
      </c>
      <c r="AJ47" s="164">
        <f t="shared" si="8"/>
        <v>0</v>
      </c>
      <c r="AK47" s="164">
        <f t="shared" si="8"/>
        <v>0</v>
      </c>
      <c r="AL47" s="164">
        <f t="shared" si="8"/>
        <v>0</v>
      </c>
      <c r="AM47" s="164">
        <f t="shared" si="8"/>
        <v>0</v>
      </c>
      <c r="AN47" s="164">
        <f t="shared" si="8"/>
        <v>0</v>
      </c>
      <c r="AO47" s="164">
        <f t="shared" si="8"/>
        <v>0</v>
      </c>
      <c r="AP47" s="164">
        <f t="shared" si="8"/>
        <v>0</v>
      </c>
      <c r="AQ47" s="203">
        <f>SUM(G47:AP47)</f>
        <v>0</v>
      </c>
    </row>
    <row r="48" spans="2:44" ht="15.75" customHeight="1">
      <c r="B48" s="120"/>
      <c r="C48" s="131" t="s">
        <v>149</v>
      </c>
      <c r="D48" s="131"/>
      <c r="E48" s="131"/>
      <c r="F48" s="153"/>
      <c r="G48" s="159">
        <f t="shared" ref="G48:AP48" si="9">SUM(G46:G47)</f>
        <v>0</v>
      </c>
      <c r="H48" s="165">
        <f t="shared" si="9"/>
        <v>0</v>
      </c>
      <c r="I48" s="165">
        <f t="shared" si="9"/>
        <v>0</v>
      </c>
      <c r="J48" s="165">
        <f t="shared" si="9"/>
        <v>0</v>
      </c>
      <c r="K48" s="165">
        <f t="shared" si="9"/>
        <v>0</v>
      </c>
      <c r="L48" s="165">
        <f t="shared" si="9"/>
        <v>0</v>
      </c>
      <c r="M48" s="165">
        <f t="shared" si="9"/>
        <v>0</v>
      </c>
      <c r="N48" s="165">
        <f t="shared" si="9"/>
        <v>0</v>
      </c>
      <c r="O48" s="165">
        <f t="shared" si="9"/>
        <v>0</v>
      </c>
      <c r="P48" s="165">
        <f t="shared" si="9"/>
        <v>0</v>
      </c>
      <c r="Q48" s="165">
        <f t="shared" si="9"/>
        <v>0</v>
      </c>
      <c r="R48" s="165">
        <f t="shared" si="9"/>
        <v>0</v>
      </c>
      <c r="S48" s="165">
        <f t="shared" si="9"/>
        <v>0</v>
      </c>
      <c r="T48" s="165">
        <f t="shared" si="9"/>
        <v>0</v>
      </c>
      <c r="U48" s="165">
        <f t="shared" si="9"/>
        <v>0</v>
      </c>
      <c r="V48" s="165">
        <f t="shared" si="9"/>
        <v>0</v>
      </c>
      <c r="W48" s="165">
        <f t="shared" si="9"/>
        <v>0</v>
      </c>
      <c r="X48" s="165">
        <f t="shared" si="9"/>
        <v>0</v>
      </c>
      <c r="Y48" s="165">
        <f t="shared" si="9"/>
        <v>0</v>
      </c>
      <c r="Z48" s="165">
        <f t="shared" si="9"/>
        <v>0</v>
      </c>
      <c r="AA48" s="165">
        <f t="shared" si="9"/>
        <v>0</v>
      </c>
      <c r="AB48" s="165">
        <f t="shared" si="9"/>
        <v>0</v>
      </c>
      <c r="AC48" s="165">
        <f t="shared" si="9"/>
        <v>0</v>
      </c>
      <c r="AD48" s="165">
        <f t="shared" si="9"/>
        <v>0</v>
      </c>
      <c r="AE48" s="165">
        <f t="shared" si="9"/>
        <v>0</v>
      </c>
      <c r="AF48" s="165">
        <f t="shared" si="9"/>
        <v>0</v>
      </c>
      <c r="AG48" s="165">
        <f t="shared" si="9"/>
        <v>0</v>
      </c>
      <c r="AH48" s="165">
        <f t="shared" si="9"/>
        <v>0</v>
      </c>
      <c r="AI48" s="165">
        <f t="shared" si="9"/>
        <v>0</v>
      </c>
      <c r="AJ48" s="165">
        <f t="shared" si="9"/>
        <v>0</v>
      </c>
      <c r="AK48" s="165">
        <f t="shared" si="9"/>
        <v>0</v>
      </c>
      <c r="AL48" s="165">
        <f t="shared" si="9"/>
        <v>0</v>
      </c>
      <c r="AM48" s="165">
        <f t="shared" si="9"/>
        <v>0</v>
      </c>
      <c r="AN48" s="165">
        <f t="shared" si="9"/>
        <v>0</v>
      </c>
      <c r="AO48" s="165">
        <f t="shared" si="9"/>
        <v>0</v>
      </c>
      <c r="AP48" s="165">
        <f t="shared" si="9"/>
        <v>0</v>
      </c>
      <c r="AQ48" s="204">
        <f>SUM(G48:AP48)</f>
        <v>0</v>
      </c>
    </row>
    <row r="49" spans="2:39" ht="12" customHeight="1">
      <c r="B49" s="28"/>
      <c r="C49" s="28"/>
      <c r="D49" s="28"/>
      <c r="E49" s="28"/>
      <c r="F49" s="28"/>
      <c r="G49" s="57"/>
      <c r="H49" s="57"/>
      <c r="I49" s="57"/>
      <c r="J49" s="57"/>
      <c r="K49" s="57"/>
      <c r="L49" s="57"/>
      <c r="M49" s="57"/>
      <c r="N49" s="88"/>
      <c r="O49" s="88"/>
      <c r="P49" s="88"/>
      <c r="Q49" s="57"/>
      <c r="R49" s="57"/>
      <c r="S49" s="57"/>
      <c r="T49" s="57"/>
      <c r="U49" s="57"/>
      <c r="V49" s="88"/>
      <c r="W49" s="88"/>
      <c r="X49" s="57"/>
      <c r="Y49" s="88"/>
      <c r="Z49" s="57"/>
      <c r="AA49" s="57"/>
      <c r="AB49" s="57"/>
      <c r="AC49" s="88"/>
      <c r="AD49" s="57"/>
      <c r="AE49" s="57"/>
      <c r="AF49" s="57"/>
      <c r="AG49" s="57"/>
      <c r="AH49" s="57"/>
      <c r="AI49" s="57"/>
      <c r="AJ49" s="57"/>
      <c r="AK49" s="57"/>
      <c r="AL49" s="57"/>
      <c r="AM49" s="57"/>
    </row>
    <row r="50" spans="2:39" ht="16.2" customHeight="1">
      <c r="B50" s="30" t="s">
        <v>218</v>
      </c>
      <c r="C50" s="44"/>
      <c r="D50" s="44"/>
      <c r="E50" s="44"/>
      <c r="F50" s="44"/>
      <c r="G50" s="44"/>
      <c r="H50" s="44"/>
      <c r="I50" s="44"/>
      <c r="J50" s="44"/>
      <c r="K50" s="44"/>
      <c r="L50" s="44"/>
      <c r="M50" s="44"/>
      <c r="N50" s="44"/>
      <c r="O50" s="44"/>
      <c r="P50" s="44"/>
      <c r="Q50" s="44"/>
      <c r="R50" s="44"/>
      <c r="S50" s="44"/>
      <c r="U50" s="44"/>
      <c r="V50" s="44"/>
      <c r="W50" s="44"/>
      <c r="X50" s="44"/>
      <c r="Y50" s="44"/>
      <c r="Z50" s="107"/>
    </row>
    <row r="51" spans="2:39" ht="3" customHeight="1">
      <c r="B51" s="30"/>
      <c r="C51" s="44"/>
      <c r="D51" s="44"/>
      <c r="E51" s="44"/>
      <c r="F51" s="44"/>
      <c r="G51" s="44"/>
      <c r="H51" s="44"/>
      <c r="I51" s="44"/>
      <c r="J51" s="44"/>
      <c r="K51" s="44"/>
      <c r="L51" s="44"/>
      <c r="M51" s="44"/>
      <c r="N51" s="44"/>
      <c r="O51" s="44"/>
      <c r="P51" s="44"/>
      <c r="Q51" s="44"/>
      <c r="R51" s="44"/>
      <c r="S51" s="44"/>
      <c r="U51" s="44"/>
      <c r="V51" s="44"/>
      <c r="W51" s="44"/>
      <c r="X51" s="44"/>
      <c r="Y51" s="44"/>
      <c r="Z51" s="107"/>
    </row>
    <row r="52" spans="2:39" ht="16.8" customHeight="1">
      <c r="B52" s="31" t="s">
        <v>83</v>
      </c>
      <c r="O52" s="31"/>
    </row>
    <row r="53" spans="2:39" s="24" customFormat="1" ht="16.8" customHeight="1">
      <c r="B53" s="32" t="s">
        <v>92</v>
      </c>
      <c r="C53" s="32"/>
      <c r="D53" s="32"/>
      <c r="E53" s="32" t="s">
        <v>27</v>
      </c>
      <c r="F53" s="32"/>
      <c r="G53" s="32"/>
      <c r="H53" s="32" t="s">
        <v>93</v>
      </c>
      <c r="I53" s="32"/>
      <c r="J53" s="32"/>
      <c r="K53" s="32" t="s">
        <v>17</v>
      </c>
      <c r="L53" s="78"/>
      <c r="M53" s="81"/>
      <c r="N53" s="89"/>
      <c r="O53" s="32" t="s">
        <v>81</v>
      </c>
      <c r="P53" s="78"/>
      <c r="Q53" s="81"/>
      <c r="R53" s="99"/>
      <c r="S53" s="102"/>
      <c r="T53" s="102"/>
      <c r="U53" s="104"/>
      <c r="V53" s="104"/>
      <c r="W53" s="104"/>
      <c r="X53" s="104"/>
      <c r="Y53" s="104"/>
      <c r="Z53" s="104"/>
      <c r="AA53" s="108"/>
      <c r="AB53" s="104"/>
      <c r="AC53" s="104"/>
      <c r="AD53" s="104"/>
      <c r="AE53" s="104"/>
      <c r="AF53" s="104"/>
      <c r="AG53" s="104"/>
    </row>
    <row r="54" spans="2:39" s="24" customFormat="1" ht="16.8" customHeight="1">
      <c r="B54" s="32"/>
      <c r="C54" s="32"/>
      <c r="D54" s="32"/>
      <c r="E54" s="32"/>
      <c r="F54" s="32"/>
      <c r="G54" s="32"/>
      <c r="H54" s="32"/>
      <c r="I54" s="32"/>
      <c r="J54" s="32"/>
      <c r="K54" s="76"/>
      <c r="L54" s="79"/>
      <c r="M54" s="82"/>
      <c r="N54" s="89"/>
      <c r="O54" s="76"/>
      <c r="P54" s="79"/>
      <c r="Q54" s="82"/>
      <c r="R54" s="100"/>
      <c r="S54" s="102"/>
      <c r="T54" s="102"/>
      <c r="U54" s="104"/>
      <c r="V54" s="104"/>
      <c r="W54" s="104"/>
      <c r="X54" s="104"/>
      <c r="Y54" s="104"/>
      <c r="Z54" s="104"/>
      <c r="AA54" s="108"/>
      <c r="AB54" s="104"/>
      <c r="AC54" s="104"/>
      <c r="AD54" s="104"/>
      <c r="AE54" s="104"/>
      <c r="AF54" s="104"/>
      <c r="AG54" s="104"/>
    </row>
    <row r="55" spans="2:39" ht="16.8" customHeight="1">
      <c r="B55" s="33">
        <f>+AQ44</f>
        <v>0</v>
      </c>
      <c r="C55" s="33"/>
      <c r="D55" s="33"/>
      <c r="E55" s="145"/>
      <c r="F55" s="145"/>
      <c r="G55" s="145"/>
      <c r="H55" s="33">
        <f>W1*AB1</f>
        <v>0</v>
      </c>
      <c r="I55" s="33"/>
      <c r="J55" s="33"/>
      <c r="K55" s="167">
        <f>SUM(SUMIFS(AR4:AR43,D4:D43,{"即応(ICU)","即応(重症等)","即応(その他)"}))</f>
        <v>0</v>
      </c>
      <c r="L55" s="169"/>
      <c r="M55" s="171"/>
      <c r="O55" s="174" t="e">
        <f>(B55+E55)/(H55-K55)</f>
        <v>#DIV/0!</v>
      </c>
      <c r="P55" s="176"/>
      <c r="Q55" s="178"/>
      <c r="R55" s="216"/>
      <c r="S55" s="113"/>
      <c r="T55" s="113"/>
      <c r="U55" s="105"/>
      <c r="V55" s="105"/>
      <c r="W55" s="105"/>
      <c r="X55" s="105"/>
      <c r="Y55" s="105"/>
      <c r="Z55" s="105"/>
      <c r="AA55" s="109"/>
      <c r="AB55" s="110"/>
      <c r="AC55" s="110"/>
      <c r="AD55" s="110"/>
      <c r="AE55" s="113"/>
      <c r="AF55" s="113"/>
      <c r="AG55" s="113"/>
    </row>
    <row r="56" spans="2:39" s="25" customFormat="1" ht="16.8" customHeight="1">
      <c r="B56" s="25" t="s">
        <v>37</v>
      </c>
    </row>
    <row r="57" spans="2:39" s="25" customFormat="1" ht="16.8" customHeight="1">
      <c r="B57" s="23" t="s">
        <v>95</v>
      </c>
    </row>
    <row r="58" spans="2:39" ht="16.8" customHeight="1">
      <c r="B58" s="34" t="s">
        <v>45</v>
      </c>
      <c r="N58" s="44"/>
    </row>
    <row r="59" spans="2:39" ht="16.8" customHeight="1">
      <c r="B59" s="34"/>
    </row>
    <row r="60" spans="2:39" ht="16.8" customHeight="1">
      <c r="B60" s="30" t="s">
        <v>127</v>
      </c>
      <c r="C60" s="45"/>
      <c r="D60" s="45" t="s">
        <v>70</v>
      </c>
      <c r="E60" s="28"/>
      <c r="G60" s="44"/>
      <c r="H60" s="44"/>
      <c r="I60" s="44"/>
      <c r="J60" s="44"/>
      <c r="K60" s="44"/>
      <c r="L60" s="44"/>
      <c r="M60" s="44"/>
      <c r="N60" s="44"/>
      <c r="O60" s="44"/>
      <c r="P60" s="44"/>
      <c r="Q60" s="44"/>
      <c r="R60" s="44"/>
      <c r="S60" s="44"/>
      <c r="T60" s="44"/>
      <c r="U60" s="44"/>
      <c r="V60" s="44"/>
      <c r="W60" s="44"/>
      <c r="X60" s="44"/>
      <c r="Y60" s="44"/>
      <c r="Z60" s="44"/>
      <c r="AA60" s="44"/>
    </row>
    <row r="61" spans="2:39" ht="16.8" customHeight="1">
      <c r="B61" s="35"/>
      <c r="C61" s="46"/>
      <c r="D61" s="46"/>
      <c r="E61" s="46"/>
      <c r="F61" s="46"/>
      <c r="G61" s="58" t="s">
        <v>52</v>
      </c>
      <c r="H61" s="68"/>
      <c r="I61" s="58" t="s">
        <v>128</v>
      </c>
      <c r="J61" s="68"/>
      <c r="K61" s="77" t="s">
        <v>12</v>
      </c>
      <c r="L61" s="77"/>
      <c r="M61" s="77"/>
      <c r="N61" s="77"/>
    </row>
    <row r="62" spans="2:39" ht="16.8" customHeight="1">
      <c r="B62" s="40" t="s">
        <v>121</v>
      </c>
      <c r="C62" s="51"/>
      <c r="D62" s="51"/>
      <c r="E62" s="51"/>
      <c r="F62" s="51"/>
      <c r="G62" s="62">
        <f>SUM(SUMIFS(AQ4:AQ43,D4:D43,{"即応(ICU)","休床(ICU)"}))</f>
        <v>0</v>
      </c>
      <c r="H62" s="62"/>
      <c r="I62" s="62">
        <v>97000</v>
      </c>
      <c r="J62" s="62"/>
      <c r="K62" s="62">
        <f>+G62*I62</f>
        <v>0</v>
      </c>
      <c r="L62" s="62"/>
      <c r="M62" s="62"/>
      <c r="N62" s="62"/>
    </row>
    <row r="63" spans="2:39" ht="16.8" customHeight="1">
      <c r="B63" s="40" t="s">
        <v>157</v>
      </c>
      <c r="C63" s="40"/>
      <c r="D63" s="40"/>
      <c r="E63" s="40"/>
      <c r="F63" s="40"/>
      <c r="G63" s="62">
        <f>SUM(SUMIFS(AQ4:AQ43,D4:D43,{"即応(重症等)","休床(重症等)"}))</f>
        <v>0</v>
      </c>
      <c r="H63" s="62"/>
      <c r="I63" s="62">
        <v>41000</v>
      </c>
      <c r="J63" s="62"/>
      <c r="K63" s="62">
        <f>+G63*I63</f>
        <v>0</v>
      </c>
      <c r="L63" s="62"/>
      <c r="M63" s="84"/>
      <c r="N63" s="84"/>
      <c r="O63" s="23" t="s">
        <v>159</v>
      </c>
    </row>
    <row r="64" spans="2:39" ht="16.8" customHeight="1">
      <c r="B64" s="41" t="s">
        <v>155</v>
      </c>
      <c r="C64" s="52"/>
      <c r="D64" s="52"/>
      <c r="E64" s="52"/>
      <c r="F64" s="52"/>
      <c r="G64" s="63">
        <f>SUM(SUMIFS(AQ4:AQ43,D4:D43,{"即応(その他)","休床(その他)"}))</f>
        <v>0</v>
      </c>
      <c r="H64" s="63"/>
      <c r="I64" s="63">
        <v>16000</v>
      </c>
      <c r="J64" s="63"/>
      <c r="K64" s="63">
        <f>+G64*I64</f>
        <v>0</v>
      </c>
      <c r="L64" s="63"/>
      <c r="M64" s="85"/>
      <c r="N64" s="85"/>
    </row>
    <row r="65" spans="2:39" ht="16.8" customHeight="1">
      <c r="B65" s="42" t="s">
        <v>8</v>
      </c>
      <c r="C65" s="53"/>
      <c r="D65" s="53"/>
      <c r="E65" s="53"/>
      <c r="F65" s="53"/>
      <c r="G65" s="64">
        <f>SUM(G62:H64)</f>
        <v>0</v>
      </c>
      <c r="H65" s="64"/>
      <c r="I65" s="70"/>
      <c r="J65" s="70"/>
      <c r="K65" s="64">
        <f>SUM(K62:L64)</f>
        <v>0</v>
      </c>
      <c r="L65" s="64"/>
      <c r="M65" s="86"/>
      <c r="N65" s="86"/>
    </row>
    <row r="66" spans="2:39" ht="16.8" customHeight="1">
      <c r="C66" s="34"/>
    </row>
    <row r="67" spans="2:39" ht="13.8" customHeight="1">
      <c r="B67" s="45"/>
      <c r="D67" s="45"/>
      <c r="E67" s="28"/>
      <c r="F67" s="28"/>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row>
    <row r="68" spans="2:39" ht="15.75">
      <c r="B68" s="121" t="s">
        <v>47</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209"/>
    </row>
    <row r="69" spans="2:39" ht="18.75">
      <c r="B69" s="122" t="s">
        <v>130</v>
      </c>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10"/>
    </row>
    <row r="70" spans="2:39" s="160" customFormat="1" ht="15.75">
      <c r="B70" s="212" t="s">
        <v>160</v>
      </c>
      <c r="C70" s="23"/>
      <c r="D70" s="23"/>
      <c r="E70" s="23"/>
      <c r="F70" s="23"/>
      <c r="G70" s="23"/>
      <c r="H70" s="23"/>
      <c r="I70" s="23"/>
      <c r="J70" s="23"/>
      <c r="K70" s="23"/>
      <c r="L70" s="23"/>
      <c r="M70" s="23"/>
      <c r="N70" s="23"/>
      <c r="O70" s="23"/>
      <c r="P70" s="23"/>
      <c r="Q70" s="23"/>
      <c r="R70" s="23"/>
      <c r="S70" s="23"/>
      <c r="T70" s="23"/>
      <c r="U70" s="23"/>
      <c r="AM70" s="219"/>
    </row>
    <row r="71" spans="2:39" s="160" customFormat="1" ht="15.75">
      <c r="B71" s="212"/>
      <c r="C71" s="213" t="s">
        <v>161</v>
      </c>
      <c r="D71" s="23"/>
      <c r="E71" s="23"/>
      <c r="F71" s="23"/>
      <c r="G71" s="23"/>
      <c r="H71" s="23"/>
      <c r="I71" s="23"/>
      <c r="J71" s="23"/>
      <c r="K71" s="23"/>
      <c r="L71" s="23"/>
      <c r="M71" s="23"/>
      <c r="N71" s="23"/>
      <c r="O71" s="23"/>
      <c r="P71" s="23"/>
      <c r="Q71" s="23"/>
      <c r="R71" s="23"/>
      <c r="S71" s="23"/>
      <c r="T71" s="23"/>
      <c r="U71" s="23"/>
      <c r="AM71" s="219"/>
    </row>
    <row r="72" spans="2:39" s="160" customFormat="1" ht="15.75">
      <c r="B72" s="212"/>
      <c r="C72" s="213" t="s">
        <v>163</v>
      </c>
      <c r="D72" s="23"/>
      <c r="E72" s="23"/>
      <c r="F72" s="23"/>
      <c r="G72" s="23"/>
      <c r="H72" s="23"/>
      <c r="I72" s="23"/>
      <c r="J72" s="23"/>
      <c r="K72" s="23"/>
      <c r="L72" s="23"/>
      <c r="M72" s="23"/>
      <c r="N72" s="23"/>
      <c r="O72" s="23"/>
      <c r="P72" s="23"/>
      <c r="Q72" s="23"/>
      <c r="R72" s="23"/>
      <c r="S72" s="23"/>
      <c r="T72" s="23"/>
      <c r="U72" s="23"/>
      <c r="AM72" s="219"/>
    </row>
    <row r="73" spans="2:39" s="160" customFormat="1" ht="15.75">
      <c r="B73" s="212"/>
      <c r="C73" s="213" t="s">
        <v>219</v>
      </c>
      <c r="D73" s="23"/>
      <c r="E73" s="23"/>
      <c r="F73" s="23"/>
      <c r="G73" s="23"/>
      <c r="H73" s="23"/>
      <c r="I73" s="23"/>
      <c r="J73" s="23"/>
      <c r="K73" s="23"/>
      <c r="L73" s="23"/>
      <c r="M73" s="23"/>
      <c r="N73" s="23"/>
      <c r="O73" s="23"/>
      <c r="P73" s="23"/>
      <c r="Q73" s="23"/>
      <c r="R73" s="23"/>
      <c r="S73" s="23"/>
      <c r="T73" s="23"/>
      <c r="U73" s="23"/>
      <c r="AM73" s="219"/>
    </row>
    <row r="74" spans="2:39" ht="17.399999999999999" customHeight="1">
      <c r="B74" s="123" t="s">
        <v>36</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210"/>
    </row>
    <row r="75" spans="2:39" ht="17.399999999999999" customHeight="1">
      <c r="B75" s="122" t="s">
        <v>34</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210"/>
    </row>
    <row r="76" spans="2:39" ht="17.399999999999999" customHeight="1">
      <c r="B76" s="123" t="s">
        <v>137</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210"/>
    </row>
    <row r="77" spans="2:39" ht="17.399999999999999" customHeight="1">
      <c r="B77" s="122" t="s">
        <v>18</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210"/>
    </row>
    <row r="78" spans="2:39" ht="17.399999999999999" customHeight="1">
      <c r="B78" s="124" t="s">
        <v>84</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211"/>
    </row>
    <row r="79" spans="2:39" ht="15"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row>
    <row r="80" spans="2:39" ht="15"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row>
    <row r="81" spans="2:39" ht="15" customHeight="1">
      <c r="B81" s="27"/>
      <c r="C81" s="134" t="s">
        <v>4</v>
      </c>
      <c r="D81" s="142"/>
      <c r="E81" s="142" t="s">
        <v>58</v>
      </c>
      <c r="F81" s="142"/>
      <c r="G81" s="27"/>
      <c r="H81" s="27"/>
      <c r="I81" s="27"/>
      <c r="J81" s="27"/>
      <c r="K81" s="27" t="s">
        <v>113</v>
      </c>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row>
    <row r="82" spans="2:39" ht="15" customHeight="1">
      <c r="B82" s="27"/>
      <c r="C82" s="40" t="s">
        <v>19</v>
      </c>
      <c r="D82" s="142"/>
      <c r="E82" s="146" t="s">
        <v>102</v>
      </c>
      <c r="F82" s="146"/>
      <c r="G82" s="27"/>
      <c r="H82" s="27"/>
      <c r="I82" s="27"/>
      <c r="J82" s="27"/>
      <c r="K82" s="40">
        <v>1</v>
      </c>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row>
    <row r="83" spans="2:39" ht="15" customHeight="1">
      <c r="B83" s="27"/>
      <c r="C83" s="40" t="s">
        <v>119</v>
      </c>
      <c r="D83" s="142"/>
      <c r="E83" s="146" t="s">
        <v>151</v>
      </c>
      <c r="F83" s="146"/>
      <c r="G83" s="160" t="s">
        <v>112</v>
      </c>
      <c r="H83" s="27"/>
      <c r="I83" s="27"/>
      <c r="J83" s="27"/>
      <c r="K83" s="40">
        <v>2</v>
      </c>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2:39" ht="15" customHeight="1">
      <c r="B84" s="27"/>
      <c r="C84" s="135" t="s">
        <v>131</v>
      </c>
      <c r="D84" s="142"/>
      <c r="E84" s="146" t="s">
        <v>152</v>
      </c>
      <c r="F84" s="146"/>
      <c r="G84" s="160"/>
      <c r="H84" s="27"/>
      <c r="I84" s="27"/>
      <c r="J84" s="27"/>
      <c r="K84" s="40">
        <v>3</v>
      </c>
      <c r="L84" s="27"/>
      <c r="M84" s="27"/>
      <c r="N84" s="27"/>
      <c r="O84" s="160"/>
      <c r="P84" s="27"/>
      <c r="Q84" s="27"/>
      <c r="R84" s="27"/>
      <c r="S84" s="27"/>
      <c r="T84" s="27"/>
      <c r="U84" s="27"/>
      <c r="V84" s="27"/>
      <c r="W84" s="27"/>
      <c r="X84" s="27"/>
      <c r="Y84" s="27"/>
      <c r="Z84" s="27"/>
      <c r="AA84" s="27"/>
      <c r="AB84" s="27"/>
      <c r="AC84" s="27"/>
      <c r="AD84" s="27"/>
      <c r="AE84" s="27"/>
      <c r="AF84" s="27"/>
      <c r="AG84" s="27"/>
      <c r="AH84" s="27"/>
      <c r="AI84" s="27"/>
      <c r="AJ84" s="27"/>
      <c r="AK84" s="27"/>
      <c r="AL84" s="27"/>
      <c r="AM84" s="27"/>
    </row>
    <row r="85" spans="2:39" ht="15" customHeight="1">
      <c r="B85" s="27"/>
      <c r="C85" s="40" t="s">
        <v>16</v>
      </c>
      <c r="D85" s="142"/>
      <c r="E85" s="146" t="s">
        <v>108</v>
      </c>
      <c r="F85" s="146"/>
      <c r="G85" s="27"/>
      <c r="H85" s="27"/>
      <c r="I85" s="27"/>
      <c r="J85" s="27"/>
      <c r="K85" s="40">
        <v>4</v>
      </c>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row>
    <row r="86" spans="2:39" ht="15" customHeight="1">
      <c r="E86" s="146" t="s">
        <v>154</v>
      </c>
      <c r="F86" s="146"/>
      <c r="G86" s="160" t="s">
        <v>112</v>
      </c>
      <c r="K86" s="51">
        <v>5</v>
      </c>
    </row>
    <row r="87" spans="2:39" ht="15" customHeight="1">
      <c r="E87" s="146" t="s">
        <v>153</v>
      </c>
      <c r="F87" s="146"/>
    </row>
    <row r="88" spans="2:39" ht="15" customHeight="1">
      <c r="G88" s="160"/>
    </row>
    <row r="89" spans="2:39" ht="15" customHeight="1"/>
  </sheetData>
  <mergeCells count="54">
    <mergeCell ref="K1:L1"/>
    <mergeCell ref="N1:O1"/>
    <mergeCell ref="P1:Q1"/>
    <mergeCell ref="S1:T1"/>
    <mergeCell ref="U1:V1"/>
    <mergeCell ref="W1:X1"/>
    <mergeCell ref="Y1:AA1"/>
    <mergeCell ref="AB1:AC1"/>
    <mergeCell ref="AH1:AI1"/>
    <mergeCell ref="AJ1:AM1"/>
    <mergeCell ref="C46:F46"/>
    <mergeCell ref="C47:F47"/>
    <mergeCell ref="B55:D55"/>
    <mergeCell ref="E55:G55"/>
    <mergeCell ref="H55:J55"/>
    <mergeCell ref="K55:M55"/>
    <mergeCell ref="O55:Q55"/>
    <mergeCell ref="R55:T55"/>
    <mergeCell ref="U55:W55"/>
    <mergeCell ref="X55:Z55"/>
    <mergeCell ref="AB55:AD55"/>
    <mergeCell ref="AE55:AG55"/>
    <mergeCell ref="I60:AA60"/>
    <mergeCell ref="B61:F61"/>
    <mergeCell ref="G61:H61"/>
    <mergeCell ref="I61:J61"/>
    <mergeCell ref="K61:N61"/>
    <mergeCell ref="B62:F62"/>
    <mergeCell ref="G62:H62"/>
    <mergeCell ref="I62:J62"/>
    <mergeCell ref="K62:N62"/>
    <mergeCell ref="B63:F63"/>
    <mergeCell ref="G63:H63"/>
    <mergeCell ref="I63:J63"/>
    <mergeCell ref="K63:N63"/>
    <mergeCell ref="B64:F64"/>
    <mergeCell ref="G64:H64"/>
    <mergeCell ref="I64:J64"/>
    <mergeCell ref="K64:N64"/>
    <mergeCell ref="B65:F65"/>
    <mergeCell ref="G65:H65"/>
    <mergeCell ref="I65:J65"/>
    <mergeCell ref="K65:N65"/>
    <mergeCell ref="E81:F81"/>
    <mergeCell ref="B53:D54"/>
    <mergeCell ref="E53:G54"/>
    <mergeCell ref="H53:J54"/>
    <mergeCell ref="K53:M54"/>
    <mergeCell ref="O53:Q54"/>
    <mergeCell ref="R53:T54"/>
    <mergeCell ref="U53:W54"/>
    <mergeCell ref="X53:Z54"/>
    <mergeCell ref="AB53:AD54"/>
    <mergeCell ref="AE53:AG54"/>
  </mergeCells>
  <phoneticPr fontId="2"/>
  <conditionalFormatting sqref="D4:D43">
    <cfRule type="containsText" dxfId="327" priority="11" text="即応(ICU)">
      <formula>NOT(ISERROR(SEARCH("即応(ICU)",D4)))</formula>
    </cfRule>
    <cfRule type="containsText" dxfId="326" priority="8" text="休床(ICU">
      <formula>NOT(ISERROR(SEARCH("休床(ICU",D4)))</formula>
    </cfRule>
    <cfRule type="containsText" dxfId="325" priority="6" text="休床(その他)">
      <formula>NOT(ISERROR(SEARCH("休床(その他)",D4)))</formula>
    </cfRule>
    <cfRule type="containsText" dxfId="324" priority="7" text="休床(重症等)">
      <formula>NOT(ISERROR(SEARCH("休床(重症等)",D4)))</formula>
    </cfRule>
    <cfRule type="containsText" dxfId="323" priority="9" text="即応(その他)">
      <formula>NOT(ISERROR(SEARCH("即応(その他)",D4)))</formula>
    </cfRule>
    <cfRule type="containsText" dxfId="322" priority="10" text="即応(重症等)">
      <formula>NOT(ISERROR(SEARCH("即応(重症等)",D4)))</formula>
    </cfRule>
  </conditionalFormatting>
  <conditionalFormatting sqref="E4:E43">
    <cfRule type="notContainsBlanks" dxfId="321" priority="5">
      <formula>LEN(TRIM(E4))&gt;0</formula>
    </cfRule>
  </conditionalFormatting>
  <conditionalFormatting sqref="C4:C43">
    <cfRule type="notContainsBlanks" dxfId="320" priority="4">
      <formula>LEN(TRIM(C4))&gt;0</formula>
    </cfRule>
  </conditionalFormatting>
  <conditionalFormatting sqref="G4:AP43">
    <cfRule type="containsText" dxfId="319" priority="12" text="コ">
      <formula>NOT(ISERROR(SEARCH("コ",G4)))</formula>
    </cfRule>
    <cfRule type="containsText" dxfId="318" priority="2" text="一">
      <formula>NOT(ISERROR(SEARCH("一",G4)))</formula>
    </cfRule>
    <cfRule type="containsText" dxfId="317" priority="3" text="コ(重)">
      <formula>NOT(ISERROR(SEARCH("コ(重)",G4)))</formula>
    </cfRule>
  </conditionalFormatting>
  <conditionalFormatting sqref="G4:AP43">
    <cfRule type="containsText" dxfId="316" priority="1" text="空">
      <formula>NOT(ISERROR(SEARCH("空",G4)))</formula>
    </cfRule>
  </conditionalFormatting>
  <dataValidations count="4">
    <dataValidation type="list" allowBlank="1" showDropDown="0" showInputMessage="1" showErrorMessage="1" sqref="R6:AD7 AE4:AP43 G37:G43 X4:AA4 I5:Q7 I4:V4 U5">
      <formula1>$C$82:$C$85</formula1>
    </dataValidation>
    <dataValidation type="list" allowBlank="1" showDropDown="0" showInputMessage="1" showErrorMessage="1" sqref="I8:AD43 AB4:AD5 H4:H43 G4:G36 X5:AA5 W4:W5 R5:T5 V5">
      <formula1>$C$82:$C$85</formula1>
    </dataValidation>
    <dataValidation type="list" allowBlank="1" showDropDown="0" showInputMessage="1" showErrorMessage="1" sqref="D4:D43">
      <formula1>$E$82:$E$87</formula1>
    </dataValidation>
    <dataValidation type="list" allowBlank="1" showDropDown="0" showInputMessage="1" showErrorMessage="1" sqref="M1">
      <formula1>$K$82:$K$86</formula1>
    </dataValidation>
  </dataValidations>
  <pageMargins left="0.11811023622047244" right="0.11811023622047244" top="0.74803149606299213" bottom="0.19685039370078741" header="0.31496062992125984" footer="0.31496062992125984"/>
  <pageSetup paperSize="8" scale="70" fitToWidth="1" fitToHeight="1" orientation="landscape"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AN88"/>
  <sheetViews>
    <sheetView showGridLines="0" view="pageBreakPreview" zoomScale="85" zoomScaleNormal="70" zoomScaleSheetLayoutView="85" workbookViewId="0">
      <pane xSplit="6" ySplit="3" topLeftCell="G4" activePane="bottomRight" state="frozen"/>
      <selection pane="topRight"/>
      <selection pane="bottomLeft"/>
      <selection pane="bottomRight" activeCell="C4" sqref="C4"/>
    </sheetView>
  </sheetViews>
  <sheetFormatPr defaultColWidth="9" defaultRowHeight="15" customHeight="1"/>
  <cols>
    <col min="1" max="1" width="2" style="23" customWidth="1"/>
    <col min="2" max="2" width="3.09765625" style="23" customWidth="1"/>
    <col min="3" max="3" width="6.19921875" style="23" customWidth="1"/>
    <col min="4" max="4" width="12.375" style="23" customWidth="1"/>
    <col min="5" max="5" width="7.375" style="23" customWidth="1"/>
    <col min="6" max="6" width="5.8984375" style="23" customWidth="1"/>
    <col min="7" max="30" width="5.19921875" style="23" customWidth="1"/>
    <col min="31" max="31" width="5.75" style="23" customWidth="1"/>
    <col min="32" max="38" width="5.19921875" style="23" customWidth="1"/>
    <col min="39" max="39" width="7.5" style="23" customWidth="1"/>
    <col min="40" max="16384" width="9" style="23"/>
  </cols>
  <sheetData>
    <row r="1" spans="2:40" ht="21" customHeight="1">
      <c r="B1" s="26" t="s">
        <v>107</v>
      </c>
      <c r="C1" s="27"/>
      <c r="D1" s="27"/>
      <c r="E1" s="27"/>
      <c r="F1" s="27"/>
      <c r="G1" s="27"/>
      <c r="H1" s="27"/>
      <c r="I1" s="27"/>
      <c r="J1" s="27"/>
      <c r="K1" s="166" t="s">
        <v>113</v>
      </c>
      <c r="L1" s="168"/>
      <c r="M1" s="170"/>
      <c r="N1" s="172" t="s">
        <v>116</v>
      </c>
      <c r="O1" s="173"/>
      <c r="P1" s="175">
        <v>45200</v>
      </c>
      <c r="Q1" s="177"/>
      <c r="R1" s="179" t="s">
        <v>132</v>
      </c>
      <c r="S1" s="181"/>
      <c r="T1" s="181"/>
      <c r="U1" s="184" t="s">
        <v>133</v>
      </c>
      <c r="V1" s="187"/>
      <c r="W1" s="188">
        <f>_xlfn.DAYS(S1,P1)+1</f>
        <v>-45199</v>
      </c>
      <c r="X1" s="188"/>
      <c r="Y1" s="184" t="s">
        <v>134</v>
      </c>
      <c r="Z1" s="189"/>
      <c r="AA1" s="189"/>
      <c r="AB1" s="190">
        <f>COUNTIF(D4:D43,"即応(ICU)")+COUNTIF(D4:D43,"即応(HCU)")+COUNTIF(D4:D43,"即応(療養以外)")+COUNTIF(D4:D43,"即応(療養)")</f>
        <v>0</v>
      </c>
      <c r="AC1" s="191"/>
      <c r="AD1" s="192"/>
      <c r="AE1" s="194"/>
      <c r="AF1" s="205" t="s">
        <v>101</v>
      </c>
      <c r="AG1" s="205"/>
      <c r="AH1" s="94" t="s">
        <v>10</v>
      </c>
      <c r="AI1" s="94"/>
      <c r="AJ1" s="98"/>
      <c r="AK1" s="98"/>
      <c r="AL1" s="98"/>
      <c r="AM1" s="98"/>
    </row>
    <row r="2" spans="2:40" ht="13.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2:40" s="115" customFormat="1" ht="17.25" customHeight="1">
      <c r="B3" s="94" t="s">
        <v>13</v>
      </c>
      <c r="C3" s="125" t="s">
        <v>46</v>
      </c>
      <c r="D3" s="136" t="s">
        <v>32</v>
      </c>
      <c r="E3" s="143" t="s">
        <v>42</v>
      </c>
      <c r="F3" s="147" t="s">
        <v>1</v>
      </c>
      <c r="G3" s="154">
        <f>P1</f>
        <v>45200</v>
      </c>
      <c r="H3" s="161">
        <f t="shared" ref="H3:AL3" ca="1" si="0">OFFSET(H3,0,-1)+1</f>
        <v>45201</v>
      </c>
      <c r="I3" s="161">
        <f t="shared" ca="1" si="0"/>
        <v>45202</v>
      </c>
      <c r="J3" s="161">
        <f t="shared" ca="1" si="0"/>
        <v>45203</v>
      </c>
      <c r="K3" s="161">
        <f t="shared" ca="1" si="0"/>
        <v>45204</v>
      </c>
      <c r="L3" s="161">
        <f t="shared" ca="1" si="0"/>
        <v>45205</v>
      </c>
      <c r="M3" s="161">
        <f t="shared" ca="1" si="0"/>
        <v>45206</v>
      </c>
      <c r="N3" s="161">
        <f t="shared" ca="1" si="0"/>
        <v>45207</v>
      </c>
      <c r="O3" s="161">
        <f t="shared" ca="1" si="0"/>
        <v>45208</v>
      </c>
      <c r="P3" s="161">
        <f t="shared" ca="1" si="0"/>
        <v>45209</v>
      </c>
      <c r="Q3" s="161">
        <f t="shared" ca="1" si="0"/>
        <v>45210</v>
      </c>
      <c r="R3" s="161">
        <f t="shared" ca="1" si="0"/>
        <v>45211</v>
      </c>
      <c r="S3" s="161">
        <f t="shared" ca="1" si="0"/>
        <v>45212</v>
      </c>
      <c r="T3" s="161">
        <f t="shared" ca="1" si="0"/>
        <v>45213</v>
      </c>
      <c r="U3" s="161">
        <f t="shared" ca="1" si="0"/>
        <v>45214</v>
      </c>
      <c r="V3" s="161">
        <f t="shared" ca="1" si="0"/>
        <v>45215</v>
      </c>
      <c r="W3" s="161">
        <f t="shared" ca="1" si="0"/>
        <v>45216</v>
      </c>
      <c r="X3" s="161">
        <f t="shared" ca="1" si="0"/>
        <v>45217</v>
      </c>
      <c r="Y3" s="161">
        <f t="shared" ca="1" si="0"/>
        <v>45218</v>
      </c>
      <c r="Z3" s="161">
        <f t="shared" ca="1" si="0"/>
        <v>45219</v>
      </c>
      <c r="AA3" s="161">
        <f t="shared" ca="1" si="0"/>
        <v>45220</v>
      </c>
      <c r="AB3" s="161">
        <f t="shared" ca="1" si="0"/>
        <v>45221</v>
      </c>
      <c r="AC3" s="161">
        <f t="shared" ca="1" si="0"/>
        <v>45222</v>
      </c>
      <c r="AD3" s="161">
        <f t="shared" ca="1" si="0"/>
        <v>45223</v>
      </c>
      <c r="AE3" s="161">
        <f t="shared" ca="1" si="0"/>
        <v>45224</v>
      </c>
      <c r="AF3" s="161">
        <f t="shared" ca="1" si="0"/>
        <v>45225</v>
      </c>
      <c r="AG3" s="161">
        <f t="shared" ca="1" si="0"/>
        <v>45226</v>
      </c>
      <c r="AH3" s="161">
        <f t="shared" ca="1" si="0"/>
        <v>45227</v>
      </c>
      <c r="AI3" s="161">
        <f t="shared" ca="1" si="0"/>
        <v>45228</v>
      </c>
      <c r="AJ3" s="161">
        <f t="shared" ca="1" si="0"/>
        <v>45229</v>
      </c>
      <c r="AK3" s="161">
        <f t="shared" ca="1" si="0"/>
        <v>45230</v>
      </c>
      <c r="AL3" s="193">
        <f t="shared" ca="1" si="0"/>
        <v>45231</v>
      </c>
      <c r="AM3" s="195" t="s">
        <v>135</v>
      </c>
      <c r="AN3" s="195" t="s">
        <v>208</v>
      </c>
    </row>
    <row r="4" spans="2:40" ht="12" customHeight="1">
      <c r="B4" s="117">
        <f t="shared" ref="B4:B43" si="1">ROW()-3</f>
        <v>1</v>
      </c>
      <c r="C4" s="126"/>
      <c r="D4" s="137"/>
      <c r="E4" s="144"/>
      <c r="F4" s="148" t="e">
        <f t="shared" ref="F4:F43" ca="1" si="2">IF(E4="",OFFSET(F4,-1,0)+1,1)</f>
        <v>#VALUE!</v>
      </c>
      <c r="G4" s="126"/>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96">
        <f t="shared" ref="AM4:AM43" si="3">COUNTIF(G4:AL4,"空")</f>
        <v>0</v>
      </c>
      <c r="AN4" s="196">
        <f t="shared" ref="AN4:AN43" si="4">COUNTIF(G4:AL4,"一")</f>
        <v>0</v>
      </c>
    </row>
    <row r="5" spans="2:40" ht="12" customHeight="1">
      <c r="B5" s="117">
        <f t="shared" si="1"/>
        <v>2</v>
      </c>
      <c r="C5" s="126"/>
      <c r="D5" s="137"/>
      <c r="E5" s="144"/>
      <c r="F5" s="148" t="e">
        <f t="shared" ca="1" si="2"/>
        <v>#VALUE!</v>
      </c>
      <c r="G5" s="126"/>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96">
        <f t="shared" si="3"/>
        <v>0</v>
      </c>
      <c r="AN5" s="196">
        <f t="shared" si="4"/>
        <v>0</v>
      </c>
    </row>
    <row r="6" spans="2:40" ht="12" customHeight="1">
      <c r="B6" s="117">
        <f t="shared" si="1"/>
        <v>3</v>
      </c>
      <c r="C6" s="126"/>
      <c r="D6" s="137"/>
      <c r="E6" s="144"/>
      <c r="F6" s="148" t="e">
        <f t="shared" ca="1" si="2"/>
        <v>#VALUE!</v>
      </c>
      <c r="G6" s="126"/>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96">
        <f t="shared" si="3"/>
        <v>0</v>
      </c>
      <c r="AN6" s="196">
        <f t="shared" si="4"/>
        <v>0</v>
      </c>
    </row>
    <row r="7" spans="2:40" ht="12" customHeight="1">
      <c r="B7" s="117">
        <f t="shared" si="1"/>
        <v>4</v>
      </c>
      <c r="C7" s="126"/>
      <c r="D7" s="137"/>
      <c r="E7" s="144"/>
      <c r="F7" s="148" t="e">
        <f t="shared" ca="1" si="2"/>
        <v>#VALUE!</v>
      </c>
      <c r="G7" s="12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96">
        <f t="shared" si="3"/>
        <v>0</v>
      </c>
      <c r="AN7" s="196">
        <f t="shared" si="4"/>
        <v>0</v>
      </c>
    </row>
    <row r="8" spans="2:40" ht="12" customHeight="1">
      <c r="B8" s="117">
        <f t="shared" si="1"/>
        <v>5</v>
      </c>
      <c r="C8" s="126"/>
      <c r="D8" s="137"/>
      <c r="E8" s="144"/>
      <c r="F8" s="148" t="e">
        <f t="shared" ca="1" si="2"/>
        <v>#VALUE!</v>
      </c>
      <c r="G8" s="126"/>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96">
        <f t="shared" si="3"/>
        <v>0</v>
      </c>
      <c r="AN8" s="196">
        <f t="shared" si="4"/>
        <v>0</v>
      </c>
    </row>
    <row r="9" spans="2:40" ht="12" customHeight="1">
      <c r="B9" s="117">
        <f t="shared" si="1"/>
        <v>6</v>
      </c>
      <c r="C9" s="126"/>
      <c r="D9" s="137"/>
      <c r="E9" s="144"/>
      <c r="F9" s="148" t="e">
        <f t="shared" ca="1" si="2"/>
        <v>#VALUE!</v>
      </c>
      <c r="G9" s="126"/>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96">
        <f t="shared" si="3"/>
        <v>0</v>
      </c>
      <c r="AN9" s="196">
        <f t="shared" si="4"/>
        <v>0</v>
      </c>
    </row>
    <row r="10" spans="2:40" ht="12" customHeight="1">
      <c r="B10" s="117">
        <f t="shared" si="1"/>
        <v>7</v>
      </c>
      <c r="C10" s="126"/>
      <c r="D10" s="137"/>
      <c r="E10" s="144"/>
      <c r="F10" s="148" t="e">
        <f t="shared" ca="1" si="2"/>
        <v>#VALUE!</v>
      </c>
      <c r="G10" s="126"/>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96">
        <f t="shared" si="3"/>
        <v>0</v>
      </c>
      <c r="AN10" s="196">
        <f t="shared" si="4"/>
        <v>0</v>
      </c>
    </row>
    <row r="11" spans="2:40" ht="12" customHeight="1">
      <c r="B11" s="117">
        <f t="shared" si="1"/>
        <v>8</v>
      </c>
      <c r="C11" s="126"/>
      <c r="D11" s="137"/>
      <c r="E11" s="144"/>
      <c r="F11" s="148" t="e">
        <f t="shared" ca="1" si="2"/>
        <v>#VALUE!</v>
      </c>
      <c r="G11" s="126"/>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96">
        <f t="shared" si="3"/>
        <v>0</v>
      </c>
      <c r="AN11" s="196">
        <f t="shared" si="4"/>
        <v>0</v>
      </c>
    </row>
    <row r="12" spans="2:40" ht="12" customHeight="1">
      <c r="B12" s="117">
        <f t="shared" si="1"/>
        <v>9</v>
      </c>
      <c r="C12" s="126"/>
      <c r="D12" s="137"/>
      <c r="E12" s="144"/>
      <c r="F12" s="148" t="e">
        <f t="shared" ca="1" si="2"/>
        <v>#VALUE!</v>
      </c>
      <c r="G12" s="126"/>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96">
        <f t="shared" si="3"/>
        <v>0</v>
      </c>
      <c r="AN12" s="196">
        <f t="shared" si="4"/>
        <v>0</v>
      </c>
    </row>
    <row r="13" spans="2:40" ht="12" customHeight="1">
      <c r="B13" s="117">
        <f t="shared" si="1"/>
        <v>10</v>
      </c>
      <c r="C13" s="126"/>
      <c r="D13" s="137"/>
      <c r="E13" s="144"/>
      <c r="F13" s="148" t="e">
        <f t="shared" ca="1" si="2"/>
        <v>#VALUE!</v>
      </c>
      <c r="G13" s="126"/>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96">
        <f t="shared" si="3"/>
        <v>0</v>
      </c>
      <c r="AN13" s="196">
        <f t="shared" si="4"/>
        <v>0</v>
      </c>
    </row>
    <row r="14" spans="2:40" ht="12" customHeight="1">
      <c r="B14" s="117">
        <f t="shared" si="1"/>
        <v>11</v>
      </c>
      <c r="C14" s="126"/>
      <c r="D14" s="137"/>
      <c r="E14" s="144"/>
      <c r="F14" s="148" t="e">
        <f t="shared" ca="1" si="2"/>
        <v>#VALUE!</v>
      </c>
      <c r="G14" s="126"/>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96">
        <f t="shared" si="3"/>
        <v>0</v>
      </c>
      <c r="AN14" s="196">
        <f t="shared" si="4"/>
        <v>0</v>
      </c>
    </row>
    <row r="15" spans="2:40" ht="12" customHeight="1">
      <c r="B15" s="117">
        <f t="shared" si="1"/>
        <v>12</v>
      </c>
      <c r="C15" s="126"/>
      <c r="D15" s="137"/>
      <c r="E15" s="144"/>
      <c r="F15" s="148" t="e">
        <f t="shared" ca="1" si="2"/>
        <v>#VALUE!</v>
      </c>
      <c r="G15" s="126"/>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96">
        <f t="shared" si="3"/>
        <v>0</v>
      </c>
      <c r="AN15" s="196">
        <f t="shared" si="4"/>
        <v>0</v>
      </c>
    </row>
    <row r="16" spans="2:40" ht="12" customHeight="1">
      <c r="B16" s="117">
        <f t="shared" si="1"/>
        <v>13</v>
      </c>
      <c r="C16" s="126"/>
      <c r="D16" s="137"/>
      <c r="E16" s="144"/>
      <c r="F16" s="148" t="e">
        <f t="shared" ca="1" si="2"/>
        <v>#VALUE!</v>
      </c>
      <c r="G16" s="126"/>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96">
        <f t="shared" si="3"/>
        <v>0</v>
      </c>
      <c r="AN16" s="196">
        <f t="shared" si="4"/>
        <v>0</v>
      </c>
    </row>
    <row r="17" spans="2:40" ht="12" customHeight="1">
      <c r="B17" s="117">
        <f t="shared" si="1"/>
        <v>14</v>
      </c>
      <c r="C17" s="126"/>
      <c r="D17" s="137"/>
      <c r="E17" s="144"/>
      <c r="F17" s="148" t="e">
        <f t="shared" ca="1" si="2"/>
        <v>#VALUE!</v>
      </c>
      <c r="G17" s="126"/>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96">
        <f t="shared" si="3"/>
        <v>0</v>
      </c>
      <c r="AN17" s="196">
        <f t="shared" si="4"/>
        <v>0</v>
      </c>
    </row>
    <row r="18" spans="2:40" ht="12" customHeight="1">
      <c r="B18" s="117">
        <f t="shared" si="1"/>
        <v>15</v>
      </c>
      <c r="C18" s="126"/>
      <c r="D18" s="137"/>
      <c r="E18" s="144"/>
      <c r="F18" s="148" t="e">
        <f t="shared" ca="1" si="2"/>
        <v>#VALUE!</v>
      </c>
      <c r="G18" s="126"/>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96">
        <f t="shared" si="3"/>
        <v>0</v>
      </c>
      <c r="AN18" s="196">
        <f t="shared" si="4"/>
        <v>0</v>
      </c>
    </row>
    <row r="19" spans="2:40" ht="12" customHeight="1">
      <c r="B19" s="117">
        <f t="shared" si="1"/>
        <v>16</v>
      </c>
      <c r="C19" s="126"/>
      <c r="D19" s="137"/>
      <c r="E19" s="144"/>
      <c r="F19" s="148" t="e">
        <f t="shared" ca="1" si="2"/>
        <v>#VALUE!</v>
      </c>
      <c r="G19" s="126"/>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96">
        <f t="shared" si="3"/>
        <v>0</v>
      </c>
      <c r="AN19" s="196">
        <f t="shared" si="4"/>
        <v>0</v>
      </c>
    </row>
    <row r="20" spans="2:40" ht="12" customHeight="1">
      <c r="B20" s="117">
        <f t="shared" si="1"/>
        <v>17</v>
      </c>
      <c r="C20" s="126"/>
      <c r="D20" s="137"/>
      <c r="E20" s="144"/>
      <c r="F20" s="148" t="e">
        <f t="shared" ca="1" si="2"/>
        <v>#VALUE!</v>
      </c>
      <c r="G20" s="126"/>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96">
        <f t="shared" si="3"/>
        <v>0</v>
      </c>
      <c r="AN20" s="196">
        <f t="shared" si="4"/>
        <v>0</v>
      </c>
    </row>
    <row r="21" spans="2:40" ht="12" customHeight="1">
      <c r="B21" s="117">
        <f t="shared" si="1"/>
        <v>18</v>
      </c>
      <c r="C21" s="126"/>
      <c r="D21" s="137"/>
      <c r="E21" s="144"/>
      <c r="F21" s="148" t="e">
        <f t="shared" ca="1" si="2"/>
        <v>#VALUE!</v>
      </c>
      <c r="G21" s="126"/>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96">
        <f t="shared" si="3"/>
        <v>0</v>
      </c>
      <c r="AN21" s="196">
        <f t="shared" si="4"/>
        <v>0</v>
      </c>
    </row>
    <row r="22" spans="2:40" ht="12" customHeight="1">
      <c r="B22" s="117">
        <f t="shared" si="1"/>
        <v>19</v>
      </c>
      <c r="C22" s="126"/>
      <c r="D22" s="137"/>
      <c r="E22" s="144"/>
      <c r="F22" s="148" t="e">
        <f t="shared" ca="1" si="2"/>
        <v>#VALUE!</v>
      </c>
      <c r="G22" s="126"/>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96">
        <f t="shared" si="3"/>
        <v>0</v>
      </c>
      <c r="AN22" s="196">
        <f t="shared" si="4"/>
        <v>0</v>
      </c>
    </row>
    <row r="23" spans="2:40" ht="12" customHeight="1">
      <c r="B23" s="117">
        <f t="shared" si="1"/>
        <v>20</v>
      </c>
      <c r="C23" s="126"/>
      <c r="D23" s="137"/>
      <c r="E23" s="144"/>
      <c r="F23" s="148" t="e">
        <f t="shared" ca="1" si="2"/>
        <v>#VALUE!</v>
      </c>
      <c r="G23" s="126"/>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96">
        <f t="shared" si="3"/>
        <v>0</v>
      </c>
      <c r="AN23" s="196">
        <f t="shared" si="4"/>
        <v>0</v>
      </c>
    </row>
    <row r="24" spans="2:40" ht="12" customHeight="1">
      <c r="B24" s="117">
        <f t="shared" si="1"/>
        <v>21</v>
      </c>
      <c r="C24" s="126"/>
      <c r="D24" s="137"/>
      <c r="E24" s="144"/>
      <c r="F24" s="148" t="e">
        <f t="shared" ca="1" si="2"/>
        <v>#VALUE!</v>
      </c>
      <c r="G24" s="126"/>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96">
        <f t="shared" si="3"/>
        <v>0</v>
      </c>
      <c r="AN24" s="196">
        <f t="shared" si="4"/>
        <v>0</v>
      </c>
    </row>
    <row r="25" spans="2:40" ht="12" customHeight="1">
      <c r="B25" s="117">
        <f t="shared" si="1"/>
        <v>22</v>
      </c>
      <c r="C25" s="126"/>
      <c r="D25" s="137"/>
      <c r="E25" s="144"/>
      <c r="F25" s="148" t="e">
        <f t="shared" ca="1" si="2"/>
        <v>#VALUE!</v>
      </c>
      <c r="G25" s="126"/>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96">
        <f t="shared" si="3"/>
        <v>0</v>
      </c>
      <c r="AN25" s="196">
        <f t="shared" si="4"/>
        <v>0</v>
      </c>
    </row>
    <row r="26" spans="2:40" ht="12" customHeight="1">
      <c r="B26" s="117">
        <f t="shared" si="1"/>
        <v>23</v>
      </c>
      <c r="C26" s="126"/>
      <c r="D26" s="137"/>
      <c r="E26" s="144"/>
      <c r="F26" s="148" t="e">
        <f t="shared" ca="1" si="2"/>
        <v>#VALUE!</v>
      </c>
      <c r="G26" s="126"/>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96">
        <f t="shared" si="3"/>
        <v>0</v>
      </c>
      <c r="AN26" s="196">
        <f t="shared" si="4"/>
        <v>0</v>
      </c>
    </row>
    <row r="27" spans="2:40" ht="12" customHeight="1">
      <c r="B27" s="117">
        <f t="shared" si="1"/>
        <v>24</v>
      </c>
      <c r="C27" s="126"/>
      <c r="D27" s="137"/>
      <c r="E27" s="144"/>
      <c r="F27" s="148" t="e">
        <f t="shared" ca="1" si="2"/>
        <v>#VALUE!</v>
      </c>
      <c r="G27" s="126"/>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96">
        <f t="shared" si="3"/>
        <v>0</v>
      </c>
      <c r="AN27" s="196">
        <f t="shared" si="4"/>
        <v>0</v>
      </c>
    </row>
    <row r="28" spans="2:40" ht="12" customHeight="1">
      <c r="B28" s="117">
        <f t="shared" si="1"/>
        <v>25</v>
      </c>
      <c r="C28" s="126"/>
      <c r="D28" s="137"/>
      <c r="E28" s="144"/>
      <c r="F28" s="148" t="e">
        <f t="shared" ca="1" si="2"/>
        <v>#VALUE!</v>
      </c>
      <c r="G28" s="12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96">
        <f t="shared" si="3"/>
        <v>0</v>
      </c>
      <c r="AN28" s="196">
        <f t="shared" si="4"/>
        <v>0</v>
      </c>
    </row>
    <row r="29" spans="2:40" ht="12" customHeight="1">
      <c r="B29" s="117">
        <f t="shared" si="1"/>
        <v>26</v>
      </c>
      <c r="C29" s="126"/>
      <c r="D29" s="137"/>
      <c r="E29" s="144"/>
      <c r="F29" s="148" t="e">
        <f t="shared" ca="1" si="2"/>
        <v>#VALUE!</v>
      </c>
      <c r="G29" s="12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96">
        <f t="shared" si="3"/>
        <v>0</v>
      </c>
      <c r="AN29" s="196">
        <f t="shared" si="4"/>
        <v>0</v>
      </c>
    </row>
    <row r="30" spans="2:40" ht="12" customHeight="1">
      <c r="B30" s="117">
        <f t="shared" si="1"/>
        <v>27</v>
      </c>
      <c r="C30" s="126"/>
      <c r="D30" s="137"/>
      <c r="E30" s="144"/>
      <c r="F30" s="148" t="e">
        <f t="shared" ca="1" si="2"/>
        <v>#VALUE!</v>
      </c>
      <c r="G30" s="126"/>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96">
        <f t="shared" si="3"/>
        <v>0</v>
      </c>
      <c r="AN30" s="196">
        <f t="shared" si="4"/>
        <v>0</v>
      </c>
    </row>
    <row r="31" spans="2:40" ht="12" customHeight="1">
      <c r="B31" s="117">
        <f t="shared" si="1"/>
        <v>28</v>
      </c>
      <c r="C31" s="126"/>
      <c r="D31" s="137"/>
      <c r="E31" s="144"/>
      <c r="F31" s="148" t="e">
        <f t="shared" ca="1" si="2"/>
        <v>#VALUE!</v>
      </c>
      <c r="G31" s="126"/>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96">
        <f t="shared" si="3"/>
        <v>0</v>
      </c>
      <c r="AN31" s="196">
        <f t="shared" si="4"/>
        <v>0</v>
      </c>
    </row>
    <row r="32" spans="2:40" ht="12" customHeight="1">
      <c r="B32" s="117">
        <f t="shared" si="1"/>
        <v>29</v>
      </c>
      <c r="C32" s="126"/>
      <c r="D32" s="137"/>
      <c r="E32" s="144"/>
      <c r="F32" s="148" t="e">
        <f t="shared" ca="1" si="2"/>
        <v>#VALUE!</v>
      </c>
      <c r="G32" s="126"/>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96">
        <f t="shared" si="3"/>
        <v>0</v>
      </c>
      <c r="AN32" s="196">
        <f t="shared" si="4"/>
        <v>0</v>
      </c>
    </row>
    <row r="33" spans="2:40" ht="12" customHeight="1">
      <c r="B33" s="117">
        <f t="shared" si="1"/>
        <v>30</v>
      </c>
      <c r="C33" s="126"/>
      <c r="D33" s="137"/>
      <c r="E33" s="144"/>
      <c r="F33" s="148" t="e">
        <f t="shared" ca="1" si="2"/>
        <v>#VALUE!</v>
      </c>
      <c r="G33" s="126"/>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96">
        <f t="shared" si="3"/>
        <v>0</v>
      </c>
      <c r="AN33" s="196">
        <f t="shared" si="4"/>
        <v>0</v>
      </c>
    </row>
    <row r="34" spans="2:40" ht="12" customHeight="1">
      <c r="B34" s="117">
        <f t="shared" si="1"/>
        <v>31</v>
      </c>
      <c r="C34" s="126"/>
      <c r="D34" s="137"/>
      <c r="E34" s="144"/>
      <c r="F34" s="148" t="e">
        <f t="shared" ca="1" si="2"/>
        <v>#VALUE!</v>
      </c>
      <c r="G34" s="126"/>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96">
        <f t="shared" si="3"/>
        <v>0</v>
      </c>
      <c r="AN34" s="196">
        <f t="shared" si="4"/>
        <v>0</v>
      </c>
    </row>
    <row r="35" spans="2:40" ht="12" customHeight="1">
      <c r="B35" s="117">
        <f t="shared" si="1"/>
        <v>32</v>
      </c>
      <c r="C35" s="126"/>
      <c r="D35" s="137"/>
      <c r="E35" s="144"/>
      <c r="F35" s="148" t="e">
        <f t="shared" ca="1" si="2"/>
        <v>#VALUE!</v>
      </c>
      <c r="G35" s="126"/>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96">
        <f t="shared" si="3"/>
        <v>0</v>
      </c>
      <c r="AN35" s="196">
        <f t="shared" si="4"/>
        <v>0</v>
      </c>
    </row>
    <row r="36" spans="2:40" ht="12" customHeight="1">
      <c r="B36" s="117">
        <f t="shared" si="1"/>
        <v>33</v>
      </c>
      <c r="C36" s="126"/>
      <c r="D36" s="137"/>
      <c r="E36" s="144"/>
      <c r="F36" s="148" t="e">
        <f t="shared" ca="1" si="2"/>
        <v>#VALUE!</v>
      </c>
      <c r="G36" s="126"/>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96">
        <f t="shared" si="3"/>
        <v>0</v>
      </c>
      <c r="AN36" s="196">
        <f t="shared" si="4"/>
        <v>0</v>
      </c>
    </row>
    <row r="37" spans="2:40" ht="12" customHeight="1">
      <c r="B37" s="117">
        <f t="shared" si="1"/>
        <v>34</v>
      </c>
      <c r="C37" s="126"/>
      <c r="D37" s="137"/>
      <c r="E37" s="144"/>
      <c r="F37" s="148" t="e">
        <f t="shared" ca="1" si="2"/>
        <v>#VALUE!</v>
      </c>
      <c r="G37" s="126"/>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96">
        <f t="shared" si="3"/>
        <v>0</v>
      </c>
      <c r="AN37" s="196">
        <f t="shared" si="4"/>
        <v>0</v>
      </c>
    </row>
    <row r="38" spans="2:40" ht="12" customHeight="1">
      <c r="B38" s="117">
        <f t="shared" si="1"/>
        <v>35</v>
      </c>
      <c r="C38" s="126"/>
      <c r="D38" s="137"/>
      <c r="E38" s="144"/>
      <c r="F38" s="148" t="e">
        <f t="shared" ca="1" si="2"/>
        <v>#VALUE!</v>
      </c>
      <c r="G38" s="126"/>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96">
        <f t="shared" si="3"/>
        <v>0</v>
      </c>
      <c r="AN38" s="196">
        <f t="shared" si="4"/>
        <v>0</v>
      </c>
    </row>
    <row r="39" spans="2:40" ht="12" customHeight="1">
      <c r="B39" s="117">
        <f t="shared" si="1"/>
        <v>36</v>
      </c>
      <c r="C39" s="126"/>
      <c r="D39" s="137"/>
      <c r="E39" s="144"/>
      <c r="F39" s="148" t="e">
        <f t="shared" ca="1" si="2"/>
        <v>#VALUE!</v>
      </c>
      <c r="G39" s="126"/>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96">
        <f t="shared" si="3"/>
        <v>0</v>
      </c>
      <c r="AN39" s="196">
        <f t="shared" si="4"/>
        <v>0</v>
      </c>
    </row>
    <row r="40" spans="2:40" ht="12" customHeight="1">
      <c r="B40" s="117">
        <f t="shared" si="1"/>
        <v>37</v>
      </c>
      <c r="C40" s="126"/>
      <c r="D40" s="137"/>
      <c r="E40" s="144"/>
      <c r="F40" s="148" t="e">
        <f t="shared" ca="1" si="2"/>
        <v>#VALUE!</v>
      </c>
      <c r="G40" s="126"/>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96">
        <f t="shared" si="3"/>
        <v>0</v>
      </c>
      <c r="AN40" s="196">
        <f t="shared" si="4"/>
        <v>0</v>
      </c>
    </row>
    <row r="41" spans="2:40" ht="12" customHeight="1">
      <c r="B41" s="117">
        <f t="shared" si="1"/>
        <v>38</v>
      </c>
      <c r="C41" s="126"/>
      <c r="D41" s="137"/>
      <c r="E41" s="144"/>
      <c r="F41" s="148" t="e">
        <f t="shared" ca="1" si="2"/>
        <v>#VALUE!</v>
      </c>
      <c r="G41" s="126"/>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96">
        <f t="shared" si="3"/>
        <v>0</v>
      </c>
      <c r="AN41" s="196">
        <f t="shared" si="4"/>
        <v>0</v>
      </c>
    </row>
    <row r="42" spans="2:40" ht="12" customHeight="1">
      <c r="B42" s="117">
        <f t="shared" si="1"/>
        <v>39</v>
      </c>
      <c r="C42" s="126"/>
      <c r="D42" s="137"/>
      <c r="E42" s="144"/>
      <c r="F42" s="148" t="e">
        <f t="shared" ca="1" si="2"/>
        <v>#VALUE!</v>
      </c>
      <c r="G42" s="126"/>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96">
        <f t="shared" si="3"/>
        <v>0</v>
      </c>
      <c r="AN42" s="206">
        <f t="shared" si="4"/>
        <v>0</v>
      </c>
    </row>
    <row r="43" spans="2:40" ht="12" customHeight="1">
      <c r="B43" s="118">
        <f t="shared" si="1"/>
        <v>40</v>
      </c>
      <c r="C43" s="127"/>
      <c r="D43" s="214"/>
      <c r="E43" s="138"/>
      <c r="F43" s="149" t="e">
        <f t="shared" ca="1" si="2"/>
        <v>#VALUE!</v>
      </c>
      <c r="G43" s="127"/>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208">
        <f t="shared" si="3"/>
        <v>0</v>
      </c>
      <c r="AN43" s="208">
        <f t="shared" si="4"/>
        <v>0</v>
      </c>
    </row>
    <row r="44" spans="2:40" ht="15.75" customHeight="1">
      <c r="B44" s="119"/>
      <c r="C44" s="128" t="s">
        <v>145</v>
      </c>
      <c r="D44" s="139"/>
      <c r="E44" s="139"/>
      <c r="F44" s="150" t="s">
        <v>140</v>
      </c>
      <c r="G44" s="215">
        <f t="shared" ref="G44:AL44" si="5">COUNTIF(G$4:G$43,"*"&amp;"コ"&amp;"*")</f>
        <v>0</v>
      </c>
      <c r="H44" s="155">
        <f t="shared" si="5"/>
        <v>0</v>
      </c>
      <c r="I44" s="155">
        <f t="shared" si="5"/>
        <v>0</v>
      </c>
      <c r="J44" s="155">
        <f t="shared" si="5"/>
        <v>0</v>
      </c>
      <c r="K44" s="155">
        <f t="shared" si="5"/>
        <v>0</v>
      </c>
      <c r="L44" s="155">
        <f t="shared" si="5"/>
        <v>0</v>
      </c>
      <c r="M44" s="155">
        <f t="shared" si="5"/>
        <v>0</v>
      </c>
      <c r="N44" s="155">
        <f t="shared" si="5"/>
        <v>0</v>
      </c>
      <c r="O44" s="155">
        <f t="shared" si="5"/>
        <v>0</v>
      </c>
      <c r="P44" s="155">
        <f t="shared" si="5"/>
        <v>0</v>
      </c>
      <c r="Q44" s="155">
        <f t="shared" si="5"/>
        <v>0</v>
      </c>
      <c r="R44" s="155">
        <f t="shared" si="5"/>
        <v>0</v>
      </c>
      <c r="S44" s="155">
        <f t="shared" si="5"/>
        <v>0</v>
      </c>
      <c r="T44" s="155">
        <f t="shared" si="5"/>
        <v>0</v>
      </c>
      <c r="U44" s="155">
        <f t="shared" si="5"/>
        <v>0</v>
      </c>
      <c r="V44" s="155">
        <f t="shared" si="5"/>
        <v>0</v>
      </c>
      <c r="W44" s="155">
        <f t="shared" si="5"/>
        <v>0</v>
      </c>
      <c r="X44" s="155">
        <f t="shared" si="5"/>
        <v>0</v>
      </c>
      <c r="Y44" s="155">
        <f t="shared" si="5"/>
        <v>0</v>
      </c>
      <c r="Z44" s="155">
        <f t="shared" si="5"/>
        <v>0</v>
      </c>
      <c r="AA44" s="155">
        <f t="shared" si="5"/>
        <v>0</v>
      </c>
      <c r="AB44" s="155">
        <f t="shared" si="5"/>
        <v>0</v>
      </c>
      <c r="AC44" s="155">
        <f t="shared" si="5"/>
        <v>0</v>
      </c>
      <c r="AD44" s="155">
        <f t="shared" si="5"/>
        <v>0</v>
      </c>
      <c r="AE44" s="155">
        <f t="shared" si="5"/>
        <v>0</v>
      </c>
      <c r="AF44" s="155">
        <f t="shared" si="5"/>
        <v>0</v>
      </c>
      <c r="AG44" s="155">
        <f t="shared" si="5"/>
        <v>0</v>
      </c>
      <c r="AH44" s="155">
        <f t="shared" si="5"/>
        <v>0</v>
      </c>
      <c r="AI44" s="155">
        <f t="shared" si="5"/>
        <v>0</v>
      </c>
      <c r="AJ44" s="155">
        <f t="shared" si="5"/>
        <v>0</v>
      </c>
      <c r="AK44" s="155">
        <f t="shared" si="5"/>
        <v>0</v>
      </c>
      <c r="AL44" s="155">
        <f t="shared" si="5"/>
        <v>0</v>
      </c>
      <c r="AM44" s="200">
        <f>SUM(G44:AL44)</f>
        <v>0</v>
      </c>
    </row>
    <row r="45" spans="2:40" ht="15.75" customHeight="1">
      <c r="B45" s="119"/>
      <c r="C45" s="129" t="s">
        <v>147</v>
      </c>
      <c r="D45" s="140"/>
      <c r="E45" s="140"/>
      <c r="F45" s="151" t="s">
        <v>53</v>
      </c>
      <c r="G45" s="156">
        <f t="shared" ref="G45:AL45" si="6">COUNTIF(G$4:G$43,"*"&amp;"一"&amp;"*")</f>
        <v>0</v>
      </c>
      <c r="H45" s="162">
        <f t="shared" si="6"/>
        <v>0</v>
      </c>
      <c r="I45" s="162">
        <f t="shared" si="6"/>
        <v>0</v>
      </c>
      <c r="J45" s="162">
        <f t="shared" si="6"/>
        <v>0</v>
      </c>
      <c r="K45" s="162">
        <f t="shared" si="6"/>
        <v>0</v>
      </c>
      <c r="L45" s="162">
        <f t="shared" si="6"/>
        <v>0</v>
      </c>
      <c r="M45" s="162">
        <f t="shared" si="6"/>
        <v>0</v>
      </c>
      <c r="N45" s="162">
        <f t="shared" si="6"/>
        <v>0</v>
      </c>
      <c r="O45" s="162">
        <f t="shared" si="6"/>
        <v>0</v>
      </c>
      <c r="P45" s="162">
        <f t="shared" si="6"/>
        <v>0</v>
      </c>
      <c r="Q45" s="162">
        <f t="shared" si="6"/>
        <v>0</v>
      </c>
      <c r="R45" s="162">
        <f t="shared" si="6"/>
        <v>0</v>
      </c>
      <c r="S45" s="162">
        <f t="shared" si="6"/>
        <v>0</v>
      </c>
      <c r="T45" s="162">
        <f t="shared" si="6"/>
        <v>0</v>
      </c>
      <c r="U45" s="162">
        <f t="shared" si="6"/>
        <v>0</v>
      </c>
      <c r="V45" s="162">
        <f t="shared" si="6"/>
        <v>0</v>
      </c>
      <c r="W45" s="162">
        <f t="shared" si="6"/>
        <v>0</v>
      </c>
      <c r="X45" s="162">
        <f t="shared" si="6"/>
        <v>0</v>
      </c>
      <c r="Y45" s="162">
        <f t="shared" si="6"/>
        <v>0</v>
      </c>
      <c r="Z45" s="162">
        <f t="shared" si="6"/>
        <v>0</v>
      </c>
      <c r="AA45" s="162">
        <f t="shared" si="6"/>
        <v>0</v>
      </c>
      <c r="AB45" s="162">
        <f t="shared" si="6"/>
        <v>0</v>
      </c>
      <c r="AC45" s="162">
        <f t="shared" si="6"/>
        <v>0</v>
      </c>
      <c r="AD45" s="162">
        <f t="shared" si="6"/>
        <v>0</v>
      </c>
      <c r="AE45" s="162">
        <f t="shared" si="6"/>
        <v>0</v>
      </c>
      <c r="AF45" s="162">
        <f t="shared" si="6"/>
        <v>0</v>
      </c>
      <c r="AG45" s="162">
        <f t="shared" si="6"/>
        <v>0</v>
      </c>
      <c r="AH45" s="162">
        <f t="shared" si="6"/>
        <v>0</v>
      </c>
      <c r="AI45" s="162">
        <f t="shared" si="6"/>
        <v>0</v>
      </c>
      <c r="AJ45" s="162">
        <f t="shared" si="6"/>
        <v>0</v>
      </c>
      <c r="AK45" s="162">
        <f t="shared" si="6"/>
        <v>0</v>
      </c>
      <c r="AL45" s="162">
        <f t="shared" si="6"/>
        <v>0</v>
      </c>
      <c r="AM45" s="201">
        <f>SUM(G45:AL45)</f>
        <v>0</v>
      </c>
    </row>
    <row r="46" spans="2:40" ht="15.75" customHeight="1">
      <c r="B46" s="119"/>
      <c r="C46" s="130" t="s">
        <v>148</v>
      </c>
      <c r="D46" s="141"/>
      <c r="E46" s="141"/>
      <c r="F46" s="152"/>
      <c r="G46" s="157">
        <f t="shared" ref="G46:AL46" si="7">SUM(G44:G45)</f>
        <v>0</v>
      </c>
      <c r="H46" s="163">
        <f t="shared" si="7"/>
        <v>0</v>
      </c>
      <c r="I46" s="163">
        <f t="shared" si="7"/>
        <v>0</v>
      </c>
      <c r="J46" s="163">
        <f t="shared" si="7"/>
        <v>0</v>
      </c>
      <c r="K46" s="163">
        <f t="shared" si="7"/>
        <v>0</v>
      </c>
      <c r="L46" s="163">
        <f t="shared" si="7"/>
        <v>0</v>
      </c>
      <c r="M46" s="163">
        <f t="shared" si="7"/>
        <v>0</v>
      </c>
      <c r="N46" s="163">
        <f t="shared" si="7"/>
        <v>0</v>
      </c>
      <c r="O46" s="163">
        <f t="shared" si="7"/>
        <v>0</v>
      </c>
      <c r="P46" s="163">
        <f t="shared" si="7"/>
        <v>0</v>
      </c>
      <c r="Q46" s="163">
        <f t="shared" si="7"/>
        <v>0</v>
      </c>
      <c r="R46" s="163">
        <f t="shared" si="7"/>
        <v>0</v>
      </c>
      <c r="S46" s="163">
        <f t="shared" si="7"/>
        <v>0</v>
      </c>
      <c r="T46" s="163">
        <f t="shared" si="7"/>
        <v>0</v>
      </c>
      <c r="U46" s="163">
        <f t="shared" si="7"/>
        <v>0</v>
      </c>
      <c r="V46" s="163">
        <f t="shared" si="7"/>
        <v>0</v>
      </c>
      <c r="W46" s="163">
        <f t="shared" si="7"/>
        <v>0</v>
      </c>
      <c r="X46" s="163">
        <f t="shared" si="7"/>
        <v>0</v>
      </c>
      <c r="Y46" s="163">
        <f t="shared" si="7"/>
        <v>0</v>
      </c>
      <c r="Z46" s="163">
        <f t="shared" si="7"/>
        <v>0</v>
      </c>
      <c r="AA46" s="163">
        <f t="shared" si="7"/>
        <v>0</v>
      </c>
      <c r="AB46" s="163">
        <f t="shared" si="7"/>
        <v>0</v>
      </c>
      <c r="AC46" s="163">
        <f t="shared" si="7"/>
        <v>0</v>
      </c>
      <c r="AD46" s="163">
        <f t="shared" si="7"/>
        <v>0</v>
      </c>
      <c r="AE46" s="163">
        <f t="shared" si="7"/>
        <v>0</v>
      </c>
      <c r="AF46" s="163">
        <f t="shared" si="7"/>
        <v>0</v>
      </c>
      <c r="AG46" s="163">
        <f t="shared" si="7"/>
        <v>0</v>
      </c>
      <c r="AH46" s="163">
        <f t="shared" si="7"/>
        <v>0</v>
      </c>
      <c r="AI46" s="163">
        <f t="shared" si="7"/>
        <v>0</v>
      </c>
      <c r="AJ46" s="163">
        <f t="shared" si="7"/>
        <v>0</v>
      </c>
      <c r="AK46" s="163">
        <f t="shared" si="7"/>
        <v>0</v>
      </c>
      <c r="AL46" s="163">
        <f t="shared" si="7"/>
        <v>0</v>
      </c>
      <c r="AM46" s="202">
        <f>SUM(G46:AL46)</f>
        <v>0</v>
      </c>
    </row>
    <row r="47" spans="2:40" ht="15.75" customHeight="1">
      <c r="B47" s="119"/>
      <c r="C47" s="130" t="s">
        <v>26</v>
      </c>
      <c r="D47" s="141"/>
      <c r="E47" s="141"/>
      <c r="F47" s="152"/>
      <c r="G47" s="158">
        <f t="shared" ref="G47:AL47" si="8">COUNTIF(G$4:G$43,"空")</f>
        <v>0</v>
      </c>
      <c r="H47" s="164">
        <f t="shared" si="8"/>
        <v>0</v>
      </c>
      <c r="I47" s="164">
        <f t="shared" si="8"/>
        <v>0</v>
      </c>
      <c r="J47" s="164">
        <f t="shared" si="8"/>
        <v>0</v>
      </c>
      <c r="K47" s="164">
        <f t="shared" si="8"/>
        <v>0</v>
      </c>
      <c r="L47" s="164">
        <f t="shared" si="8"/>
        <v>0</v>
      </c>
      <c r="M47" s="164">
        <f t="shared" si="8"/>
        <v>0</v>
      </c>
      <c r="N47" s="164">
        <f t="shared" si="8"/>
        <v>0</v>
      </c>
      <c r="O47" s="164">
        <f t="shared" si="8"/>
        <v>0</v>
      </c>
      <c r="P47" s="164">
        <f t="shared" si="8"/>
        <v>0</v>
      </c>
      <c r="Q47" s="164">
        <f t="shared" si="8"/>
        <v>0</v>
      </c>
      <c r="R47" s="164">
        <f t="shared" si="8"/>
        <v>0</v>
      </c>
      <c r="S47" s="164">
        <f t="shared" si="8"/>
        <v>0</v>
      </c>
      <c r="T47" s="164">
        <f t="shared" si="8"/>
        <v>0</v>
      </c>
      <c r="U47" s="164">
        <f t="shared" si="8"/>
        <v>0</v>
      </c>
      <c r="V47" s="164">
        <f t="shared" si="8"/>
        <v>0</v>
      </c>
      <c r="W47" s="164">
        <f t="shared" si="8"/>
        <v>0</v>
      </c>
      <c r="X47" s="164">
        <f t="shared" si="8"/>
        <v>0</v>
      </c>
      <c r="Y47" s="164">
        <f t="shared" si="8"/>
        <v>0</v>
      </c>
      <c r="Z47" s="164">
        <f t="shared" si="8"/>
        <v>0</v>
      </c>
      <c r="AA47" s="164">
        <f t="shared" si="8"/>
        <v>0</v>
      </c>
      <c r="AB47" s="164">
        <f t="shared" si="8"/>
        <v>0</v>
      </c>
      <c r="AC47" s="164">
        <f t="shared" si="8"/>
        <v>0</v>
      </c>
      <c r="AD47" s="164">
        <f t="shared" si="8"/>
        <v>0</v>
      </c>
      <c r="AE47" s="164">
        <f t="shared" si="8"/>
        <v>0</v>
      </c>
      <c r="AF47" s="164">
        <f t="shared" si="8"/>
        <v>0</v>
      </c>
      <c r="AG47" s="164">
        <f t="shared" si="8"/>
        <v>0</v>
      </c>
      <c r="AH47" s="164">
        <f t="shared" si="8"/>
        <v>0</v>
      </c>
      <c r="AI47" s="164">
        <f t="shared" si="8"/>
        <v>0</v>
      </c>
      <c r="AJ47" s="164">
        <f t="shared" si="8"/>
        <v>0</v>
      </c>
      <c r="AK47" s="164">
        <f t="shared" si="8"/>
        <v>0</v>
      </c>
      <c r="AL47" s="164">
        <f t="shared" si="8"/>
        <v>0</v>
      </c>
      <c r="AM47" s="203">
        <f>SUM(G47:AL47)</f>
        <v>0</v>
      </c>
    </row>
    <row r="48" spans="2:40" ht="15.75" customHeight="1">
      <c r="B48" s="120"/>
      <c r="C48" s="131" t="s">
        <v>149</v>
      </c>
      <c r="D48" s="131"/>
      <c r="E48" s="131"/>
      <c r="F48" s="153"/>
      <c r="G48" s="159">
        <f t="shared" ref="G48:AL48" si="9">SUM(G46:G47)</f>
        <v>0</v>
      </c>
      <c r="H48" s="165">
        <f t="shared" si="9"/>
        <v>0</v>
      </c>
      <c r="I48" s="165">
        <f t="shared" si="9"/>
        <v>0</v>
      </c>
      <c r="J48" s="165">
        <f t="shared" si="9"/>
        <v>0</v>
      </c>
      <c r="K48" s="165">
        <f t="shared" si="9"/>
        <v>0</v>
      </c>
      <c r="L48" s="165">
        <f t="shared" si="9"/>
        <v>0</v>
      </c>
      <c r="M48" s="165">
        <f t="shared" si="9"/>
        <v>0</v>
      </c>
      <c r="N48" s="165">
        <f t="shared" si="9"/>
        <v>0</v>
      </c>
      <c r="O48" s="165">
        <f t="shared" si="9"/>
        <v>0</v>
      </c>
      <c r="P48" s="165">
        <f t="shared" si="9"/>
        <v>0</v>
      </c>
      <c r="Q48" s="165">
        <f t="shared" si="9"/>
        <v>0</v>
      </c>
      <c r="R48" s="165">
        <f t="shared" si="9"/>
        <v>0</v>
      </c>
      <c r="S48" s="165">
        <f t="shared" si="9"/>
        <v>0</v>
      </c>
      <c r="T48" s="165">
        <f t="shared" si="9"/>
        <v>0</v>
      </c>
      <c r="U48" s="165">
        <f t="shared" si="9"/>
        <v>0</v>
      </c>
      <c r="V48" s="165">
        <f t="shared" si="9"/>
        <v>0</v>
      </c>
      <c r="W48" s="165">
        <f t="shared" si="9"/>
        <v>0</v>
      </c>
      <c r="X48" s="165">
        <f t="shared" si="9"/>
        <v>0</v>
      </c>
      <c r="Y48" s="165">
        <f t="shared" si="9"/>
        <v>0</v>
      </c>
      <c r="Z48" s="165">
        <f t="shared" si="9"/>
        <v>0</v>
      </c>
      <c r="AA48" s="165">
        <f t="shared" si="9"/>
        <v>0</v>
      </c>
      <c r="AB48" s="165">
        <f t="shared" si="9"/>
        <v>0</v>
      </c>
      <c r="AC48" s="165">
        <f t="shared" si="9"/>
        <v>0</v>
      </c>
      <c r="AD48" s="165">
        <f t="shared" si="9"/>
        <v>0</v>
      </c>
      <c r="AE48" s="165">
        <f t="shared" si="9"/>
        <v>0</v>
      </c>
      <c r="AF48" s="165">
        <f t="shared" si="9"/>
        <v>0</v>
      </c>
      <c r="AG48" s="165">
        <f t="shared" si="9"/>
        <v>0</v>
      </c>
      <c r="AH48" s="165">
        <f t="shared" si="9"/>
        <v>0</v>
      </c>
      <c r="AI48" s="165">
        <f t="shared" si="9"/>
        <v>0</v>
      </c>
      <c r="AJ48" s="165">
        <f t="shared" si="9"/>
        <v>0</v>
      </c>
      <c r="AK48" s="165">
        <f t="shared" si="9"/>
        <v>0</v>
      </c>
      <c r="AL48" s="165">
        <f t="shared" si="9"/>
        <v>0</v>
      </c>
      <c r="AM48" s="204">
        <f>SUM(G48:AL48)</f>
        <v>0</v>
      </c>
    </row>
    <row r="49" spans="2:39" ht="12" customHeight="1">
      <c r="B49" s="28"/>
      <c r="C49" s="28"/>
      <c r="D49" s="28"/>
      <c r="E49" s="28"/>
      <c r="F49" s="28"/>
      <c r="G49" s="57"/>
      <c r="H49" s="57"/>
      <c r="I49" s="57"/>
      <c r="J49" s="57"/>
      <c r="K49" s="57"/>
      <c r="L49" s="57"/>
      <c r="M49" s="57"/>
      <c r="N49" s="88"/>
      <c r="O49" s="88"/>
      <c r="P49" s="88"/>
      <c r="Q49" s="57"/>
      <c r="R49" s="57"/>
      <c r="S49" s="57"/>
      <c r="T49" s="57"/>
      <c r="U49" s="57"/>
      <c r="V49" s="88"/>
      <c r="W49" s="88"/>
      <c r="X49" s="57"/>
      <c r="Y49" s="88"/>
      <c r="Z49" s="57"/>
      <c r="AA49" s="57"/>
      <c r="AB49" s="57"/>
      <c r="AC49" s="88"/>
      <c r="AD49" s="57"/>
      <c r="AE49" s="57"/>
      <c r="AF49" s="57"/>
      <c r="AG49" s="57"/>
      <c r="AH49" s="57"/>
      <c r="AI49" s="57"/>
      <c r="AJ49" s="57"/>
      <c r="AK49" s="57"/>
      <c r="AL49" s="57"/>
      <c r="AM49" s="57"/>
    </row>
    <row r="50" spans="2:39" ht="16.2" customHeight="1">
      <c r="B50" s="30" t="s">
        <v>218</v>
      </c>
      <c r="C50" s="44"/>
      <c r="D50" s="44"/>
      <c r="E50" s="44"/>
      <c r="F50" s="44"/>
      <c r="G50" s="44"/>
      <c r="H50" s="44"/>
      <c r="I50" s="44"/>
      <c r="J50" s="44"/>
      <c r="K50" s="44"/>
      <c r="L50" s="44"/>
      <c r="M50" s="44"/>
      <c r="N50" s="44"/>
      <c r="O50" s="44"/>
      <c r="P50" s="44"/>
      <c r="Q50" s="44"/>
      <c r="R50" s="44"/>
      <c r="S50" s="44"/>
      <c r="U50" s="44"/>
      <c r="V50" s="44"/>
      <c r="W50" s="44"/>
      <c r="X50" s="44"/>
      <c r="Y50" s="44"/>
      <c r="Z50" s="107"/>
    </row>
    <row r="51" spans="2:39" ht="3" customHeight="1">
      <c r="B51" s="30"/>
      <c r="C51" s="44"/>
      <c r="D51" s="44"/>
      <c r="E51" s="44"/>
      <c r="F51" s="44"/>
      <c r="G51" s="44"/>
      <c r="H51" s="44"/>
      <c r="I51" s="44"/>
      <c r="J51" s="44"/>
      <c r="K51" s="44"/>
      <c r="L51" s="44"/>
      <c r="M51" s="44"/>
      <c r="N51" s="44"/>
      <c r="O51" s="44"/>
      <c r="P51" s="44"/>
      <c r="Q51" s="44"/>
      <c r="R51" s="44"/>
      <c r="S51" s="44"/>
      <c r="U51" s="44"/>
      <c r="V51" s="44"/>
      <c r="W51" s="44"/>
      <c r="X51" s="44"/>
      <c r="Y51" s="44"/>
      <c r="Z51" s="107"/>
    </row>
    <row r="52" spans="2:39" ht="16.8" customHeight="1">
      <c r="B52" s="31" t="s">
        <v>83</v>
      </c>
      <c r="O52" s="31"/>
    </row>
    <row r="53" spans="2:39" s="24" customFormat="1" ht="16.8" customHeight="1">
      <c r="B53" s="32" t="s">
        <v>92</v>
      </c>
      <c r="C53" s="32"/>
      <c r="D53" s="32"/>
      <c r="E53" s="32" t="s">
        <v>27</v>
      </c>
      <c r="F53" s="32"/>
      <c r="G53" s="32"/>
      <c r="H53" s="32" t="s">
        <v>93</v>
      </c>
      <c r="I53" s="32"/>
      <c r="J53" s="32"/>
      <c r="K53" s="32" t="s">
        <v>17</v>
      </c>
      <c r="L53" s="78"/>
      <c r="M53" s="81"/>
      <c r="N53" s="89"/>
      <c r="O53" s="32" t="s">
        <v>81</v>
      </c>
      <c r="P53" s="78"/>
      <c r="Q53" s="81"/>
      <c r="R53" s="99"/>
      <c r="S53" s="102"/>
      <c r="T53" s="102"/>
      <c r="U53" s="104"/>
      <c r="V53" s="104"/>
      <c r="W53" s="104"/>
      <c r="X53" s="104"/>
      <c r="Y53" s="104"/>
      <c r="Z53" s="104"/>
      <c r="AA53" s="108"/>
      <c r="AB53" s="104"/>
      <c r="AC53" s="104"/>
      <c r="AD53" s="104"/>
      <c r="AE53" s="104"/>
      <c r="AF53" s="104"/>
      <c r="AG53" s="104"/>
    </row>
    <row r="54" spans="2:39" s="24" customFormat="1" ht="16.8" customHeight="1">
      <c r="B54" s="32"/>
      <c r="C54" s="32"/>
      <c r="D54" s="32"/>
      <c r="E54" s="32"/>
      <c r="F54" s="32"/>
      <c r="G54" s="32"/>
      <c r="H54" s="32"/>
      <c r="I54" s="32"/>
      <c r="J54" s="32"/>
      <c r="K54" s="76"/>
      <c r="L54" s="79"/>
      <c r="M54" s="82"/>
      <c r="N54" s="89"/>
      <c r="O54" s="76"/>
      <c r="P54" s="79"/>
      <c r="Q54" s="82"/>
      <c r="R54" s="100"/>
      <c r="S54" s="102"/>
      <c r="T54" s="102"/>
      <c r="U54" s="104"/>
      <c r="V54" s="104"/>
      <c r="W54" s="104"/>
      <c r="X54" s="104"/>
      <c r="Y54" s="104"/>
      <c r="Z54" s="104"/>
      <c r="AA54" s="108"/>
      <c r="AB54" s="104"/>
      <c r="AC54" s="104"/>
      <c r="AD54" s="104"/>
      <c r="AE54" s="104"/>
      <c r="AF54" s="104"/>
      <c r="AG54" s="104"/>
    </row>
    <row r="55" spans="2:39" ht="16.8" customHeight="1">
      <c r="B55" s="33">
        <f>+AM44</f>
        <v>0</v>
      </c>
      <c r="C55" s="33"/>
      <c r="D55" s="33"/>
      <c r="E55" s="145"/>
      <c r="F55" s="145"/>
      <c r="G55" s="145"/>
      <c r="H55" s="33">
        <f>W1*AB1</f>
        <v>0</v>
      </c>
      <c r="I55" s="33"/>
      <c r="J55" s="33"/>
      <c r="K55" s="167">
        <f>SUM(SUMIFS(AN4:AN43,D4:D43,{"即応(ICU)","即応(重症等)","即応(その他)"}))</f>
        <v>0</v>
      </c>
      <c r="L55" s="169"/>
      <c r="M55" s="171"/>
      <c r="O55" s="174" t="e">
        <f>(B55+E55)/(H55-K55)</f>
        <v>#DIV/0!</v>
      </c>
      <c r="P55" s="176"/>
      <c r="Q55" s="178"/>
      <c r="R55" s="216"/>
      <c r="S55" s="113"/>
      <c r="T55" s="113"/>
      <c r="U55" s="105"/>
      <c r="V55" s="105"/>
      <c r="W55" s="105"/>
      <c r="X55" s="105"/>
      <c r="Y55" s="105"/>
      <c r="Z55" s="105"/>
      <c r="AA55" s="109"/>
      <c r="AB55" s="110"/>
      <c r="AC55" s="110"/>
      <c r="AD55" s="110"/>
      <c r="AE55" s="113"/>
      <c r="AF55" s="113"/>
      <c r="AG55" s="113"/>
    </row>
    <row r="56" spans="2:39" s="25" customFormat="1" ht="16.8" customHeight="1">
      <c r="B56" s="25" t="s">
        <v>37</v>
      </c>
    </row>
    <row r="57" spans="2:39" s="25" customFormat="1" ht="16.8" customHeight="1">
      <c r="B57" s="23" t="s">
        <v>95</v>
      </c>
    </row>
    <row r="58" spans="2:39" ht="16.8" customHeight="1">
      <c r="B58" s="34" t="s">
        <v>45</v>
      </c>
      <c r="N58" s="44"/>
    </row>
    <row r="59" spans="2:39" ht="16.8" customHeight="1">
      <c r="B59" s="34"/>
    </row>
    <row r="60" spans="2:39" ht="16.8" customHeight="1">
      <c r="B60" s="30" t="s">
        <v>127</v>
      </c>
      <c r="C60" s="45"/>
      <c r="D60" s="45" t="s">
        <v>70</v>
      </c>
      <c r="E60" s="28"/>
      <c r="G60" s="44"/>
      <c r="H60" s="44"/>
      <c r="I60" s="44"/>
      <c r="J60" s="44"/>
      <c r="K60" s="44"/>
      <c r="L60" s="44"/>
      <c r="M60" s="44"/>
      <c r="N60" s="44"/>
      <c r="O60" s="44"/>
      <c r="P60" s="44"/>
      <c r="Q60" s="44"/>
      <c r="R60" s="44"/>
      <c r="S60" s="44"/>
      <c r="T60" s="44"/>
      <c r="U60" s="44"/>
      <c r="V60" s="44"/>
      <c r="W60" s="44"/>
      <c r="X60" s="44"/>
      <c r="Y60" s="44"/>
      <c r="Z60" s="44"/>
      <c r="AA60" s="44"/>
    </row>
    <row r="61" spans="2:39" ht="16.8" customHeight="1">
      <c r="B61" s="35"/>
      <c r="C61" s="46"/>
      <c r="D61" s="46"/>
      <c r="E61" s="46"/>
      <c r="F61" s="46"/>
      <c r="G61" s="58" t="s">
        <v>52</v>
      </c>
      <c r="H61" s="68"/>
      <c r="I61" s="58" t="s">
        <v>128</v>
      </c>
      <c r="J61" s="68"/>
      <c r="K61" s="77" t="s">
        <v>12</v>
      </c>
      <c r="L61" s="77"/>
      <c r="M61" s="77"/>
      <c r="N61" s="77"/>
    </row>
    <row r="62" spans="2:39" ht="16.8" customHeight="1">
      <c r="B62" s="40" t="s">
        <v>121</v>
      </c>
      <c r="C62" s="51"/>
      <c r="D62" s="51"/>
      <c r="E62" s="51"/>
      <c r="F62" s="51"/>
      <c r="G62" s="62">
        <f>SUM(SUMIFS(AM4:AM43,D4:D43,{"即応(ICU)","休床(ICU)"}))</f>
        <v>0</v>
      </c>
      <c r="H62" s="62"/>
      <c r="I62" s="62">
        <v>97000</v>
      </c>
      <c r="J62" s="62"/>
      <c r="K62" s="62">
        <f>+G62*I62</f>
        <v>0</v>
      </c>
      <c r="L62" s="62"/>
      <c r="M62" s="62"/>
      <c r="N62" s="62"/>
    </row>
    <row r="63" spans="2:39" ht="16.8" customHeight="1">
      <c r="B63" s="40" t="s">
        <v>157</v>
      </c>
      <c r="C63" s="40"/>
      <c r="D63" s="40"/>
      <c r="E63" s="40"/>
      <c r="F63" s="40"/>
      <c r="G63" s="62">
        <f>SUM(SUMIFS(AM4:AM43,D4:D43,{"即応(重症等)","休床(重症等)"}))</f>
        <v>0</v>
      </c>
      <c r="H63" s="62"/>
      <c r="I63" s="62">
        <v>41000</v>
      </c>
      <c r="J63" s="62"/>
      <c r="K63" s="62">
        <f>+G63*I63</f>
        <v>0</v>
      </c>
      <c r="L63" s="62"/>
      <c r="M63" s="84"/>
      <c r="N63" s="84"/>
      <c r="O63" s="23" t="s">
        <v>159</v>
      </c>
    </row>
    <row r="64" spans="2:39" ht="16.8" customHeight="1">
      <c r="B64" s="41" t="s">
        <v>155</v>
      </c>
      <c r="C64" s="52"/>
      <c r="D64" s="52"/>
      <c r="E64" s="52"/>
      <c r="F64" s="52"/>
      <c r="G64" s="63">
        <f>SUM(SUMIFS(AM4:AM43,D4:D43,{"即応(その他)","休床(その他)"}))</f>
        <v>0</v>
      </c>
      <c r="H64" s="63"/>
      <c r="I64" s="63">
        <v>16000</v>
      </c>
      <c r="J64" s="63"/>
      <c r="K64" s="63">
        <f>+G64*I64</f>
        <v>0</v>
      </c>
      <c r="L64" s="63"/>
      <c r="M64" s="85"/>
      <c r="N64" s="85"/>
    </row>
    <row r="65" spans="2:39" ht="16.8" customHeight="1">
      <c r="B65" s="42" t="s">
        <v>8</v>
      </c>
      <c r="C65" s="53"/>
      <c r="D65" s="53"/>
      <c r="E65" s="53"/>
      <c r="F65" s="53"/>
      <c r="G65" s="64">
        <f>SUM(G62:H64)</f>
        <v>0</v>
      </c>
      <c r="H65" s="64"/>
      <c r="I65" s="70"/>
      <c r="J65" s="70"/>
      <c r="K65" s="64">
        <f>SUM(K62:L64)</f>
        <v>0</v>
      </c>
      <c r="L65" s="64"/>
      <c r="M65" s="86"/>
      <c r="N65" s="86"/>
    </row>
    <row r="66" spans="2:39" ht="16.8" customHeight="1">
      <c r="C66" s="34"/>
    </row>
    <row r="67" spans="2:39" ht="13.8" customHeight="1">
      <c r="B67" s="45"/>
      <c r="D67" s="45"/>
      <c r="E67" s="28"/>
      <c r="F67" s="28"/>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row>
    <row r="68" spans="2:39" ht="15.75">
      <c r="B68" s="121" t="s">
        <v>47</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209"/>
    </row>
    <row r="69" spans="2:39" ht="18.75">
      <c r="B69" s="122" t="s">
        <v>130</v>
      </c>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10"/>
    </row>
    <row r="70" spans="2:39" s="160" customFormat="1" ht="15.75">
      <c r="B70" s="212" t="s">
        <v>160</v>
      </c>
      <c r="C70" s="23"/>
      <c r="D70" s="23"/>
      <c r="E70" s="23"/>
      <c r="F70" s="23"/>
      <c r="G70" s="23"/>
      <c r="H70" s="23"/>
      <c r="I70" s="23"/>
      <c r="J70" s="23"/>
      <c r="K70" s="23"/>
      <c r="L70" s="23"/>
      <c r="M70" s="23"/>
      <c r="N70" s="23"/>
      <c r="O70" s="23"/>
      <c r="P70" s="23"/>
      <c r="Q70" s="23"/>
      <c r="R70" s="23"/>
      <c r="S70" s="23"/>
      <c r="T70" s="23"/>
      <c r="U70" s="23"/>
      <c r="AM70" s="219"/>
    </row>
    <row r="71" spans="2:39" s="160" customFormat="1" ht="15.75">
      <c r="B71" s="212"/>
      <c r="C71" s="213" t="s">
        <v>161</v>
      </c>
      <c r="D71" s="23"/>
      <c r="E71" s="23"/>
      <c r="F71" s="23"/>
      <c r="G71" s="23"/>
      <c r="H71" s="23"/>
      <c r="I71" s="23"/>
      <c r="J71" s="23"/>
      <c r="K71" s="23"/>
      <c r="L71" s="23"/>
      <c r="M71" s="23"/>
      <c r="N71" s="23"/>
      <c r="O71" s="23"/>
      <c r="P71" s="23"/>
      <c r="Q71" s="23"/>
      <c r="R71" s="23"/>
      <c r="S71" s="23"/>
      <c r="T71" s="23"/>
      <c r="U71" s="23"/>
      <c r="AM71" s="219"/>
    </row>
    <row r="72" spans="2:39" s="160" customFormat="1" ht="15.75">
      <c r="B72" s="212"/>
      <c r="C72" s="213" t="s">
        <v>163</v>
      </c>
      <c r="D72" s="23"/>
      <c r="E72" s="23"/>
      <c r="F72" s="23"/>
      <c r="G72" s="23"/>
      <c r="H72" s="23"/>
      <c r="I72" s="23"/>
      <c r="J72" s="23"/>
      <c r="K72" s="23"/>
      <c r="L72" s="23"/>
      <c r="M72" s="23"/>
      <c r="N72" s="23"/>
      <c r="O72" s="23"/>
      <c r="P72" s="23"/>
      <c r="Q72" s="23"/>
      <c r="R72" s="23"/>
      <c r="S72" s="23"/>
      <c r="T72" s="23"/>
      <c r="U72" s="23"/>
      <c r="AM72" s="219"/>
    </row>
    <row r="73" spans="2:39" s="160" customFormat="1" ht="15.75">
      <c r="B73" s="212"/>
      <c r="C73" s="213" t="s">
        <v>219</v>
      </c>
      <c r="D73" s="23"/>
      <c r="E73" s="23"/>
      <c r="F73" s="23"/>
      <c r="G73" s="23"/>
      <c r="H73" s="23"/>
      <c r="I73" s="23"/>
      <c r="J73" s="23"/>
      <c r="K73" s="23"/>
      <c r="L73" s="23"/>
      <c r="M73" s="23"/>
      <c r="N73" s="23"/>
      <c r="O73" s="23"/>
      <c r="P73" s="23"/>
      <c r="Q73" s="23"/>
      <c r="R73" s="23"/>
      <c r="S73" s="23"/>
      <c r="T73" s="23"/>
      <c r="U73" s="23"/>
      <c r="AM73" s="219"/>
    </row>
    <row r="74" spans="2:39" ht="17.399999999999999" customHeight="1">
      <c r="B74" s="123" t="s">
        <v>36</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210"/>
    </row>
    <row r="75" spans="2:39" ht="17.399999999999999" customHeight="1">
      <c r="B75" s="122" t="s">
        <v>34</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210"/>
    </row>
    <row r="76" spans="2:39" ht="17.399999999999999" customHeight="1">
      <c r="B76" s="123" t="s">
        <v>137</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210"/>
    </row>
    <row r="77" spans="2:39" ht="17.399999999999999" customHeight="1">
      <c r="B77" s="122" t="s">
        <v>18</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210"/>
    </row>
    <row r="78" spans="2:39" ht="17.399999999999999" customHeight="1">
      <c r="B78" s="124" t="s">
        <v>84</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211"/>
    </row>
    <row r="79" spans="2:39" ht="15"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row>
    <row r="80" spans="2:39" ht="15"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row>
    <row r="81" spans="2:39" ht="15" customHeight="1">
      <c r="B81" s="27"/>
      <c r="C81" s="134" t="s">
        <v>4</v>
      </c>
      <c r="D81" s="142"/>
      <c r="E81" s="142" t="s">
        <v>58</v>
      </c>
      <c r="F81" s="142"/>
      <c r="G81" s="27"/>
      <c r="H81" s="27"/>
      <c r="I81" s="27"/>
      <c r="J81" s="27"/>
      <c r="K81" s="27" t="s">
        <v>113</v>
      </c>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row>
    <row r="82" spans="2:39" ht="15" customHeight="1">
      <c r="B82" s="27"/>
      <c r="C82" s="40" t="s">
        <v>19</v>
      </c>
      <c r="D82" s="142"/>
      <c r="E82" s="146" t="s">
        <v>102</v>
      </c>
      <c r="F82" s="146"/>
      <c r="G82" s="27"/>
      <c r="H82" s="27"/>
      <c r="I82" s="27"/>
      <c r="J82" s="27"/>
      <c r="K82" s="40">
        <v>1</v>
      </c>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row>
    <row r="83" spans="2:39" ht="15" customHeight="1">
      <c r="B83" s="27"/>
      <c r="C83" s="40" t="s">
        <v>119</v>
      </c>
      <c r="D83" s="142"/>
      <c r="E83" s="146" t="s">
        <v>151</v>
      </c>
      <c r="F83" s="146"/>
      <c r="G83" s="160" t="s">
        <v>112</v>
      </c>
      <c r="H83" s="27"/>
      <c r="I83" s="27"/>
      <c r="J83" s="27"/>
      <c r="K83" s="40">
        <v>2</v>
      </c>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2:39" ht="15" customHeight="1">
      <c r="B84" s="27"/>
      <c r="C84" s="135" t="s">
        <v>131</v>
      </c>
      <c r="D84" s="142"/>
      <c r="E84" s="146" t="s">
        <v>152</v>
      </c>
      <c r="F84" s="146"/>
      <c r="G84" s="160"/>
      <c r="H84" s="27"/>
      <c r="I84" s="27"/>
      <c r="J84" s="27"/>
      <c r="K84" s="40">
        <v>3</v>
      </c>
      <c r="L84" s="27"/>
      <c r="M84" s="27"/>
      <c r="N84" s="27"/>
      <c r="O84" s="160"/>
      <c r="P84" s="27"/>
      <c r="Q84" s="27"/>
      <c r="R84" s="27"/>
      <c r="S84" s="27"/>
      <c r="T84" s="27"/>
      <c r="U84" s="27"/>
      <c r="V84" s="27"/>
      <c r="W84" s="27"/>
      <c r="X84" s="27"/>
      <c r="Y84" s="27"/>
      <c r="Z84" s="27"/>
      <c r="AA84" s="27"/>
      <c r="AB84" s="27"/>
      <c r="AC84" s="27"/>
      <c r="AD84" s="27"/>
      <c r="AE84" s="27"/>
      <c r="AF84" s="27"/>
      <c r="AG84" s="27"/>
      <c r="AH84" s="27"/>
      <c r="AI84" s="27"/>
      <c r="AJ84" s="27"/>
      <c r="AK84" s="27"/>
      <c r="AL84" s="27"/>
      <c r="AM84" s="27"/>
    </row>
    <row r="85" spans="2:39" ht="15" customHeight="1">
      <c r="B85" s="27"/>
      <c r="C85" s="40" t="s">
        <v>16</v>
      </c>
      <c r="D85" s="142"/>
      <c r="E85" s="146" t="s">
        <v>108</v>
      </c>
      <c r="F85" s="146"/>
      <c r="G85" s="27"/>
      <c r="H85" s="27"/>
      <c r="I85" s="27"/>
      <c r="J85" s="27"/>
      <c r="K85" s="40">
        <v>4</v>
      </c>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row>
    <row r="86" spans="2:39" ht="15" customHeight="1">
      <c r="E86" s="146" t="s">
        <v>154</v>
      </c>
      <c r="F86" s="146"/>
      <c r="G86" s="160" t="s">
        <v>112</v>
      </c>
      <c r="K86" s="51">
        <v>5</v>
      </c>
    </row>
    <row r="87" spans="2:39" ht="15" customHeight="1">
      <c r="E87" s="146" t="s">
        <v>153</v>
      </c>
      <c r="F87" s="146"/>
    </row>
    <row r="88" spans="2:39" ht="15" customHeight="1">
      <c r="G88" s="160"/>
    </row>
    <row r="89" spans="2:39" ht="15" customHeight="1"/>
  </sheetData>
  <mergeCells count="54">
    <mergeCell ref="K1:L1"/>
    <mergeCell ref="N1:O1"/>
    <mergeCell ref="P1:Q1"/>
    <mergeCell ref="S1:T1"/>
    <mergeCell ref="U1:V1"/>
    <mergeCell ref="W1:X1"/>
    <mergeCell ref="Y1:AA1"/>
    <mergeCell ref="AB1:AC1"/>
    <mergeCell ref="AH1:AI1"/>
    <mergeCell ref="AJ1:AM1"/>
    <mergeCell ref="C46:F46"/>
    <mergeCell ref="C47:F47"/>
    <mergeCell ref="B55:D55"/>
    <mergeCell ref="E55:G55"/>
    <mergeCell ref="H55:J55"/>
    <mergeCell ref="K55:M55"/>
    <mergeCell ref="O55:Q55"/>
    <mergeCell ref="R55:T55"/>
    <mergeCell ref="U55:W55"/>
    <mergeCell ref="X55:Z55"/>
    <mergeCell ref="AB55:AD55"/>
    <mergeCell ref="AE55:AG55"/>
    <mergeCell ref="I60:AA60"/>
    <mergeCell ref="B61:F61"/>
    <mergeCell ref="G61:H61"/>
    <mergeCell ref="I61:J61"/>
    <mergeCell ref="K61:N61"/>
    <mergeCell ref="B62:F62"/>
    <mergeCell ref="G62:H62"/>
    <mergeCell ref="I62:J62"/>
    <mergeCell ref="K62:N62"/>
    <mergeCell ref="B63:F63"/>
    <mergeCell ref="G63:H63"/>
    <mergeCell ref="I63:J63"/>
    <mergeCell ref="K63:N63"/>
    <mergeCell ref="B64:F64"/>
    <mergeCell ref="G64:H64"/>
    <mergeCell ref="I64:J64"/>
    <mergeCell ref="K64:N64"/>
    <mergeCell ref="B65:F65"/>
    <mergeCell ref="G65:H65"/>
    <mergeCell ref="I65:J65"/>
    <mergeCell ref="K65:N65"/>
    <mergeCell ref="E81:F81"/>
    <mergeCell ref="B53:D54"/>
    <mergeCell ref="E53:G54"/>
    <mergeCell ref="H53:J54"/>
    <mergeCell ref="K53:M54"/>
    <mergeCell ref="O53:Q54"/>
    <mergeCell ref="R53:T54"/>
    <mergeCell ref="U53:W54"/>
    <mergeCell ref="X53:Z54"/>
    <mergeCell ref="AB53:AD54"/>
    <mergeCell ref="AE53:AG54"/>
  </mergeCells>
  <phoneticPr fontId="2"/>
  <conditionalFormatting sqref="AB4:AK43">
    <cfRule type="containsText" dxfId="315" priority="4" text="コ">
      <formula>NOT(ISERROR(SEARCH("コ",AB4)))</formula>
    </cfRule>
    <cfRule type="containsText" dxfId="314" priority="2" text="一">
      <formula>NOT(ISERROR(SEARCH("一",AB4)))</formula>
    </cfRule>
    <cfRule type="containsText" dxfId="313" priority="3" text="コ(重)">
      <formula>NOT(ISERROR(SEARCH("コ(重)",AB4)))</formula>
    </cfRule>
  </conditionalFormatting>
  <conditionalFormatting sqref="AB4:AK43">
    <cfRule type="containsText" dxfId="312" priority="1" text="空">
      <formula>NOT(ISERROR(SEARCH("空",AB4)))</formula>
    </cfRule>
  </conditionalFormatting>
  <conditionalFormatting sqref="D4:D43">
    <cfRule type="containsText" dxfId="311" priority="15" text="即応(ICU)">
      <formula>NOT(ISERROR(SEARCH("即応(ICU)",D4)))</formula>
    </cfRule>
    <cfRule type="containsText" dxfId="310" priority="12" text="休床(ICU">
      <formula>NOT(ISERROR(SEARCH("休床(ICU",D4)))</formula>
    </cfRule>
    <cfRule type="containsText" dxfId="309" priority="10" text="休床(その他)">
      <formula>NOT(ISERROR(SEARCH("休床(その他)",D4)))</formula>
    </cfRule>
    <cfRule type="containsText" dxfId="308" priority="11" text="休床(重症等)">
      <formula>NOT(ISERROR(SEARCH("休床(重症等)",D4)))</formula>
    </cfRule>
    <cfRule type="containsText" dxfId="307" priority="13" text="即応(その他)">
      <formula>NOT(ISERROR(SEARCH("即応(その他)",D4)))</formula>
    </cfRule>
    <cfRule type="containsText" dxfId="306" priority="14" text="即応(重症等)">
      <formula>NOT(ISERROR(SEARCH("即応(重症等)",D4)))</formula>
    </cfRule>
  </conditionalFormatting>
  <conditionalFormatting sqref="E4:E43">
    <cfRule type="notContainsBlanks" dxfId="305" priority="9">
      <formula>LEN(TRIM(E4))&gt;0</formula>
    </cfRule>
  </conditionalFormatting>
  <conditionalFormatting sqref="C4:C43">
    <cfRule type="notContainsBlanks" dxfId="304" priority="8">
      <formula>LEN(TRIM(C4))&gt;0</formula>
    </cfRule>
  </conditionalFormatting>
  <conditionalFormatting sqref="G4:AA43 AL4:AL43">
    <cfRule type="containsText" dxfId="303" priority="16" text="コ">
      <formula>NOT(ISERROR(SEARCH("コ",G4)))</formula>
    </cfRule>
    <cfRule type="containsText" dxfId="302" priority="6" text="一">
      <formula>NOT(ISERROR(SEARCH("一",G4)))</formula>
    </cfRule>
    <cfRule type="containsText" dxfId="301" priority="7" text="コ(重)">
      <formula>NOT(ISERROR(SEARCH("コ(重)",G4)))</formula>
    </cfRule>
  </conditionalFormatting>
  <conditionalFormatting sqref="G4:AA43 AL4:AL43">
    <cfRule type="containsText" dxfId="300" priority="5" text="空">
      <formula>NOT(ISERROR(SEARCH("空",G4)))</formula>
    </cfRule>
  </conditionalFormatting>
  <dataValidations count="4">
    <dataValidation type="list" allowBlank="1" showDropDown="0" showInputMessage="1" showErrorMessage="1" sqref="AB4:AK5 AB8:AK43 AL4:AL43 G37:G43 X4:AA4 I5:Q7 I4:V4 R6:AK7 U5">
      <formula1>$C$82:$C$85</formula1>
    </dataValidation>
    <dataValidation type="list" allowBlank="1" showDropDown="0" showInputMessage="1" showErrorMessage="1" sqref="H4:H43 G4:G36 X5:AA5 W4:W5 I8:AA43 R5:T5 V5">
      <formula1>$C$82:$C$85</formula1>
    </dataValidation>
    <dataValidation type="list" allowBlank="1" showDropDown="0" showInputMessage="1" showErrorMessage="1" sqref="D4:D43">
      <formula1>$E$82:$E$87</formula1>
    </dataValidation>
    <dataValidation type="list" allowBlank="1" showDropDown="0" showInputMessage="1" showErrorMessage="1" sqref="M1">
      <formula1>$K$82:$K$86</formula1>
    </dataValidation>
  </dataValidations>
  <pageMargins left="0.11811023622047244" right="0.11811023622047244" top="0.74803149606299213" bottom="0.19685039370078741" header="0.31496062992125984" footer="0.31496062992125984"/>
  <pageSetup paperSize="8" scale="70" fitToWidth="1" fitToHeight="1" orientation="landscape"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【入力方法】</vt:lpstr>
      <vt:lpstr>【集計表】</vt:lpstr>
      <vt:lpstr>【記入例(重点)】</vt:lpstr>
      <vt:lpstr>①入院</vt:lpstr>
      <vt:lpstr>②入院</vt:lpstr>
      <vt:lpstr>③入院</vt:lpstr>
      <vt:lpstr>④入院</vt:lpstr>
      <vt:lpstr>⑤入院</vt:lpstr>
      <vt:lpstr>⑥入院</vt:lpstr>
      <vt:lpstr>①重点</vt:lpstr>
      <vt:lpstr>②重点</vt:lpstr>
      <vt:lpstr>③重点</vt:lpstr>
      <vt:lpstr>④重点</vt:lpstr>
      <vt:lpstr>⑤重点</vt:lpstr>
      <vt:lpstr>⑥重点</vt:lpstr>
      <vt:lpstr>【記入例(みなし)】</vt:lpstr>
      <vt:lpstr>①みなし重点</vt:lpstr>
      <vt:lpstr>②みなし重点</vt:lpstr>
      <vt:lpstr>③みなし重点</vt:lpstr>
      <vt:lpstr>④みなし重点</vt:lpstr>
      <vt:lpstr>⑤みなし重点</vt:lpstr>
      <vt:lpstr>⑥みなし重点</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2023-06-23T04:39:46Z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2023-06-23T04:39:46Z</vt:filetime>
  </property>
</Properties>
</file>