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share_1609$\●1609_高知市駐車場\00_●全体\★経営戦略・経営比較表\経営比較表\R5\財政課に提出\"/>
    </mc:Choice>
  </mc:AlternateContent>
  <workbookProtection workbookAlgorithmName="SHA-512" workbookHashValue="a0N+VEYw2w+38jE4DJ3TSbJUOETHmW5CfmUcnsyQqOe709Eq/uYU6qrNsliB/1etDsUzmP959ghfEtPmSQGYXA==" workbookSaltValue="kDQtawisVKhQsYfwuFQ+X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IE76" i="4"/>
  <c r="BZ30" i="4"/>
  <c r="LT76" i="4"/>
  <c r="GQ51" i="4"/>
  <c r="LH30" i="4"/>
  <c r="GQ30" i="4"/>
  <c r="BZ51" i="4"/>
  <c r="HA76" i="4"/>
  <c r="AN51" i="4"/>
  <c r="FE30" i="4"/>
  <c r="JV51" i="4"/>
  <c r="FE51" i="4"/>
  <c r="AN30" i="4"/>
  <c r="AG76" i="4"/>
  <c r="KP76" i="4"/>
  <c r="JV30" i="4"/>
  <c r="FX30" i="4"/>
  <c r="BG30" i="4"/>
  <c r="KO30" i="4"/>
  <c r="HP76" i="4"/>
  <c r="AV76" i="4"/>
  <c r="KO51" i="4"/>
  <c r="FX51" i="4"/>
  <c r="LE76" i="4"/>
  <c r="BG51" i="4"/>
  <c r="KA76" i="4"/>
  <c r="EL51" i="4"/>
  <c r="JC30" i="4"/>
  <c r="GL76" i="4"/>
  <c r="U51" i="4"/>
  <c r="EL30" i="4"/>
  <c r="U30" i="4"/>
  <c r="R76" i="4"/>
  <c r="JC51"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<sst xmlns="http://schemas.openxmlformats.org/spreadsheetml/2006/main" count="278" uniqueCount="127">
  <si>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</si>
  <si>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</si>
  <si>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</si>
  <si>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</si>
  <si>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</si>
  <si>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</si>
  <si>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</si>
  <si>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</si>
  <si>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</si>
  <si>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</si>
  <si>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</si>
  <si>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</si>
  <si>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</si>
  <si>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</si>
  <si>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</si>
  <si>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</si>
  <si>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</si>
  <si>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</si>
  <si>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</si>
  <si>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</si>
  <si>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</si>
  <si>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</si>
  <si>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</si>
  <si>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</si>
  <si>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</si>
  <si>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</si>
  <si>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</si>
  <si>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</si>
  <si>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</si>
  <si>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</si>
  <si>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</si>
  <si>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</si>
  <si>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</si>
  <si>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</si>
  <si>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</si>
  <si>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</si>
  <si>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</si>
  <si>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</si>
  <si>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</si>
  <si>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</si>
  <si>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</si>
  <si>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</si>
  <si>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</si>
  <si>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</si>
  <si>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</si>
  <si>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</si>
  <si>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</si>
  <si>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</si>
  <si>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</si>
  <si>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</si>
  <si>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</si>
  <si>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</si>
  <si>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</si>
  <si>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</si>
  <si>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</si>
  <si>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</si>
  <si>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</si>
  <si>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</si>
  <si>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</si>
  <si>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</si>
  <si>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</si>
  <si>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</si>
  <si>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</si>
  <si>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</si>
  <si>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</si>
  <si>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</si>
  <si>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</si>
  <si>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</si>
  <si>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</si>
  <si>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</si>
  <si>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</si>
  <si>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</si>
  <si>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</si>
  <si>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</si>
  <si>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</si>
  <si>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</si>
  <si>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</si>
  <si>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</si>
  <si>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</si>
  <si>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</si>
  <si>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</si>
  <si>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</si>
  <si>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</si>
  <si>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</si>
  <si>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</si>
  <si>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</si>
  <si>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</si>
  <si>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</si>
  <si>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</si>
  <si>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</si>
  <si>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</si>
  <si>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</si>
  <si>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</si>
  <si>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</si>
  <si>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</si>
  <si>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</si>
  <si>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</si>
  <si>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</si>
  <si>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</si>
  <si>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</si>
  <si>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</si>
  <si>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</si>
  <si>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</si>
  <si>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</si>
  <si>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</si>
  <si>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</si>
  <si>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中島町駐車場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</si>
  <si>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</si>
  <si>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</si>
  <si>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</si>
  <si>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</si>
  <si>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</si>
  <si>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</si>
  <si>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</si>
  <si>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</si>
  <si>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</si>
  <si>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</si>
  <si>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</si>
  <si>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</si>
  <si>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</si>
  <si>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</si>
  <si>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</si>
  <si>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</si>
  <si>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本駐車場は月ぎめ利用のみとなっており，稼働率は毎年高い水準となっている。</t>
    <phoneticPr fontId="5"/>
  </si>
  <si>
    <t xml:space="preserve"> 本駐車場は中心市街地近郊に位置しているため，地価は高額となっている。
　一方で，広場式駐車場で機械設備がないため，設備投資見込額は低く抑えられている。</t>
    <phoneticPr fontId="5"/>
  </si>
  <si>
    <t xml:space="preserve"> 今後も，指定管理者と連携し，利用台数・料金収入の確保と経費削減に努め，現在の高い収益性の確保と健全な経営に努める。</t>
    <phoneticPr fontId="5"/>
  </si>
  <si>
    <t xml:space="preserve"> 収益的収支比率の増加は，令和３年度に比べて公課費等総費用が抑えられたため，収益的収支比率は高くなっているが，類似施設平均値と比較して低い水準である。
 他会計補助金比率及び駐車場台数一台あたりの他会計補助金額については，令和４年度は一般会計からの繰入金（燃料費高騰による電気代支援金）があったため，数字が現れている。
 本駐車場は月ぎめ利用のみとなっており，売上高ＧＯＰ比率やＥＢＩＴＤＡについては，類似施設平均値と比較すると，安定して高い水準で推移している。これは，本駐車場が中心市街地近郊に位置しているため，利用が多く，また広場式で機械設備がないため，維持管理経費が低く抑えられている等の要因が考えられる。</t>
    <rPh sb="13" eb="15">
      <t>レイワ</t>
    </rPh>
    <rPh sb="16" eb="18">
      <t>ネンド</t>
    </rPh>
    <rPh sb="55" eb="59">
      <t>ルイジシセツ</t>
    </rPh>
    <rPh sb="59" eb="62">
      <t>ヘイキンチ</t>
    </rPh>
    <rPh sb="63" eb="65">
      <t>ヒカク</t>
    </rPh>
    <rPh sb="67" eb="68">
      <t>ヒク</t>
    </rPh>
    <rPh sb="69" eb="71">
      <t>スイジュン</t>
    </rPh>
    <rPh sb="77" eb="80">
      <t>タカイケイ</t>
    </rPh>
    <rPh sb="80" eb="83">
      <t>ホジョキン</t>
    </rPh>
    <rPh sb="83" eb="85">
      <t>ヒリツ</t>
    </rPh>
    <rPh sb="85" eb="86">
      <t>オヨ</t>
    </rPh>
    <rPh sb="87" eb="90">
      <t>チュウシャジョウ</t>
    </rPh>
    <rPh sb="90" eb="92">
      <t>ダイスウ</t>
    </rPh>
    <rPh sb="92" eb="94">
      <t>イチダイ</t>
    </rPh>
    <rPh sb="98" eb="101">
      <t>タカイケイ</t>
    </rPh>
    <rPh sb="111" eb="113">
      <t>レイワ</t>
    </rPh>
    <rPh sb="114" eb="116">
      <t>ネンド</t>
    </rPh>
    <rPh sb="117" eb="121">
      <t>イッパンカイケイ</t>
    </rPh>
    <rPh sb="124" eb="127">
      <t>クリイレキン</t>
    </rPh>
    <rPh sb="128" eb="133">
      <t>ネンリョウヒコウトウ</t>
    </rPh>
    <rPh sb="136" eb="139">
      <t>デンキダイ</t>
    </rPh>
    <rPh sb="139" eb="142">
      <t>シエンキン</t>
    </rPh>
    <rPh sb="150" eb="152">
      <t>スウジ</t>
    </rPh>
    <rPh sb="153" eb="154">
      <t>アラワ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</si>
</sst>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1091.5999999999999</c:v>
                </c:pt>
                <c:pt idx="1">
                  <c:v>848.6</c:v>
                </c:pt>
                <c:pt idx="2">
                  <c:v>440.4</c:v>
                </c:pt>
                <c:pt idx="3">
                  <c:v>763.7</c:v>
                </c:pt>
                <c:pt idx="4">
                  <c:v>874.2</c:v>
                </c:pt>
              </c:numCache>
            </c:numRef>
          </c:val>
          <c:extLst xmlns:c16r2="http://schemas.microsoft.com/office/drawing/2015/06/chart">
            <c:ext xmlns:c16="http://schemas.microsoft.com/office/drawing/2014/chart" uri="{C3380CC4-5D6E-409C-BE32-E72D297353CC}">
              <c16:uniqueId val="{00000000-BBB8-4950-996F-F182E3AAC0F0}"/>
            </c:ext>
          </c:extLst>
        </c:ser>
        <c:dLbls>
          <c:showLegendKey val="0"/>
          <c:showVal val="0"/>
          <c:showCatName val="0"/>
          <c:showSerName val="0"/>
          <c:showPercent val="0"/>
          <c:showBubbleSize val="0"/>
        </c:dLbls>
        <c:gapWidth val="150"/>
        <c:axId val="465214760"/>
        <c:axId val="4652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1736.5</c:v>
                </c:pt>
                <c:pt idx="2">
                  <c:v>383.4</c:v>
                </c:pt>
                <c:pt idx="3">
                  <c:v>338.4</c:v>
                </c:pt>
                <c:pt idx="4">
                  <c:v>1268.9000000000001</c:v>
                </c:pt>
              </c:numCache>
            </c:numRef>
          </c:val>
          <c:smooth val="0"/>
          <c:extLst xmlns:c16r2="http://schemas.microsoft.com/office/drawing/2015/06/chart">
            <c:ext xmlns:c16="http://schemas.microsoft.com/office/drawing/2014/chart" uri="{C3380CC4-5D6E-409C-BE32-E72D297353CC}">
              <c16:uniqueId val="{00000001-BBB8-4950-996F-F182E3AAC0F0}"/>
            </c:ext>
          </c:extLst>
        </c:ser>
        <c:dLbls>
          <c:showLegendKey val="0"/>
          <c:showVal val="0"/>
          <c:showCatName val="0"/>
          <c:showSerName val="0"/>
          <c:showPercent val="0"/>
          <c:showBubbleSize val="0"/>
        </c:dLbls>
        <c:marker val="1"/>
        <c:smooth val="0"/>
        <c:axId val="465214760"/>
        <c:axId val="465219072"/>
      </c:lineChart>
      <c:catAx>
        <c:axId val="465214760"/>
        <c:scaling>
          <c:orientation val="minMax"/>
        </c:scaling>
        <c:delete val="1"/>
        <c:axPos val="b"/>
        <c:numFmt formatCode="General" sourceLinked="1"/>
        <c:majorTickMark val="none"/>
        <c:minorTickMark val="none"/>
        <c:tickLblPos val="none"/>
        <c:crossAx val="465219072"/>
        <c:crosses val="autoZero"/>
        <c:auto val="1"/>
        <c:lblAlgn val="ctr"/>
        <c:lblOffset val="100"/>
        <c:noMultiLvlLbl val="1"/>
      </c:catAx>
      <c:valAx>
        <c:axId val="4652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1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A8-4512-BF32-E3D882113BEA}"/>
            </c:ext>
          </c:extLst>
        </c:ser>
        <c:dLbls>
          <c:showLegendKey val="0"/>
          <c:showVal val="0"/>
          <c:showCatName val="0"/>
          <c:showSerName val="0"/>
          <c:showPercent val="0"/>
          <c:showBubbleSize val="0"/>
        </c:dLbls>
        <c:gapWidth val="150"/>
        <c:axId val="465215936"/>
        <c:axId val="46521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51.5</c:v>
                </c:pt>
                <c:pt idx="2">
                  <c:v>70.3</c:v>
                </c:pt>
                <c:pt idx="3">
                  <c:v>70</c:v>
                </c:pt>
                <c:pt idx="4">
                  <c:v>47.6</c:v>
                </c:pt>
              </c:numCache>
            </c:numRef>
          </c:val>
          <c:smooth val="0"/>
          <c:extLst xmlns:c16r2="http://schemas.microsoft.com/office/drawing/2015/06/chart">
            <c:ext xmlns:c16="http://schemas.microsoft.com/office/drawing/2014/chart" uri="{C3380CC4-5D6E-409C-BE32-E72D297353CC}">
              <c16:uniqueId val="{00000001-0CA8-4512-BF32-E3D882113BEA}"/>
            </c:ext>
          </c:extLst>
        </c:ser>
        <c:dLbls>
          <c:showLegendKey val="0"/>
          <c:showVal val="0"/>
          <c:showCatName val="0"/>
          <c:showSerName val="0"/>
          <c:showPercent val="0"/>
          <c:showBubbleSize val="0"/>
        </c:dLbls>
        <c:marker val="1"/>
        <c:smooth val="0"/>
        <c:axId val="465215936"/>
        <c:axId val="465216328"/>
      </c:lineChart>
      <c:catAx>
        <c:axId val="465215936"/>
        <c:scaling>
          <c:orientation val="minMax"/>
        </c:scaling>
        <c:delete val="1"/>
        <c:axPos val="b"/>
        <c:numFmt formatCode="General" sourceLinked="1"/>
        <c:majorTickMark val="none"/>
        <c:minorTickMark val="none"/>
        <c:tickLblPos val="none"/>
        <c:crossAx val="465216328"/>
        <c:crosses val="autoZero"/>
        <c:auto val="1"/>
        <c:lblAlgn val="ctr"/>
        <c:lblOffset val="100"/>
        <c:noMultiLvlLbl val="1"/>
      </c:catAx>
      <c:valAx>
        <c:axId val="46521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1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C9E-4925-8D62-38E60AB217FB}"/>
            </c:ext>
          </c:extLst>
        </c:ser>
        <c:dLbls>
          <c:showLegendKey val="0"/>
          <c:showVal val="0"/>
          <c:showCatName val="0"/>
          <c:showSerName val="0"/>
          <c:showPercent val="0"/>
          <c:showBubbleSize val="0"/>
        </c:dLbls>
        <c:gapWidth val="150"/>
        <c:axId val="465217896"/>
        <c:axId val="46521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C9E-4925-8D62-38E60AB217FB}"/>
            </c:ext>
          </c:extLst>
        </c:ser>
        <c:dLbls>
          <c:showLegendKey val="0"/>
          <c:showVal val="0"/>
          <c:showCatName val="0"/>
          <c:showSerName val="0"/>
          <c:showPercent val="0"/>
          <c:showBubbleSize val="0"/>
        </c:dLbls>
        <c:marker val="1"/>
        <c:smooth val="0"/>
        <c:axId val="465217896"/>
        <c:axId val="465218288"/>
      </c:lineChart>
      <c:catAx>
        <c:axId val="465217896"/>
        <c:scaling>
          <c:orientation val="minMax"/>
        </c:scaling>
        <c:delete val="1"/>
        <c:axPos val="b"/>
        <c:numFmt formatCode="General" sourceLinked="1"/>
        <c:majorTickMark val="none"/>
        <c:minorTickMark val="none"/>
        <c:tickLblPos val="none"/>
        <c:crossAx val="465218288"/>
        <c:crosses val="autoZero"/>
        <c:auto val="1"/>
        <c:lblAlgn val="ctr"/>
        <c:lblOffset val="100"/>
        <c:noMultiLvlLbl val="1"/>
      </c:catAx>
      <c:valAx>
        <c:axId val="46521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1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E5D-4E9A-B5FC-A0682081F71E}"/>
            </c:ext>
          </c:extLst>
        </c:ser>
        <c:dLbls>
          <c:showLegendKey val="0"/>
          <c:showVal val="0"/>
          <c:showCatName val="0"/>
          <c:showSerName val="0"/>
          <c:showPercent val="0"/>
          <c:showBubbleSize val="0"/>
        </c:dLbls>
        <c:gapWidth val="150"/>
        <c:axId val="465219464"/>
        <c:axId val="46521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E5D-4E9A-B5FC-A0682081F71E}"/>
            </c:ext>
          </c:extLst>
        </c:ser>
        <c:dLbls>
          <c:showLegendKey val="0"/>
          <c:showVal val="0"/>
          <c:showCatName val="0"/>
          <c:showSerName val="0"/>
          <c:showPercent val="0"/>
          <c:showBubbleSize val="0"/>
        </c:dLbls>
        <c:marker val="1"/>
        <c:smooth val="0"/>
        <c:axId val="465219464"/>
        <c:axId val="465219856"/>
      </c:lineChart>
      <c:catAx>
        <c:axId val="465219464"/>
        <c:scaling>
          <c:orientation val="minMax"/>
        </c:scaling>
        <c:delete val="1"/>
        <c:axPos val="b"/>
        <c:numFmt formatCode="General" sourceLinked="1"/>
        <c:majorTickMark val="none"/>
        <c:minorTickMark val="none"/>
        <c:tickLblPos val="none"/>
        <c:crossAx val="465219856"/>
        <c:crosses val="autoZero"/>
        <c:auto val="1"/>
        <c:lblAlgn val="ctr"/>
        <c:lblOffset val="100"/>
        <c:noMultiLvlLbl val="1"/>
      </c:catAx>
      <c:valAx>
        <c:axId val="46521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1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BB65-4734-BD58-D6E40E1903D4}"/>
            </c:ext>
          </c:extLst>
        </c:ser>
        <c:dLbls>
          <c:showLegendKey val="0"/>
          <c:showVal val="0"/>
          <c:showCatName val="0"/>
          <c:showSerName val="0"/>
          <c:showPercent val="0"/>
          <c:showBubbleSize val="0"/>
        </c:dLbls>
        <c:gapWidth val="150"/>
        <c:axId val="461480624"/>
        <c:axId val="4614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1.3</c:v>
                </c:pt>
                <c:pt idx="2">
                  <c:v>10.199999999999999</c:v>
                </c:pt>
                <c:pt idx="3">
                  <c:v>5.0999999999999996</c:v>
                </c:pt>
                <c:pt idx="4">
                  <c:v>1.9</c:v>
                </c:pt>
              </c:numCache>
            </c:numRef>
          </c:val>
          <c:smooth val="0"/>
          <c:extLst xmlns:c16r2="http://schemas.microsoft.com/office/drawing/2015/06/chart">
            <c:ext xmlns:c16="http://schemas.microsoft.com/office/drawing/2014/chart" uri="{C3380CC4-5D6E-409C-BE32-E72D297353CC}">
              <c16:uniqueId val="{00000001-BB65-4734-BD58-D6E40E1903D4}"/>
            </c:ext>
          </c:extLst>
        </c:ser>
        <c:dLbls>
          <c:showLegendKey val="0"/>
          <c:showVal val="0"/>
          <c:showCatName val="0"/>
          <c:showSerName val="0"/>
          <c:showPercent val="0"/>
          <c:showBubbleSize val="0"/>
        </c:dLbls>
        <c:marker val="1"/>
        <c:smooth val="0"/>
        <c:axId val="461480624"/>
        <c:axId val="461479840"/>
      </c:lineChart>
      <c:catAx>
        <c:axId val="461480624"/>
        <c:scaling>
          <c:orientation val="minMax"/>
        </c:scaling>
        <c:delete val="1"/>
        <c:axPos val="b"/>
        <c:numFmt formatCode="General" sourceLinked="1"/>
        <c:majorTickMark val="none"/>
        <c:minorTickMark val="none"/>
        <c:tickLblPos val="none"/>
        <c:crossAx val="461479840"/>
        <c:crosses val="autoZero"/>
        <c:auto val="1"/>
        <c:lblAlgn val="ctr"/>
        <c:lblOffset val="100"/>
        <c:noMultiLvlLbl val="1"/>
      </c:catAx>
      <c:valAx>
        <c:axId val="4614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8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21</c:v>
                </c:pt>
              </c:numCache>
            </c:numRef>
          </c:val>
          <c:extLst xmlns:c16r2="http://schemas.microsoft.com/office/drawing/2015/06/chart">
            <c:ext xmlns:c16="http://schemas.microsoft.com/office/drawing/2014/chart" uri="{C3380CC4-5D6E-409C-BE32-E72D297353CC}">
              <c16:uniqueId val="{00000000-E1A3-45E9-9286-9BA65E93790C}"/>
            </c:ext>
          </c:extLst>
        </c:ser>
        <c:dLbls>
          <c:showLegendKey val="0"/>
          <c:showVal val="0"/>
          <c:showCatName val="0"/>
          <c:showSerName val="0"/>
          <c:showPercent val="0"/>
          <c:showBubbleSize val="0"/>
        </c:dLbls>
        <c:gapWidth val="150"/>
        <c:axId val="461481408"/>
        <c:axId val="46148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4</c:v>
                </c:pt>
                <c:pt idx="2">
                  <c:v>407</c:v>
                </c:pt>
                <c:pt idx="3">
                  <c:v>166</c:v>
                </c:pt>
                <c:pt idx="4">
                  <c:v>18</c:v>
                </c:pt>
              </c:numCache>
            </c:numRef>
          </c:val>
          <c:smooth val="0"/>
          <c:extLst xmlns:c16r2="http://schemas.microsoft.com/office/drawing/2015/06/chart">
            <c:ext xmlns:c16="http://schemas.microsoft.com/office/drawing/2014/chart" uri="{C3380CC4-5D6E-409C-BE32-E72D297353CC}">
              <c16:uniqueId val="{00000001-E1A3-45E9-9286-9BA65E93790C}"/>
            </c:ext>
          </c:extLst>
        </c:ser>
        <c:dLbls>
          <c:showLegendKey val="0"/>
          <c:showVal val="0"/>
          <c:showCatName val="0"/>
          <c:showSerName val="0"/>
          <c:showPercent val="0"/>
          <c:showBubbleSize val="0"/>
        </c:dLbls>
        <c:marker val="1"/>
        <c:smooth val="0"/>
        <c:axId val="461481408"/>
        <c:axId val="461480232"/>
      </c:lineChart>
      <c:catAx>
        <c:axId val="461481408"/>
        <c:scaling>
          <c:orientation val="minMax"/>
        </c:scaling>
        <c:delete val="1"/>
        <c:axPos val="b"/>
        <c:numFmt formatCode="General" sourceLinked="1"/>
        <c:majorTickMark val="none"/>
        <c:minorTickMark val="none"/>
        <c:tickLblPos val="none"/>
        <c:crossAx val="461480232"/>
        <c:crosses val="autoZero"/>
        <c:auto val="1"/>
        <c:lblAlgn val="ctr"/>
        <c:lblOffset val="100"/>
        <c:noMultiLvlLbl val="1"/>
      </c:catAx>
      <c:valAx>
        <c:axId val="46148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95.3</c:v>
                </c:pt>
                <c:pt idx="1">
                  <c:v>95.3</c:v>
                </c:pt>
                <c:pt idx="2">
                  <c:v>95.3</c:v>
                </c:pt>
                <c:pt idx="3">
                  <c:v>93.8</c:v>
                </c:pt>
                <c:pt idx="4">
                  <c:v>95.3</c:v>
                </c:pt>
              </c:numCache>
            </c:numRef>
          </c:val>
          <c:extLst xmlns:c16r2="http://schemas.microsoft.com/office/drawing/2015/06/chart">
            <c:ext xmlns:c16="http://schemas.microsoft.com/office/drawing/2014/chart" uri="{C3380CC4-5D6E-409C-BE32-E72D297353CC}">
              <c16:uniqueId val="{00000000-225C-4AD3-A641-275F4F1E457B}"/>
            </c:ext>
          </c:extLst>
        </c:ser>
        <c:dLbls>
          <c:showLegendKey val="0"/>
          <c:showVal val="0"/>
          <c:showCatName val="0"/>
          <c:showSerName val="0"/>
          <c:showPercent val="0"/>
          <c:showBubbleSize val="0"/>
        </c:dLbls>
        <c:gapWidth val="150"/>
        <c:axId val="461479056"/>
        <c:axId val="46147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159.6</c:v>
                </c:pt>
                <c:pt idx="2">
                  <c:v>224.4</c:v>
                </c:pt>
                <c:pt idx="3">
                  <c:v>251.9</c:v>
                </c:pt>
                <c:pt idx="4">
                  <c:v>291.5</c:v>
                </c:pt>
              </c:numCache>
            </c:numRef>
          </c:val>
          <c:smooth val="0"/>
          <c:extLst xmlns:c16r2="http://schemas.microsoft.com/office/drawing/2015/06/chart">
            <c:ext xmlns:c16="http://schemas.microsoft.com/office/drawing/2014/chart" uri="{C3380CC4-5D6E-409C-BE32-E72D297353CC}">
              <c16:uniqueId val="{00000001-225C-4AD3-A641-275F4F1E457B}"/>
            </c:ext>
          </c:extLst>
        </c:ser>
        <c:dLbls>
          <c:showLegendKey val="0"/>
          <c:showVal val="0"/>
          <c:showCatName val="0"/>
          <c:showSerName val="0"/>
          <c:showPercent val="0"/>
          <c:showBubbleSize val="0"/>
        </c:dLbls>
        <c:marker val="1"/>
        <c:smooth val="0"/>
        <c:axId val="461479056"/>
        <c:axId val="461477096"/>
      </c:lineChart>
      <c:catAx>
        <c:axId val="461479056"/>
        <c:scaling>
          <c:orientation val="minMax"/>
        </c:scaling>
        <c:delete val="1"/>
        <c:axPos val="b"/>
        <c:numFmt formatCode="General" sourceLinked="1"/>
        <c:majorTickMark val="none"/>
        <c:minorTickMark val="none"/>
        <c:tickLblPos val="none"/>
        <c:crossAx val="461477096"/>
        <c:crosses val="autoZero"/>
        <c:auto val="1"/>
        <c:lblAlgn val="ctr"/>
        <c:lblOffset val="100"/>
        <c:noMultiLvlLbl val="1"/>
      </c:catAx>
      <c:valAx>
        <c:axId val="46147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7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89.4</c:v>
                </c:pt>
                <c:pt idx="1">
                  <c:v>86.4</c:v>
                </c:pt>
                <c:pt idx="2">
                  <c:v>73.599999999999994</c:v>
                </c:pt>
                <c:pt idx="3">
                  <c:v>84.2</c:v>
                </c:pt>
                <c:pt idx="4">
                  <c:v>86.8</c:v>
                </c:pt>
              </c:numCache>
            </c:numRef>
          </c:val>
          <c:extLst xmlns:c16r2="http://schemas.microsoft.com/office/drawing/2015/06/chart">
            <c:ext xmlns:c16="http://schemas.microsoft.com/office/drawing/2014/chart" uri="{C3380CC4-5D6E-409C-BE32-E72D297353CC}">
              <c16:uniqueId val="{00000000-4B16-4134-A314-22244C06FECC}"/>
            </c:ext>
          </c:extLst>
        </c:ser>
        <c:dLbls>
          <c:showLegendKey val="0"/>
          <c:showVal val="0"/>
          <c:showCatName val="0"/>
          <c:showSerName val="0"/>
          <c:showPercent val="0"/>
          <c:showBubbleSize val="0"/>
        </c:dLbls>
        <c:gapWidth val="150"/>
        <c:axId val="461482584"/>
        <c:axId val="46148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28.9</c:v>
                </c:pt>
                <c:pt idx="2">
                  <c:v>-122.5</c:v>
                </c:pt>
                <c:pt idx="3">
                  <c:v>8.5</c:v>
                </c:pt>
                <c:pt idx="4">
                  <c:v>26.6</c:v>
                </c:pt>
              </c:numCache>
            </c:numRef>
          </c:val>
          <c:smooth val="0"/>
          <c:extLst xmlns:c16r2="http://schemas.microsoft.com/office/drawing/2015/06/chart">
            <c:ext xmlns:c16="http://schemas.microsoft.com/office/drawing/2014/chart" uri="{C3380CC4-5D6E-409C-BE32-E72D297353CC}">
              <c16:uniqueId val="{00000001-4B16-4134-A314-22244C06FECC}"/>
            </c:ext>
          </c:extLst>
        </c:ser>
        <c:dLbls>
          <c:showLegendKey val="0"/>
          <c:showVal val="0"/>
          <c:showCatName val="0"/>
          <c:showSerName val="0"/>
          <c:showPercent val="0"/>
          <c:showBubbleSize val="0"/>
        </c:dLbls>
        <c:marker val="1"/>
        <c:smooth val="0"/>
        <c:axId val="461482584"/>
        <c:axId val="461483368"/>
      </c:lineChart>
      <c:catAx>
        <c:axId val="461482584"/>
        <c:scaling>
          <c:orientation val="minMax"/>
        </c:scaling>
        <c:delete val="1"/>
        <c:axPos val="b"/>
        <c:numFmt formatCode="General" sourceLinked="1"/>
        <c:majorTickMark val="none"/>
        <c:minorTickMark val="none"/>
        <c:tickLblPos val="none"/>
        <c:crossAx val="461483368"/>
        <c:crosses val="autoZero"/>
        <c:auto val="1"/>
        <c:lblAlgn val="ctr"/>
        <c:lblOffset val="100"/>
        <c:noMultiLvlLbl val="1"/>
      </c:catAx>
      <c:valAx>
        <c:axId val="46148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8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12206</c:v>
                </c:pt>
                <c:pt idx="1">
                  <c:v>11933</c:v>
                </c:pt>
                <c:pt idx="2">
                  <c:v>10278</c:v>
                </c:pt>
                <c:pt idx="3">
                  <c:v>12153</c:v>
                </c:pt>
                <c:pt idx="4">
                  <c:v>12116</c:v>
                </c:pt>
              </c:numCache>
            </c:numRef>
          </c:val>
          <c:extLst xmlns:c16r2="http://schemas.microsoft.com/office/drawing/2015/06/chart">
            <c:ext xmlns:c16="http://schemas.microsoft.com/office/drawing/2014/chart" uri="{C3380CC4-5D6E-409C-BE32-E72D297353CC}">
              <c16:uniqueId val="{00000000-A544-481B-B11C-F9A9644CFF9D}"/>
            </c:ext>
          </c:extLst>
        </c:ser>
        <c:dLbls>
          <c:showLegendKey val="0"/>
          <c:showVal val="0"/>
          <c:showCatName val="0"/>
          <c:showSerName val="0"/>
          <c:showPercent val="0"/>
          <c:showBubbleSize val="0"/>
        </c:dLbls>
        <c:gapWidth val="150"/>
        <c:axId val="461482976"/>
        <c:axId val="46147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8262</c:v>
                </c:pt>
                <c:pt idx="2">
                  <c:v>2576</c:v>
                </c:pt>
                <c:pt idx="3">
                  <c:v>4153</c:v>
                </c:pt>
                <c:pt idx="4">
                  <c:v>6140</c:v>
                </c:pt>
              </c:numCache>
            </c:numRef>
          </c:val>
          <c:smooth val="0"/>
          <c:extLst xmlns:c16r2="http://schemas.microsoft.com/office/drawing/2015/06/chart">
            <c:ext xmlns:c16="http://schemas.microsoft.com/office/drawing/2014/chart" uri="{C3380CC4-5D6E-409C-BE32-E72D297353CC}">
              <c16:uniqueId val="{00000001-A544-481B-B11C-F9A9644CFF9D}"/>
            </c:ext>
          </c:extLst>
        </c:ser>
        <c:dLbls>
          <c:showLegendKey val="0"/>
          <c:showVal val="0"/>
          <c:showCatName val="0"/>
          <c:showSerName val="0"/>
          <c:showPercent val="0"/>
          <c:showBubbleSize val="0"/>
        </c:dLbls>
        <c:marker val="1"/>
        <c:smooth val="0"/>
        <c:axId val="461482976"/>
        <c:axId val="461478664"/>
      </c:lineChart>
      <c:catAx>
        <c:axId val="461482976"/>
        <c:scaling>
          <c:orientation val="minMax"/>
        </c:scaling>
        <c:delete val="1"/>
        <c:axPos val="b"/>
        <c:numFmt formatCode="General" sourceLinked="1"/>
        <c:majorTickMark val="none"/>
        <c:minorTickMark val="none"/>
        <c:tickLblPos val="none"/>
        <c:crossAx val="461478664"/>
        <c:crosses val="autoZero"/>
        <c:auto val="1"/>
        <c:lblAlgn val="ctr"/>
        <c:lblOffset val="100"/>
        <c:noMultiLvlLbl val="1"/>
      </c:catAx>
      <c:valAx>
        <c:axId val="46147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8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高知県高知市　中島町駐車場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1232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1091.5999999999999</v>
      </c>
      <c r="V31" s="98"/>
      <c r="W31" s="98"/>
      <c r="X31" s="98"/>
      <c r="Y31" s="98"/>
      <c r="Z31" s="98"/>
      <c r="AA31" s="98"/>
      <c r="AB31" s="98"/>
      <c r="AC31" s="98"/>
      <c r="AD31" s="98"/>
      <c r="AE31" s="98"/>
      <c r="AF31" s="98"/>
      <c r="AG31" s="98"/>
      <c r="AH31" s="98"/>
      <c r="AI31" s="98"/>
      <c r="AJ31" s="98"/>
      <c r="AK31" s="98"/>
      <c r="AL31" s="98"/>
      <c r="AM31" s="98"/>
      <c r="AN31" s="98">
        <f>データ!Z7</f>
        <v>848.6</v>
      </c>
      <c r="AO31" s="98"/>
      <c r="AP31" s="98"/>
      <c r="AQ31" s="98"/>
      <c r="AR31" s="98"/>
      <c r="AS31" s="98"/>
      <c r="AT31" s="98"/>
      <c r="AU31" s="98"/>
      <c r="AV31" s="98"/>
      <c r="AW31" s="98"/>
      <c r="AX31" s="98"/>
      <c r="AY31" s="98"/>
      <c r="AZ31" s="98"/>
      <c r="BA31" s="98"/>
      <c r="BB31" s="98"/>
      <c r="BC31" s="98"/>
      <c r="BD31" s="98"/>
      <c r="BE31" s="98"/>
      <c r="BF31" s="98"/>
      <c r="BG31" s="98">
        <f>データ!AA7</f>
        <v>440.4</v>
      </c>
      <c r="BH31" s="98"/>
      <c r="BI31" s="98"/>
      <c r="BJ31" s="98"/>
      <c r="BK31" s="98"/>
      <c r="BL31" s="98"/>
      <c r="BM31" s="98"/>
      <c r="BN31" s="98"/>
      <c r="BO31" s="98"/>
      <c r="BP31" s="98"/>
      <c r="BQ31" s="98"/>
      <c r="BR31" s="98"/>
      <c r="BS31" s="98"/>
      <c r="BT31" s="98"/>
      <c r="BU31" s="98"/>
      <c r="BV31" s="98"/>
      <c r="BW31" s="98"/>
      <c r="BX31" s="98"/>
      <c r="BY31" s="98"/>
      <c r="BZ31" s="98">
        <f>データ!AB7</f>
        <v>763.7</v>
      </c>
      <c r="CA31" s="98"/>
      <c r="CB31" s="98"/>
      <c r="CC31" s="98"/>
      <c r="CD31" s="98"/>
      <c r="CE31" s="98"/>
      <c r="CF31" s="98"/>
      <c r="CG31" s="98"/>
      <c r="CH31" s="98"/>
      <c r="CI31" s="98"/>
      <c r="CJ31" s="98"/>
      <c r="CK31" s="98"/>
      <c r="CL31" s="98"/>
      <c r="CM31" s="98"/>
      <c r="CN31" s="98"/>
      <c r="CO31" s="98"/>
      <c r="CP31" s="98"/>
      <c r="CQ31" s="98"/>
      <c r="CR31" s="98"/>
      <c r="CS31" s="98">
        <f>データ!AC7</f>
        <v>874.2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95.3</v>
      </c>
      <c r="JD31" s="67"/>
      <c r="JE31" s="67"/>
      <c r="JF31" s="67"/>
      <c r="JG31" s="67"/>
      <c r="JH31" s="67"/>
      <c r="JI31" s="67"/>
      <c r="JJ31" s="67"/>
      <c r="JK31" s="67"/>
      <c r="JL31" s="67"/>
      <c r="JM31" s="67"/>
      <c r="JN31" s="67"/>
      <c r="JO31" s="67"/>
      <c r="JP31" s="67"/>
      <c r="JQ31" s="67"/>
      <c r="JR31" s="67"/>
      <c r="JS31" s="67"/>
      <c r="JT31" s="67"/>
      <c r="JU31" s="68"/>
      <c r="JV31" s="66">
        <f>データ!DL7</f>
        <v>95.3</v>
      </c>
      <c r="JW31" s="67"/>
      <c r="JX31" s="67"/>
      <c r="JY31" s="67"/>
      <c r="JZ31" s="67"/>
      <c r="KA31" s="67"/>
      <c r="KB31" s="67"/>
      <c r="KC31" s="67"/>
      <c r="KD31" s="67"/>
      <c r="KE31" s="67"/>
      <c r="KF31" s="67"/>
      <c r="KG31" s="67"/>
      <c r="KH31" s="67"/>
      <c r="KI31" s="67"/>
      <c r="KJ31" s="67"/>
      <c r="KK31" s="67"/>
      <c r="KL31" s="67"/>
      <c r="KM31" s="67"/>
      <c r="KN31" s="68"/>
      <c r="KO31" s="66">
        <f>データ!DM7</f>
        <v>95.3</v>
      </c>
      <c r="KP31" s="67"/>
      <c r="KQ31" s="67"/>
      <c r="KR31" s="67"/>
      <c r="KS31" s="67"/>
      <c r="KT31" s="67"/>
      <c r="KU31" s="67"/>
      <c r="KV31" s="67"/>
      <c r="KW31" s="67"/>
      <c r="KX31" s="67"/>
      <c r="KY31" s="67"/>
      <c r="KZ31" s="67"/>
      <c r="LA31" s="67"/>
      <c r="LB31" s="67"/>
      <c r="LC31" s="67"/>
      <c r="LD31" s="67"/>
      <c r="LE31" s="67"/>
      <c r="LF31" s="67"/>
      <c r="LG31" s="68"/>
      <c r="LH31" s="66">
        <f>データ!DN7</f>
        <v>93.8</v>
      </c>
      <c r="LI31" s="67"/>
      <c r="LJ31" s="67"/>
      <c r="LK31" s="67"/>
      <c r="LL31" s="67"/>
      <c r="LM31" s="67"/>
      <c r="LN31" s="67"/>
      <c r="LO31" s="67"/>
      <c r="LP31" s="67"/>
      <c r="LQ31" s="67"/>
      <c r="LR31" s="67"/>
      <c r="LS31" s="67"/>
      <c r="LT31" s="67"/>
      <c r="LU31" s="67"/>
      <c r="LV31" s="67"/>
      <c r="LW31" s="67"/>
      <c r="LX31" s="67"/>
      <c r="LY31" s="67"/>
      <c r="LZ31" s="68"/>
      <c r="MA31" s="66">
        <f>データ!DO7</f>
        <v>95.3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21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89.4</v>
      </c>
      <c r="EM52" s="98"/>
      <c r="EN52" s="98"/>
      <c r="EO52" s="98"/>
      <c r="EP52" s="98"/>
      <c r="EQ52" s="98"/>
      <c r="ER52" s="98"/>
      <c r="ES52" s="98"/>
      <c r="ET52" s="98"/>
      <c r="EU52" s="98"/>
      <c r="EV52" s="98"/>
      <c r="EW52" s="98"/>
      <c r="EX52" s="98"/>
      <c r="EY52" s="98"/>
      <c r="EZ52" s="98"/>
      <c r="FA52" s="98"/>
      <c r="FB52" s="98"/>
      <c r="FC52" s="98"/>
      <c r="FD52" s="98"/>
      <c r="FE52" s="98">
        <f>データ!BG7</f>
        <v>86.4</v>
      </c>
      <c r="FF52" s="98"/>
      <c r="FG52" s="98"/>
      <c r="FH52" s="98"/>
      <c r="FI52" s="98"/>
      <c r="FJ52" s="98"/>
      <c r="FK52" s="98"/>
      <c r="FL52" s="98"/>
      <c r="FM52" s="98"/>
      <c r="FN52" s="98"/>
      <c r="FO52" s="98"/>
      <c r="FP52" s="98"/>
      <c r="FQ52" s="98"/>
      <c r="FR52" s="98"/>
      <c r="FS52" s="98"/>
      <c r="FT52" s="98"/>
      <c r="FU52" s="98"/>
      <c r="FV52" s="98"/>
      <c r="FW52" s="98"/>
      <c r="FX52" s="98">
        <f>データ!BH7</f>
        <v>73.599999999999994</v>
      </c>
      <c r="FY52" s="98"/>
      <c r="FZ52" s="98"/>
      <c r="GA52" s="98"/>
      <c r="GB52" s="98"/>
      <c r="GC52" s="98"/>
      <c r="GD52" s="98"/>
      <c r="GE52" s="98"/>
      <c r="GF52" s="98"/>
      <c r="GG52" s="98"/>
      <c r="GH52" s="98"/>
      <c r="GI52" s="98"/>
      <c r="GJ52" s="98"/>
      <c r="GK52" s="98"/>
      <c r="GL52" s="98"/>
      <c r="GM52" s="98"/>
      <c r="GN52" s="98"/>
      <c r="GO52" s="98"/>
      <c r="GP52" s="98"/>
      <c r="GQ52" s="98">
        <f>データ!BI7</f>
        <v>84.2</v>
      </c>
      <c r="GR52" s="98"/>
      <c r="GS52" s="98"/>
      <c r="GT52" s="98"/>
      <c r="GU52" s="98"/>
      <c r="GV52" s="98"/>
      <c r="GW52" s="98"/>
      <c r="GX52" s="98"/>
      <c r="GY52" s="98"/>
      <c r="GZ52" s="98"/>
      <c r="HA52" s="98"/>
      <c r="HB52" s="98"/>
      <c r="HC52" s="98"/>
      <c r="HD52" s="98"/>
      <c r="HE52" s="98"/>
      <c r="HF52" s="98"/>
      <c r="HG52" s="98"/>
      <c r="HH52" s="98"/>
      <c r="HI52" s="98"/>
      <c r="HJ52" s="98">
        <f>データ!BJ7</f>
        <v>86.8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12206</v>
      </c>
      <c r="JD52" s="97"/>
      <c r="JE52" s="97"/>
      <c r="JF52" s="97"/>
      <c r="JG52" s="97"/>
      <c r="JH52" s="97"/>
      <c r="JI52" s="97"/>
      <c r="JJ52" s="97"/>
      <c r="JK52" s="97"/>
      <c r="JL52" s="97"/>
      <c r="JM52" s="97"/>
      <c r="JN52" s="97"/>
      <c r="JO52" s="97"/>
      <c r="JP52" s="97"/>
      <c r="JQ52" s="97"/>
      <c r="JR52" s="97"/>
      <c r="JS52" s="97"/>
      <c r="JT52" s="97"/>
      <c r="JU52" s="97"/>
      <c r="JV52" s="97">
        <f>データ!BR7</f>
        <v>11933</v>
      </c>
      <c r="JW52" s="97"/>
      <c r="JX52" s="97"/>
      <c r="JY52" s="97"/>
      <c r="JZ52" s="97"/>
      <c r="KA52" s="97"/>
      <c r="KB52" s="97"/>
      <c r="KC52" s="97"/>
      <c r="KD52" s="97"/>
      <c r="KE52" s="97"/>
      <c r="KF52" s="97"/>
      <c r="KG52" s="97"/>
      <c r="KH52" s="97"/>
      <c r="KI52" s="97"/>
      <c r="KJ52" s="97"/>
      <c r="KK52" s="97"/>
      <c r="KL52" s="97"/>
      <c r="KM52" s="97"/>
      <c r="KN52" s="97"/>
      <c r="KO52" s="97">
        <f>データ!BS7</f>
        <v>10278</v>
      </c>
      <c r="KP52" s="97"/>
      <c r="KQ52" s="97"/>
      <c r="KR52" s="97"/>
      <c r="KS52" s="97"/>
      <c r="KT52" s="97"/>
      <c r="KU52" s="97"/>
      <c r="KV52" s="97"/>
      <c r="KW52" s="97"/>
      <c r="KX52" s="97"/>
      <c r="KY52" s="97"/>
      <c r="KZ52" s="97"/>
      <c r="LA52" s="97"/>
      <c r="LB52" s="97"/>
      <c r="LC52" s="97"/>
      <c r="LD52" s="97"/>
      <c r="LE52" s="97"/>
      <c r="LF52" s="97"/>
      <c r="LG52" s="97"/>
      <c r="LH52" s="97">
        <f>データ!BT7</f>
        <v>12153</v>
      </c>
      <c r="LI52" s="97"/>
      <c r="LJ52" s="97"/>
      <c r="LK52" s="97"/>
      <c r="LL52" s="97"/>
      <c r="LM52" s="97"/>
      <c r="LN52" s="97"/>
      <c r="LO52" s="97"/>
      <c r="LP52" s="97"/>
      <c r="LQ52" s="97"/>
      <c r="LR52" s="97"/>
      <c r="LS52" s="97"/>
      <c r="LT52" s="97"/>
      <c r="LU52" s="97"/>
      <c r="LV52" s="97"/>
      <c r="LW52" s="97"/>
      <c r="LX52" s="97"/>
      <c r="LY52" s="97"/>
      <c r="LZ52" s="97"/>
      <c r="MA52" s="97">
        <f>データ!BU7</f>
        <v>12116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222867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9Nwg7P/aYx5F23xKeaFGlp9SbLUloXR5EY/8quunoKv+rKNs4BzszIOG+g3mh1LroNuljKV+gS8zzTyjlVu3A==" saltValue="OB5qOyHolIsF9I2xK/Gg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392014</v>
      </c>
      <c r="D6" s="48">
        <f t="shared" si="1"/>
        <v>47</v>
      </c>
      <c r="E6" s="48">
        <f t="shared" si="1"/>
        <v>14</v>
      </c>
      <c r="F6" s="48">
        <f t="shared" si="1"/>
        <v>0</v>
      </c>
      <c r="G6" s="48">
        <f t="shared" si="1"/>
        <v>1</v>
      </c>
      <c r="H6" s="48" t="str">
        <f>SUBSTITUTE(H8,"　","")</f>
        <v>高知県高知市</v>
      </c>
      <c r="I6" s="48" t="str">
        <f t="shared" si="1"/>
        <v>中島町駐車場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57</v>
      </c>
      <c r="S6" s="50" t="str">
        <f t="shared" si="1"/>
        <v>商業施設</v>
      </c>
      <c r="T6" s="50" t="str">
        <f t="shared" si="1"/>
        <v>無</v>
      </c>
      <c r="U6" s="51">
        <f t="shared" si="1"/>
        <v>1232</v>
      </c>
      <c r="V6" s="51">
        <f t="shared" si="1"/>
        <v>64</v>
      </c>
      <c r="W6" s="51">
        <f t="shared" si="1"/>
        <v>0</v>
      </c>
      <c r="X6" s="50" t="str">
        <f t="shared" si="1"/>
        <v>代行制</v>
      </c>
      <c r="Y6" s="52">
        <f>IF(Y8="-",NA(),Y8)</f>
        <v>1091.5999999999999</v>
      </c>
      <c r="Z6" s="52">
        <f t="shared" ref="Z6:AH6" si="2">IF(Z8="-",NA(),Z8)</f>
        <v>848.6</v>
      </c>
      <c r="AA6" s="52">
        <f t="shared" si="2"/>
        <v>440.4</v>
      </c>
      <c r="AB6" s="52">
        <f t="shared" si="2"/>
        <v>763.7</v>
      </c>
      <c r="AC6" s="52">
        <f t="shared" si="2"/>
        <v>874.2</v>
      </c>
      <c r="AD6" s="52">
        <f t="shared" si="2"/>
        <v>384.2</v>
      </c>
      <c r="AE6" s="52">
        <f t="shared" si="2"/>
        <v>1736.5</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1</v>
      </c>
      <c r="AO6" s="52">
        <f t="shared" si="3"/>
        <v>3.8</v>
      </c>
      <c r="AP6" s="52">
        <f t="shared" si="3"/>
        <v>1.3</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21</v>
      </c>
      <c r="AZ6" s="53">
        <f t="shared" si="4"/>
        <v>17</v>
      </c>
      <c r="BA6" s="53">
        <f t="shared" si="4"/>
        <v>4</v>
      </c>
      <c r="BB6" s="53">
        <f t="shared" si="4"/>
        <v>407</v>
      </c>
      <c r="BC6" s="53">
        <f t="shared" si="4"/>
        <v>166</v>
      </c>
      <c r="BD6" s="53">
        <f t="shared" si="4"/>
        <v>18</v>
      </c>
      <c r="BE6" s="51" t="str">
        <f>IF(BE8="-","",IF(BE8="-","【-】","【"&amp;SUBSTITUTE(TEXT(BE8,"#,##0"),"-","△")&amp;"】"))</f>
        <v>【33】</v>
      </c>
      <c r="BF6" s="52">
        <f>IF(BF8="-",NA(),BF8)</f>
        <v>89.4</v>
      </c>
      <c r="BG6" s="52">
        <f t="shared" ref="BG6:BO6" si="5">IF(BG8="-",NA(),BG8)</f>
        <v>86.4</v>
      </c>
      <c r="BH6" s="52">
        <f t="shared" si="5"/>
        <v>73.599999999999994</v>
      </c>
      <c r="BI6" s="52">
        <f t="shared" si="5"/>
        <v>84.2</v>
      </c>
      <c r="BJ6" s="52">
        <f t="shared" si="5"/>
        <v>86.8</v>
      </c>
      <c r="BK6" s="52">
        <f t="shared" si="5"/>
        <v>30.4</v>
      </c>
      <c r="BL6" s="52">
        <f t="shared" si="5"/>
        <v>28.9</v>
      </c>
      <c r="BM6" s="52">
        <f t="shared" si="5"/>
        <v>-122.5</v>
      </c>
      <c r="BN6" s="52">
        <f t="shared" si="5"/>
        <v>8.5</v>
      </c>
      <c r="BO6" s="52">
        <f t="shared" si="5"/>
        <v>26.6</v>
      </c>
      <c r="BP6" s="49" t="str">
        <f>IF(BP8="-","",IF(BP8="-","【-】","【"&amp;SUBSTITUTE(TEXT(BP8,"#,##0.0"),"-","△")&amp;"】"))</f>
        <v>【12.8】</v>
      </c>
      <c r="BQ6" s="53">
        <f>IF(BQ8="-",NA(),BQ8)</f>
        <v>12206</v>
      </c>
      <c r="BR6" s="53">
        <f t="shared" ref="BR6:BZ6" si="6">IF(BR8="-",NA(),BR8)</f>
        <v>11933</v>
      </c>
      <c r="BS6" s="53">
        <f t="shared" si="6"/>
        <v>10278</v>
      </c>
      <c r="BT6" s="53">
        <f t="shared" si="6"/>
        <v>12153</v>
      </c>
      <c r="BU6" s="53">
        <f t="shared" si="6"/>
        <v>12116</v>
      </c>
      <c r="BV6" s="53">
        <f t="shared" si="6"/>
        <v>8183</v>
      </c>
      <c r="BW6" s="53">
        <f t="shared" si="6"/>
        <v>8262</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101</v>
      </c>
      <c r="CM6" s="51">
        <f t="shared" ref="CM6:CN6" si="7">CM8</f>
        <v>222867</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83.1</v>
      </c>
      <c r="DF6" s="52">
        <f t="shared" si="8"/>
        <v>51.5</v>
      </c>
      <c r="DG6" s="52">
        <f t="shared" si="8"/>
        <v>70.3</v>
      </c>
      <c r="DH6" s="52">
        <f t="shared" si="8"/>
        <v>70</v>
      </c>
      <c r="DI6" s="52">
        <f t="shared" si="8"/>
        <v>47.6</v>
      </c>
      <c r="DJ6" s="49" t="str">
        <f>IF(DJ8="-","",IF(DJ8="-","【-】","【"&amp;SUBSTITUTE(TEXT(DJ8,"#,##0.0"),"-","△")&amp;"】"))</f>
        <v>【72.2】</v>
      </c>
      <c r="DK6" s="52">
        <f>IF(DK8="-",NA(),DK8)</f>
        <v>95.3</v>
      </c>
      <c r="DL6" s="52">
        <f t="shared" ref="DL6:DT6" si="9">IF(DL8="-",NA(),DL8)</f>
        <v>95.3</v>
      </c>
      <c r="DM6" s="52">
        <f t="shared" si="9"/>
        <v>95.3</v>
      </c>
      <c r="DN6" s="52">
        <f t="shared" si="9"/>
        <v>93.8</v>
      </c>
      <c r="DO6" s="52">
        <f t="shared" si="9"/>
        <v>95.3</v>
      </c>
      <c r="DP6" s="52">
        <f t="shared" si="9"/>
        <v>279.89999999999998</v>
      </c>
      <c r="DQ6" s="52">
        <f t="shared" si="9"/>
        <v>159.6</v>
      </c>
      <c r="DR6" s="52">
        <f t="shared" si="9"/>
        <v>224.4</v>
      </c>
      <c r="DS6" s="52">
        <f t="shared" si="9"/>
        <v>251.9</v>
      </c>
      <c r="DT6" s="52">
        <f t="shared" si="9"/>
        <v>291.5</v>
      </c>
      <c r="DU6" s="49" t="str">
        <f>IF(DU8="-","",IF(DU8="-","【-】","【"&amp;SUBSTITUTE(TEXT(DU8,"#,##0.0"),"-","△")&amp;"】"))</f>
        <v>【201.6】</v>
      </c>
    </row>
    <row r="7" spans="1:125" s="54" customFormat="1" x14ac:dyDescent="0.2">
      <c r="A7" s="37" t="s">
        <v>102</v>
      </c>
      <c r="B7" s="48">
        <f t="shared" ref="B7:X7" si="10">B8</f>
        <v>2022</v>
      </c>
      <c r="C7" s="48">
        <f t="shared" si="10"/>
        <v>392014</v>
      </c>
      <c r="D7" s="48">
        <f t="shared" si="10"/>
        <v>47</v>
      </c>
      <c r="E7" s="48">
        <f t="shared" si="10"/>
        <v>14</v>
      </c>
      <c r="F7" s="48">
        <f t="shared" si="10"/>
        <v>0</v>
      </c>
      <c r="G7" s="48">
        <f t="shared" si="10"/>
        <v>1</v>
      </c>
      <c r="H7" s="48" t="str">
        <f t="shared" si="10"/>
        <v>高知県　高知市</v>
      </c>
      <c r="I7" s="48" t="str">
        <f t="shared" si="10"/>
        <v>中島町駐車場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57</v>
      </c>
      <c r="S7" s="50" t="str">
        <f t="shared" si="10"/>
        <v>商業施設</v>
      </c>
      <c r="T7" s="50" t="str">
        <f t="shared" si="10"/>
        <v>無</v>
      </c>
      <c r="U7" s="51">
        <f t="shared" si="10"/>
        <v>1232</v>
      </c>
      <c r="V7" s="51">
        <f t="shared" si="10"/>
        <v>64</v>
      </c>
      <c r="W7" s="51">
        <f t="shared" si="10"/>
        <v>0</v>
      </c>
      <c r="X7" s="50" t="str">
        <f t="shared" si="10"/>
        <v>代行制</v>
      </c>
      <c r="Y7" s="52">
        <f>Y8</f>
        <v>1091.5999999999999</v>
      </c>
      <c r="Z7" s="52">
        <f t="shared" ref="Z7:AH7" si="11">Z8</f>
        <v>848.6</v>
      </c>
      <c r="AA7" s="52">
        <f t="shared" si="11"/>
        <v>440.4</v>
      </c>
      <c r="AB7" s="52">
        <f t="shared" si="11"/>
        <v>763.7</v>
      </c>
      <c r="AC7" s="52">
        <f t="shared" si="11"/>
        <v>874.2</v>
      </c>
      <c r="AD7" s="52">
        <f t="shared" si="11"/>
        <v>384.2</v>
      </c>
      <c r="AE7" s="52">
        <f t="shared" si="11"/>
        <v>1736.5</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1</v>
      </c>
      <c r="AO7" s="52">
        <f t="shared" si="12"/>
        <v>3.8</v>
      </c>
      <c r="AP7" s="52">
        <f t="shared" si="12"/>
        <v>1.3</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21</v>
      </c>
      <c r="AZ7" s="53">
        <f t="shared" si="13"/>
        <v>17</v>
      </c>
      <c r="BA7" s="53">
        <f t="shared" si="13"/>
        <v>4</v>
      </c>
      <c r="BB7" s="53">
        <f t="shared" si="13"/>
        <v>407</v>
      </c>
      <c r="BC7" s="53">
        <f t="shared" si="13"/>
        <v>166</v>
      </c>
      <c r="BD7" s="53">
        <f t="shared" si="13"/>
        <v>18</v>
      </c>
      <c r="BE7" s="51"/>
      <c r="BF7" s="52">
        <f>BF8</f>
        <v>89.4</v>
      </c>
      <c r="BG7" s="52">
        <f t="shared" ref="BG7:BO7" si="14">BG8</f>
        <v>86.4</v>
      </c>
      <c r="BH7" s="52">
        <f t="shared" si="14"/>
        <v>73.599999999999994</v>
      </c>
      <c r="BI7" s="52">
        <f t="shared" si="14"/>
        <v>84.2</v>
      </c>
      <c r="BJ7" s="52">
        <f t="shared" si="14"/>
        <v>86.8</v>
      </c>
      <c r="BK7" s="52">
        <f t="shared" si="14"/>
        <v>30.4</v>
      </c>
      <c r="BL7" s="52">
        <f t="shared" si="14"/>
        <v>28.9</v>
      </c>
      <c r="BM7" s="52">
        <f t="shared" si="14"/>
        <v>-122.5</v>
      </c>
      <c r="BN7" s="52">
        <f t="shared" si="14"/>
        <v>8.5</v>
      </c>
      <c r="BO7" s="52">
        <f t="shared" si="14"/>
        <v>26.6</v>
      </c>
      <c r="BP7" s="49"/>
      <c r="BQ7" s="53">
        <f>BQ8</f>
        <v>12206</v>
      </c>
      <c r="BR7" s="53">
        <f t="shared" ref="BR7:BZ7" si="15">BR8</f>
        <v>11933</v>
      </c>
      <c r="BS7" s="53">
        <f t="shared" si="15"/>
        <v>10278</v>
      </c>
      <c r="BT7" s="53">
        <f t="shared" si="15"/>
        <v>12153</v>
      </c>
      <c r="BU7" s="53">
        <f t="shared" si="15"/>
        <v>12116</v>
      </c>
      <c r="BV7" s="53">
        <f t="shared" si="15"/>
        <v>8183</v>
      </c>
      <c r="BW7" s="53">
        <f t="shared" si="15"/>
        <v>8262</v>
      </c>
      <c r="BX7" s="53">
        <f t="shared" si="15"/>
        <v>2576</v>
      </c>
      <c r="BY7" s="53">
        <f t="shared" si="15"/>
        <v>4153</v>
      </c>
      <c r="BZ7" s="53">
        <f t="shared" si="15"/>
        <v>6140</v>
      </c>
      <c r="CA7" s="51"/>
      <c r="CB7" s="52" t="s">
        <v>103</v>
      </c>
      <c r="CC7" s="52" t="s">
        <v>103</v>
      </c>
      <c r="CD7" s="52" t="s">
        <v>103</v>
      </c>
      <c r="CE7" s="52" t="s">
        <v>103</v>
      </c>
      <c r="CF7" s="52" t="s">
        <v>103</v>
      </c>
      <c r="CG7" s="52" t="s">
        <v>103</v>
      </c>
      <c r="CH7" s="52" t="s">
        <v>103</v>
      </c>
      <c r="CI7" s="52" t="s">
        <v>103</v>
      </c>
      <c r="CJ7" s="52" t="s">
        <v>103</v>
      </c>
      <c r="CK7" s="52" t="s">
        <v>101</v>
      </c>
      <c r="CL7" s="49"/>
      <c r="CM7" s="51">
        <f>CM8</f>
        <v>222867</v>
      </c>
      <c r="CN7" s="51">
        <f>CN8</f>
        <v>0</v>
      </c>
      <c r="CO7" s="52" t="s">
        <v>103</v>
      </c>
      <c r="CP7" s="52" t="s">
        <v>103</v>
      </c>
      <c r="CQ7" s="52" t="s">
        <v>103</v>
      </c>
      <c r="CR7" s="52" t="s">
        <v>103</v>
      </c>
      <c r="CS7" s="52" t="s">
        <v>103</v>
      </c>
      <c r="CT7" s="52" t="s">
        <v>103</v>
      </c>
      <c r="CU7" s="52" t="s">
        <v>103</v>
      </c>
      <c r="CV7" s="52" t="s">
        <v>103</v>
      </c>
      <c r="CW7" s="52" t="s">
        <v>103</v>
      </c>
      <c r="CX7" s="52" t="s">
        <v>104</v>
      </c>
      <c r="CY7" s="49"/>
      <c r="CZ7" s="52">
        <f>CZ8</f>
        <v>0</v>
      </c>
      <c r="DA7" s="52">
        <f t="shared" ref="DA7:DI7" si="16">DA8</f>
        <v>0</v>
      </c>
      <c r="DB7" s="52">
        <f t="shared" si="16"/>
        <v>0</v>
      </c>
      <c r="DC7" s="52">
        <f t="shared" si="16"/>
        <v>0</v>
      </c>
      <c r="DD7" s="52">
        <f t="shared" si="16"/>
        <v>0</v>
      </c>
      <c r="DE7" s="52">
        <f t="shared" si="16"/>
        <v>83.1</v>
      </c>
      <c r="DF7" s="52">
        <f t="shared" si="16"/>
        <v>51.5</v>
      </c>
      <c r="DG7" s="52">
        <f t="shared" si="16"/>
        <v>70.3</v>
      </c>
      <c r="DH7" s="52">
        <f t="shared" si="16"/>
        <v>70</v>
      </c>
      <c r="DI7" s="52">
        <f t="shared" si="16"/>
        <v>47.6</v>
      </c>
      <c r="DJ7" s="49"/>
      <c r="DK7" s="52">
        <f>DK8</f>
        <v>95.3</v>
      </c>
      <c r="DL7" s="52">
        <f t="shared" ref="DL7:DT7" si="17">DL8</f>
        <v>95.3</v>
      </c>
      <c r="DM7" s="52">
        <f t="shared" si="17"/>
        <v>95.3</v>
      </c>
      <c r="DN7" s="52">
        <f t="shared" si="17"/>
        <v>93.8</v>
      </c>
      <c r="DO7" s="52">
        <f t="shared" si="17"/>
        <v>95.3</v>
      </c>
      <c r="DP7" s="52">
        <f t="shared" si="17"/>
        <v>279.89999999999998</v>
      </c>
      <c r="DQ7" s="52">
        <f t="shared" si="17"/>
        <v>159.6</v>
      </c>
      <c r="DR7" s="52">
        <f t="shared" si="17"/>
        <v>224.4</v>
      </c>
      <c r="DS7" s="52">
        <f t="shared" si="17"/>
        <v>251.9</v>
      </c>
      <c r="DT7" s="52">
        <f t="shared" si="17"/>
        <v>291.5</v>
      </c>
      <c r="DU7" s="49"/>
    </row>
    <row r="8" spans="1:125" s="54" customFormat="1" x14ac:dyDescent="0.2">
      <c r="A8" s="37"/>
      <c r="B8" s="55">
        <v>2022</v>
      </c>
      <c r="C8" s="55">
        <v>392014</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57</v>
      </c>
      <c r="S8" s="57" t="s">
        <v>115</v>
      </c>
      <c r="T8" s="57" t="s">
        <v>116</v>
      </c>
      <c r="U8" s="58">
        <v>1232</v>
      </c>
      <c r="V8" s="58">
        <v>64</v>
      </c>
      <c r="W8" s="58">
        <v>0</v>
      </c>
      <c r="X8" s="57" t="s">
        <v>117</v>
      </c>
      <c r="Y8" s="59">
        <v>1091.5999999999999</v>
      </c>
      <c r="Z8" s="59">
        <v>848.6</v>
      </c>
      <c r="AA8" s="59">
        <v>440.4</v>
      </c>
      <c r="AB8" s="59">
        <v>763.7</v>
      </c>
      <c r="AC8" s="59">
        <v>874.2</v>
      </c>
      <c r="AD8" s="59">
        <v>384.2</v>
      </c>
      <c r="AE8" s="59">
        <v>1736.5</v>
      </c>
      <c r="AF8" s="59">
        <v>383.4</v>
      </c>
      <c r="AG8" s="59">
        <v>338.4</v>
      </c>
      <c r="AH8" s="59">
        <v>1268.9000000000001</v>
      </c>
      <c r="AI8" s="56">
        <v>676.8</v>
      </c>
      <c r="AJ8" s="59">
        <v>0</v>
      </c>
      <c r="AK8" s="59">
        <v>0</v>
      </c>
      <c r="AL8" s="59">
        <v>0</v>
      </c>
      <c r="AM8" s="59">
        <v>0</v>
      </c>
      <c r="AN8" s="59">
        <v>1</v>
      </c>
      <c r="AO8" s="59">
        <v>3.8</v>
      </c>
      <c r="AP8" s="59">
        <v>1.3</v>
      </c>
      <c r="AQ8" s="59">
        <v>10.199999999999999</v>
      </c>
      <c r="AR8" s="59">
        <v>5.0999999999999996</v>
      </c>
      <c r="AS8" s="59">
        <v>1.9</v>
      </c>
      <c r="AT8" s="56">
        <v>3.6</v>
      </c>
      <c r="AU8" s="60">
        <v>0</v>
      </c>
      <c r="AV8" s="60">
        <v>0</v>
      </c>
      <c r="AW8" s="60">
        <v>0</v>
      </c>
      <c r="AX8" s="60">
        <v>0</v>
      </c>
      <c r="AY8" s="60">
        <v>21</v>
      </c>
      <c r="AZ8" s="60">
        <v>17</v>
      </c>
      <c r="BA8" s="60">
        <v>4</v>
      </c>
      <c r="BB8" s="60">
        <v>407</v>
      </c>
      <c r="BC8" s="60">
        <v>166</v>
      </c>
      <c r="BD8" s="60">
        <v>18</v>
      </c>
      <c r="BE8" s="60">
        <v>33</v>
      </c>
      <c r="BF8" s="59">
        <v>89.4</v>
      </c>
      <c r="BG8" s="59">
        <v>86.4</v>
      </c>
      <c r="BH8" s="59">
        <v>73.599999999999994</v>
      </c>
      <c r="BI8" s="59">
        <v>84.2</v>
      </c>
      <c r="BJ8" s="59">
        <v>86.8</v>
      </c>
      <c r="BK8" s="59">
        <v>30.4</v>
      </c>
      <c r="BL8" s="59">
        <v>28.9</v>
      </c>
      <c r="BM8" s="59">
        <v>-122.5</v>
      </c>
      <c r="BN8" s="59">
        <v>8.5</v>
      </c>
      <c r="BO8" s="59">
        <v>26.6</v>
      </c>
      <c r="BP8" s="56">
        <v>12.8</v>
      </c>
      <c r="BQ8" s="60">
        <v>12206</v>
      </c>
      <c r="BR8" s="60">
        <v>11933</v>
      </c>
      <c r="BS8" s="60">
        <v>10278</v>
      </c>
      <c r="BT8" s="61">
        <v>12153</v>
      </c>
      <c r="BU8" s="61">
        <v>12116</v>
      </c>
      <c r="BV8" s="60">
        <v>8183</v>
      </c>
      <c r="BW8" s="60">
        <v>8262</v>
      </c>
      <c r="BX8" s="60">
        <v>2576</v>
      </c>
      <c r="BY8" s="60">
        <v>4153</v>
      </c>
      <c r="BZ8" s="60">
        <v>6140</v>
      </c>
      <c r="CA8" s="58">
        <v>10556</v>
      </c>
      <c r="CB8" s="59" t="s">
        <v>109</v>
      </c>
      <c r="CC8" s="59" t="s">
        <v>109</v>
      </c>
      <c r="CD8" s="59" t="s">
        <v>109</v>
      </c>
      <c r="CE8" s="59" t="s">
        <v>109</v>
      </c>
      <c r="CF8" s="59" t="s">
        <v>109</v>
      </c>
      <c r="CG8" s="59" t="s">
        <v>109</v>
      </c>
      <c r="CH8" s="59" t="s">
        <v>109</v>
      </c>
      <c r="CI8" s="59" t="s">
        <v>109</v>
      </c>
      <c r="CJ8" s="59" t="s">
        <v>109</v>
      </c>
      <c r="CK8" s="59" t="s">
        <v>109</v>
      </c>
      <c r="CL8" s="56" t="s">
        <v>109</v>
      </c>
      <c r="CM8" s="58">
        <v>222867</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83.1</v>
      </c>
      <c r="DF8" s="59">
        <v>51.5</v>
      </c>
      <c r="DG8" s="59">
        <v>70.3</v>
      </c>
      <c r="DH8" s="59">
        <v>70</v>
      </c>
      <c r="DI8" s="59">
        <v>47.6</v>
      </c>
      <c r="DJ8" s="56">
        <v>72.2</v>
      </c>
      <c r="DK8" s="59">
        <v>95.3</v>
      </c>
      <c r="DL8" s="59">
        <v>95.3</v>
      </c>
      <c r="DM8" s="59">
        <v>95.3</v>
      </c>
      <c r="DN8" s="59">
        <v>93.8</v>
      </c>
      <c r="DO8" s="59">
        <v>95.3</v>
      </c>
      <c r="DP8" s="59">
        <v>279.89999999999998</v>
      </c>
      <c r="DQ8" s="59">
        <v>159.6</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2024-01-22T05:16:59Z</cp:lastPrinted>
  <dcterms:created xsi:type="dcterms:W3CDTF">2024-01-11T00:15:37Z</dcterms:created>
  <dcterms:modified xsi:type="dcterms:W3CDTF">2024-01-22T05:31:02Z</dcterms:modified>
  <cp:category/>
</cp:coreProperties>
</file>