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P19FRD01H\users$\snishitani\デスクトップ\【照会：1月25日（木）正午〆】公営企業に係る経営比較分析表（令和４年度決算）の分析等について\回答用\"/>
    </mc:Choice>
  </mc:AlternateContent>
  <workbookProtection workbookAlgorithmName="SHA-512" workbookHashValue="XiqG0qdtkiCnShcN+8UgP3xrxnLM+4luw5V913YycNA8++iK8mAQjJKVjvCzeZCtkL6udqpZ0J9PPYkmDfYESw==" workbookSaltValue="Zz46TWbW1cN72C0y1DpY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<sst xmlns="http://schemas.openxmlformats.org/spreadsheetml/2006/main" count="236" uniqueCount="119">
  <si>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</si>
  <si>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</si>
  <si>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</si>
  <si>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</si>
  <si>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</si>
  <si>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</si>
  <si>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</si>
  <si>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</si>
  <si>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</si>
  <si>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</si>
  <si>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</si>
  <si>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</si>
  <si>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</si>
  <si>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</si>
  <si>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</si>
  <si>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</si>
  <si>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</si>
  <si>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</si>
  <si>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</si>
  <si>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</si>
  <si>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</si>
  <si>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</si>
  <si>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</si>
  <si>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</si>
  <si>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</si>
  <si>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</si>
  <si>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</si>
  <si>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</si>
  <si>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</si>
  <si>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</si>
  <si>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</si>
  <si>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</si>
  <si>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</si>
  <si>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</si>
  <si>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</si>
  <si>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</si>
  <si>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</si>
  <si>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</si>
  <si>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</si>
  <si>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</si>
  <si>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</si>
  <si>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</si>
  <si>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</si>
  <si>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</si>
  <si>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</si>
  <si>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</si>
  <si>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</si>
  <si>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</si>
  <si>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</si>
  <si>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</si>
  <si>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</si>
  <si>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</si>
  <si>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</si>
  <si>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</si>
  <si>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</si>
  <si>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</si>
  <si>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</si>
  <si>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</si>
  <si>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</si>
  <si>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</si>
  <si>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</si>
  <si>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</si>
  <si>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</si>
  <si>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</si>
  <si>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</si>
  <si>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</si>
  <si>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</si>
  <si>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</si>
  <si>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</si>
  <si>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</si>
  <si>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</si>
  <si>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</si>
  <si>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</si>
  <si>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</si>
  <si>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</si>
  <si>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</si>
  <si>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</si>
  <si>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</si>
  <si>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</si>
  <si>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</si>
  <si>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</si>
  <si>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</si>
  <si>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</si>
  <si>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</si>
  <si>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</si>
  <si>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</si>
  <si>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</si>
  <si>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</si>
  <si>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</si>
  <si>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</si>
  <si>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</si>
  <si>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</si>
  <si>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</si>
  <si>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</si>
  <si>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</si>
  <si>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</si>
  <si>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</si>
  <si>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黒潮町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</si>
  <si>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</si>
  <si>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</si>
  <si>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</si>
  <si>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</si>
  <si>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</si>
  <si>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</si>
  <si>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</si>
  <si>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</si>
  <si>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</si>
  <si>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</si>
  <si>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</si>
  <si>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</si>
  <si>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</si>
  <si>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</si>
  <si>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</si>
  <si>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</si>
  <si>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</si>
  <si>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</si>
  <si>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黒潮町の漁業集落排水事業は、使用者の減少に伴う使用料収入の減少、汚水処理サービスの継続に向けた維持管理費の増大等、事業経営は厳しい状況におかれており、今後その状況がますます厳しくなる事が確実となっている。
　何より事業収支の一つの指標である経費回収率が平均値を下回っており、今後この値は小さくなることが予想される。使用料収入だけでは汚水処理費を賄えない状況に対し、事業の赤字分を一般会計から補填することが続く状況である。なお、総務大臣通知により３万人未満の団体また、３万人以上でも公共下水道以外の下水道については令和６年４月１日までに地方公営企業法の適用が要請されたことで、一般会計から公営企業会計への移行が必要になり、事業収入で施設の維持管理費等を賄わなければならなくなり使用者の負担増が必至である。
　そうした状況を踏まえ、今後とも当該事業を継続させるためには次の２つの取組みが必要と考えられる。
①使用料の値上げ→使用者が減少する状況下で使用料収入を一定額（少なくとも現状維持）確保するためには、使用料金の値上げを検討せざるを得ない。しかし、一般家庭の浄化槽維持管理費を大幅に上回る料金設定は困難と考える。
②維持管理費の抑制→日頃の保守、点検を強化することにより、大口のメンテナンスを抑える、また先延ばしを図る。広域化・共同化による維持管理費の抑制も検討。
　当該事業の場合、令和10年度には建設費の償還を終えることから、汚水処理サービスを維持することを前提に維持管理費を極力抑え、日々のメンテナンスをこれまで以上に重視して行く。</t>
    <rPh sb="130" eb="132">
      <t>シタマワ</t>
    </rPh>
    <phoneticPr fontId="4"/>
  </si>
  <si>
    <t>　設備全体の耐用年数については余裕がある。
　但し、全体として修繕費用(設備のメンテナンス、機材の交換等に係る費用)は増加傾向にある。
　そのため、需用費のうち修繕費については機器の補修、交換等により多額の支出が想定される。</t>
    <phoneticPr fontId="4"/>
  </si>
  <si>
    <t>　当該事業の継続をより確かなものにするためには、事業収入において、少なくとも「修繕費を除いた汚水処理費を使用料収入で賄える状況」にすべきと考える。
　そのためには、使用料の値上げは有力な案の一つであり、具体的な内容について検討を始めなければならない。
　但し、現実的な値上げ幅では、現在の汚水処理費を賄うことはできず、大幅な事業収支の改善も期待できないことは留意すべき点である。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</si>
</sst>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ED-4C55-A912-A5B0A6A7B2F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91ED-4C55-A912-A5B0A6A7B2F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20.93</c:v>
                </c:pt>
                <c:pt idx="1">
                  <c:v>20.93</c:v>
                </c:pt>
                <c:pt idx="2">
                  <c:v>20.93</c:v>
                </c:pt>
                <c:pt idx="3">
                  <c:v>20.93</c:v>
                </c:pt>
                <c:pt idx="4">
                  <c:v>18.600000000000001</c:v>
                </c:pt>
              </c:numCache>
            </c:numRef>
          </c:val>
          <c:extLst>
            <c:ext xmlns:c16="http://schemas.microsoft.com/office/drawing/2014/chart" uri="{C3380CC4-5D6E-409C-BE32-E72D297353CC}">
              <c16:uniqueId val="{00000000-A58B-4ED2-8B7A-435B66702E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A58B-4ED2-8B7A-435B66702E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39.44</c:v>
                </c:pt>
                <c:pt idx="1">
                  <c:v>42.25</c:v>
                </c:pt>
                <c:pt idx="2">
                  <c:v>45.45</c:v>
                </c:pt>
                <c:pt idx="3">
                  <c:v>47.54</c:v>
                </c:pt>
                <c:pt idx="4">
                  <c:v>46.67</c:v>
                </c:pt>
              </c:numCache>
            </c:numRef>
          </c:val>
          <c:extLst>
            <c:ext xmlns:c16="http://schemas.microsoft.com/office/drawing/2014/chart" uri="{C3380CC4-5D6E-409C-BE32-E72D297353CC}">
              <c16:uniqueId val="{00000000-B3CC-457D-8D7C-9AA03BFF7D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B3CC-457D-8D7C-9AA03BFF7D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99.94</c:v>
                </c:pt>
                <c:pt idx="1">
                  <c:v>100.08</c:v>
                </c:pt>
                <c:pt idx="2">
                  <c:v>100</c:v>
                </c:pt>
                <c:pt idx="3">
                  <c:v>100</c:v>
                </c:pt>
                <c:pt idx="4">
                  <c:v>75.349999999999994</c:v>
                </c:pt>
              </c:numCache>
            </c:numRef>
          </c:val>
          <c:extLst>
            <c:ext xmlns:c16="http://schemas.microsoft.com/office/drawing/2014/chart" uri="{C3380CC4-5D6E-409C-BE32-E72D297353CC}">
              <c16:uniqueId val="{00000000-DB59-4734-B264-709D6D439C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9-4734-B264-709D6D439C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0-47F5-BE9E-EF3105536A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0-47F5-BE9E-EF3105536A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D-4474-A47C-CD32863250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D-4474-A47C-CD32863250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E2-4D31-84C3-4BB763CC5C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2-4D31-84C3-4BB763CC5C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9-42DE-86C3-856E167F4D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9-42DE-86C3-856E167F4D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FF-4261-88B0-EE30B45E0B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AEFF-4261-88B0-EE30B45E0B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49.09</c:v>
                </c:pt>
                <c:pt idx="1">
                  <c:v>42.93</c:v>
                </c:pt>
                <c:pt idx="2">
                  <c:v>41.11</c:v>
                </c:pt>
                <c:pt idx="3">
                  <c:v>53.9</c:v>
                </c:pt>
                <c:pt idx="4">
                  <c:v>16.05</c:v>
                </c:pt>
              </c:numCache>
            </c:numRef>
          </c:val>
          <c:extLst>
            <c:ext xmlns:c16="http://schemas.microsoft.com/office/drawing/2014/chart" uri="{C3380CC4-5D6E-409C-BE32-E72D297353CC}">
              <c16:uniqueId val="{00000000-2274-44D1-ABDB-CE9901921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2274-44D1-ABDB-CE9901921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458.52</c:v>
                </c:pt>
                <c:pt idx="1">
                  <c:v>543.28</c:v>
                </c:pt>
                <c:pt idx="2">
                  <c:v>581.92999999999995</c:v>
                </c:pt>
                <c:pt idx="3">
                  <c:v>442.93</c:v>
                </c:pt>
                <c:pt idx="4">
                  <c:v>1498.48</c:v>
                </c:pt>
              </c:numCache>
            </c:numRef>
          </c:val>
          <c:extLst>
            <c:ext xmlns:c16="http://schemas.microsoft.com/office/drawing/2014/chart" uri="{C3380CC4-5D6E-409C-BE32-E72D297353CC}">
              <c16:uniqueId val="{00000000-DB13-4551-B814-9C04399A03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DB13-4551-B814-9C04399A03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黒潮町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10411</v>
      </c>
      <c r="AM8" s="37"/>
      <c r="AN8" s="37"/>
      <c r="AO8" s="37"/>
      <c r="AP8" s="37"/>
      <c r="AQ8" s="37"/>
      <c r="AR8" s="37"/>
      <c r="AS8" s="37"/>
      <c r="AT8" s="38">
        <f>データ!T6</f>
        <v>188.46</v>
      </c>
      <c r="AU8" s="38"/>
      <c r="AV8" s="38"/>
      <c r="AW8" s="38"/>
      <c r="AX8" s="38"/>
      <c r="AY8" s="38"/>
      <c r="AZ8" s="38"/>
      <c r="BA8" s="38"/>
      <c r="BB8" s="38">
        <f>データ!U6</f>
        <v>55.24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0.57999999999999996</v>
      </c>
      <c r="Q10" s="38"/>
      <c r="R10" s="38"/>
      <c r="S10" s="38"/>
      <c r="T10" s="38"/>
      <c r="U10" s="38"/>
      <c r="V10" s="38"/>
      <c r="W10" s="38">
        <f>データ!Q6</f>
        <v>100</v>
      </c>
      <c r="X10" s="38"/>
      <c r="Y10" s="38"/>
      <c r="Z10" s="38"/>
      <c r="AA10" s="38"/>
      <c r="AB10" s="38"/>
      <c r="AC10" s="38"/>
      <c r="AD10" s="37">
        <f>データ!R6</f>
        <v>3970</v>
      </c>
      <c r="AE10" s="37"/>
      <c r="AF10" s="37"/>
      <c r="AG10" s="37"/>
      <c r="AH10" s="37"/>
      <c r="AI10" s="37"/>
      <c r="AJ10" s="37"/>
      <c r="AK10" s="2"/>
      <c r="AL10" s="37">
        <f>データ!V6</f>
        <v>60</v>
      </c>
      <c r="AM10" s="37"/>
      <c r="AN10" s="37"/>
      <c r="AO10" s="37"/>
      <c r="AP10" s="37"/>
      <c r="AQ10" s="37"/>
      <c r="AR10" s="37"/>
      <c r="AS10" s="37"/>
      <c r="AT10" s="38">
        <f>データ!W6</f>
        <v>0.01</v>
      </c>
      <c r="AU10" s="38"/>
      <c r="AV10" s="38"/>
      <c r="AW10" s="38"/>
      <c r="AX10" s="38"/>
      <c r="AY10" s="38"/>
      <c r="AZ10" s="38"/>
      <c r="BA10" s="38"/>
      <c r="BB10" s="38">
        <f>データ!X6</f>
        <v>6000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7"/>
      <c r="BN66" s="77"/>
      <c r="BO66" s="77"/>
      <c r="BP66" s="77"/>
      <c r="BQ66" s="77"/>
      <c r="BR66" s="77"/>
      <c r="BS66" s="77"/>
      <c r="BT66" s="77"/>
      <c r="BU66" s="77"/>
      <c r="BV66" s="77"/>
      <c r="BW66" s="77"/>
      <c r="BX66" s="77"/>
      <c r="BY66" s="77"/>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7"/>
      <c r="BN67" s="77"/>
      <c r="BO67" s="77"/>
      <c r="BP67" s="77"/>
      <c r="BQ67" s="77"/>
      <c r="BR67" s="77"/>
      <c r="BS67" s="77"/>
      <c r="BT67" s="77"/>
      <c r="BU67" s="77"/>
      <c r="BV67" s="77"/>
      <c r="BW67" s="77"/>
      <c r="BX67" s="77"/>
      <c r="BY67" s="77"/>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7"/>
      <c r="BN68" s="77"/>
      <c r="BO68" s="77"/>
      <c r="BP68" s="77"/>
      <c r="BQ68" s="77"/>
      <c r="BR68" s="77"/>
      <c r="BS68" s="77"/>
      <c r="BT68" s="77"/>
      <c r="BU68" s="77"/>
      <c r="BV68" s="77"/>
      <c r="BW68" s="77"/>
      <c r="BX68" s="77"/>
      <c r="BY68" s="77"/>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7"/>
      <c r="BN69" s="77"/>
      <c r="BO69" s="77"/>
      <c r="BP69" s="77"/>
      <c r="BQ69" s="77"/>
      <c r="BR69" s="77"/>
      <c r="BS69" s="77"/>
      <c r="BT69" s="77"/>
      <c r="BU69" s="77"/>
      <c r="BV69" s="77"/>
      <c r="BW69" s="77"/>
      <c r="BX69" s="77"/>
      <c r="BY69" s="77"/>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7"/>
      <c r="BN70" s="77"/>
      <c r="BO70" s="77"/>
      <c r="BP70" s="77"/>
      <c r="BQ70" s="77"/>
      <c r="BR70" s="77"/>
      <c r="BS70" s="77"/>
      <c r="BT70" s="77"/>
      <c r="BU70" s="77"/>
      <c r="BV70" s="77"/>
      <c r="BW70" s="77"/>
      <c r="BX70" s="77"/>
      <c r="BY70" s="77"/>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7"/>
      <c r="BN71" s="77"/>
      <c r="BO71" s="77"/>
      <c r="BP71" s="77"/>
      <c r="BQ71" s="77"/>
      <c r="BR71" s="77"/>
      <c r="BS71" s="77"/>
      <c r="BT71" s="77"/>
      <c r="BU71" s="77"/>
      <c r="BV71" s="77"/>
      <c r="BW71" s="77"/>
      <c r="BX71" s="77"/>
      <c r="BY71" s="77"/>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7"/>
      <c r="BN72" s="77"/>
      <c r="BO72" s="77"/>
      <c r="BP72" s="77"/>
      <c r="BQ72" s="77"/>
      <c r="BR72" s="77"/>
      <c r="BS72" s="77"/>
      <c r="BT72" s="77"/>
      <c r="BU72" s="77"/>
      <c r="BV72" s="77"/>
      <c r="BW72" s="77"/>
      <c r="BX72" s="77"/>
      <c r="BY72" s="77"/>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7"/>
      <c r="BN73" s="77"/>
      <c r="BO73" s="77"/>
      <c r="BP73" s="77"/>
      <c r="BQ73" s="77"/>
      <c r="BR73" s="77"/>
      <c r="BS73" s="77"/>
      <c r="BT73" s="77"/>
      <c r="BU73" s="77"/>
      <c r="BV73" s="77"/>
      <c r="BW73" s="77"/>
      <c r="BX73" s="77"/>
      <c r="BY73" s="77"/>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7"/>
      <c r="BN74" s="77"/>
      <c r="BO74" s="77"/>
      <c r="BP74" s="77"/>
      <c r="BQ74" s="77"/>
      <c r="BR74" s="77"/>
      <c r="BS74" s="77"/>
      <c r="BT74" s="77"/>
      <c r="BU74" s="77"/>
      <c r="BV74" s="77"/>
      <c r="BW74" s="77"/>
      <c r="BX74" s="77"/>
      <c r="BY74" s="77"/>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7"/>
      <c r="BN75" s="77"/>
      <c r="BO75" s="77"/>
      <c r="BP75" s="77"/>
      <c r="BQ75" s="77"/>
      <c r="BR75" s="77"/>
      <c r="BS75" s="77"/>
      <c r="BT75" s="77"/>
      <c r="BU75" s="77"/>
      <c r="BV75" s="77"/>
      <c r="BW75" s="77"/>
      <c r="BX75" s="77"/>
      <c r="BY75" s="77"/>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7"/>
      <c r="BN76" s="77"/>
      <c r="BO76" s="77"/>
      <c r="BP76" s="77"/>
      <c r="BQ76" s="77"/>
      <c r="BR76" s="77"/>
      <c r="BS76" s="77"/>
      <c r="BT76" s="77"/>
      <c r="BU76" s="77"/>
      <c r="BV76" s="77"/>
      <c r="BW76" s="77"/>
      <c r="BX76" s="77"/>
      <c r="BY76" s="77"/>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7"/>
      <c r="BN77" s="77"/>
      <c r="BO77" s="77"/>
      <c r="BP77" s="77"/>
      <c r="BQ77" s="77"/>
      <c r="BR77" s="77"/>
      <c r="BS77" s="77"/>
      <c r="BT77" s="77"/>
      <c r="BU77" s="77"/>
      <c r="BV77" s="77"/>
      <c r="BW77" s="77"/>
      <c r="BX77" s="77"/>
      <c r="BY77" s="77"/>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7"/>
      <c r="BN78" s="77"/>
      <c r="BO78" s="77"/>
      <c r="BP78" s="77"/>
      <c r="BQ78" s="77"/>
      <c r="BR78" s="77"/>
      <c r="BS78" s="77"/>
      <c r="BT78" s="77"/>
      <c r="BU78" s="77"/>
      <c r="BV78" s="77"/>
      <c r="BW78" s="77"/>
      <c r="BX78" s="77"/>
      <c r="BY78" s="77"/>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7"/>
      <c r="BN79" s="77"/>
      <c r="BO79" s="77"/>
      <c r="BP79" s="77"/>
      <c r="BQ79" s="77"/>
      <c r="BR79" s="77"/>
      <c r="BS79" s="77"/>
      <c r="BT79" s="77"/>
      <c r="BU79" s="77"/>
      <c r="BV79" s="77"/>
      <c r="BW79" s="77"/>
      <c r="BX79" s="77"/>
      <c r="BY79" s="77"/>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7"/>
      <c r="BN80" s="77"/>
      <c r="BO80" s="77"/>
      <c r="BP80" s="77"/>
      <c r="BQ80" s="77"/>
      <c r="BR80" s="77"/>
      <c r="BS80" s="77"/>
      <c r="BT80" s="77"/>
      <c r="BU80" s="77"/>
      <c r="BV80" s="77"/>
      <c r="BW80" s="77"/>
      <c r="BX80" s="77"/>
      <c r="BY80" s="77"/>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7"/>
      <c r="BN81" s="77"/>
      <c r="BO81" s="77"/>
      <c r="BP81" s="77"/>
      <c r="BQ81" s="77"/>
      <c r="BR81" s="77"/>
      <c r="BS81" s="77"/>
      <c r="BT81" s="77"/>
      <c r="BU81" s="77"/>
      <c r="BV81" s="77"/>
      <c r="BW81" s="77"/>
      <c r="BX81" s="77"/>
      <c r="BY81" s="77"/>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43</v>
      </c>
      <c r="N86" s="12" t="s">
        <v>43</v>
      </c>
      <c r="O86" s="12" t="str">
        <f>データ!EO6</f>
        <v>【0.01】</v>
      </c>
    </row>
  </sheetData>
  <sheetProtection algorithmName="SHA-512" hashValue="cRmsdr3pPokdlMLrSfB6S1hFw6j+MCTCXtxoFNWgkDDFvz1b3SwERi06Co/YoFTMYtVcsacMuEKFC57k0eM6rQ==" saltValue="t3ZQPEAm2uzxb4BK2nJsb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0" t="s">
        <v>53</v>
      </c>
      <c r="I3" s="81"/>
      <c r="J3" s="81"/>
      <c r="K3" s="81"/>
      <c r="L3" s="81"/>
      <c r="M3" s="81"/>
      <c r="N3" s="81"/>
      <c r="O3" s="81"/>
      <c r="P3" s="81"/>
      <c r="Q3" s="81"/>
      <c r="R3" s="81"/>
      <c r="S3" s="81"/>
      <c r="T3" s="81"/>
      <c r="U3" s="81"/>
      <c r="V3" s="81"/>
      <c r="W3" s="81"/>
      <c r="X3" s="82"/>
      <c r="Y3" s="86"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55</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56</v>
      </c>
      <c r="B4" s="16"/>
      <c r="C4" s="16"/>
      <c r="D4" s="16"/>
      <c r="E4" s="16"/>
      <c r="F4" s="16"/>
      <c r="G4" s="16"/>
      <c r="H4" s="83"/>
      <c r="I4" s="84"/>
      <c r="J4" s="84"/>
      <c r="K4" s="84"/>
      <c r="L4" s="84"/>
      <c r="M4" s="84"/>
      <c r="N4" s="84"/>
      <c r="O4" s="84"/>
      <c r="P4" s="84"/>
      <c r="Q4" s="84"/>
      <c r="R4" s="84"/>
      <c r="S4" s="84"/>
      <c r="T4" s="84"/>
      <c r="U4" s="84"/>
      <c r="V4" s="84"/>
      <c r="W4" s="84"/>
      <c r="X4" s="85"/>
      <c r="Y4" s="79" t="s">
        <v>57</v>
      </c>
      <c r="Z4" s="79"/>
      <c r="AA4" s="79"/>
      <c r="AB4" s="79"/>
      <c r="AC4" s="79"/>
      <c r="AD4" s="79"/>
      <c r="AE4" s="79"/>
      <c r="AF4" s="79"/>
      <c r="AG4" s="79"/>
      <c r="AH4" s="79"/>
      <c r="AI4" s="79"/>
      <c r="AJ4" s="79" t="s">
        <v>58</v>
      </c>
      <c r="AK4" s="79"/>
      <c r="AL4" s="79"/>
      <c r="AM4" s="79"/>
      <c r="AN4" s="79"/>
      <c r="AO4" s="79"/>
      <c r="AP4" s="79"/>
      <c r="AQ4" s="79"/>
      <c r="AR4" s="79"/>
      <c r="AS4" s="79"/>
      <c r="AT4" s="79"/>
      <c r="AU4" s="79" t="s">
        <v>59</v>
      </c>
      <c r="AV4" s="79"/>
      <c r="AW4" s="79"/>
      <c r="AX4" s="79"/>
      <c r="AY4" s="79"/>
      <c r="AZ4" s="79"/>
      <c r="BA4" s="79"/>
      <c r="BB4" s="79"/>
      <c r="BC4" s="79"/>
      <c r="BD4" s="79"/>
      <c r="BE4" s="79"/>
      <c r="BF4" s="79" t="s">
        <v>60</v>
      </c>
      <c r="BG4" s="79"/>
      <c r="BH4" s="79"/>
      <c r="BI4" s="79"/>
      <c r="BJ4" s="79"/>
      <c r="BK4" s="79"/>
      <c r="BL4" s="79"/>
      <c r="BM4" s="79"/>
      <c r="BN4" s="79"/>
      <c r="BO4" s="79"/>
      <c r="BP4" s="79"/>
      <c r="BQ4" s="79" t="s">
        <v>61</v>
      </c>
      <c r="BR4" s="79"/>
      <c r="BS4" s="79"/>
      <c r="BT4" s="79"/>
      <c r="BU4" s="79"/>
      <c r="BV4" s="79"/>
      <c r="BW4" s="79"/>
      <c r="BX4" s="79"/>
      <c r="BY4" s="79"/>
      <c r="BZ4" s="79"/>
      <c r="CA4" s="79"/>
      <c r="CB4" s="79" t="s">
        <v>62</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394289</v>
      </c>
      <c r="D6" s="19">
        <f t="shared" si="3"/>
        <v>47</v>
      </c>
      <c r="E6" s="19">
        <f t="shared" si="3"/>
        <v>17</v>
      </c>
      <c r="F6" s="19">
        <f t="shared" si="3"/>
        <v>6</v>
      </c>
      <c r="G6" s="19">
        <f t="shared" si="3"/>
        <v>0</v>
      </c>
      <c r="H6" s="19" t="str">
        <f t="shared" si="3"/>
        <v>高知県　黒潮町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0.57999999999999996</v>
      </c>
      <c r="Q6" s="20">
        <f t="shared" si="3"/>
        <v>100</v>
      </c>
      <c r="R6" s="20">
        <f t="shared" si="3"/>
        <v>3970</v>
      </c>
      <c r="S6" s="20">
        <f t="shared" si="3"/>
        <v>10411</v>
      </c>
      <c r="T6" s="20">
        <f t="shared" si="3"/>
        <v>188.46</v>
      </c>
      <c r="U6" s="20">
        <f t="shared" si="3"/>
        <v>55.24</v>
      </c>
      <c r="V6" s="20">
        <f t="shared" si="3"/>
        <v>60</v>
      </c>
      <c r="W6" s="20">
        <f t="shared" si="3"/>
        <v>0.01</v>
      </c>
      <c r="X6" s="20">
        <f t="shared" si="3"/>
        <v>6000</v>
      </c>
      <c r="Y6" s="21">
        <f>IF(Y7="",NA(),Y7)</f>
        <v>99.94</v>
      </c>
      <c r="Z6" s="21">
        <f t="shared" ref="Z6:AH6" si="4">IF(Z7="",NA(),Z7)</f>
        <v>100.08</v>
      </c>
      <c r="AA6" s="21">
        <f t="shared" si="4"/>
        <v>100</v>
      </c>
      <c r="AB6" s="21">
        <f t="shared" si="4"/>
        <v>100</v>
      </c>
      <c r="AC6" s="21">
        <f t="shared" si="4"/>
        <v>75.349999999999994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49.09</v>
      </c>
      <c r="BR6" s="21">
        <f t="shared" ref="BR6:BZ6" si="8">IF(BR7="",NA(),BR7)</f>
        <v>42.93</v>
      </c>
      <c r="BS6" s="21">
        <f t="shared" si="8"/>
        <v>41.11</v>
      </c>
      <c r="BT6" s="21">
        <f t="shared" si="8"/>
        <v>53.9</v>
      </c>
      <c r="BU6" s="21">
        <f t="shared" si="8"/>
        <v>16.05</v>
      </c>
      <c r="BV6" s="21">
        <f t="shared" si="8"/>
        <v>43.43</v>
      </c>
      <c r="BW6" s="21">
        <f t="shared" si="8"/>
        <v>41.41</v>
      </c>
      <c r="BX6" s="21">
        <f t="shared" si="8"/>
        <v>39.64</v>
      </c>
      <c r="BY6" s="21">
        <f t="shared" si="8"/>
        <v>40</v>
      </c>
      <c r="BZ6" s="21">
        <f t="shared" si="8"/>
        <v>38.74</v>
      </c>
      <c r="CA6" s="20" t="str">
        <f>IF(CA7="","",IF(CA7="-","【-】","【"&amp;SUBSTITUTE(TEXT(CA7,"#,##0.00"),"-","△")&amp;"】"))</f>
        <v>【41.91】</v>
      </c>
      <c r="CB6" s="21">
        <f>IF(CB7="",NA(),CB7)</f>
        <v>458.52</v>
      </c>
      <c r="CC6" s="21">
        <f t="shared" ref="CC6:CK6" si="9">IF(CC7="",NA(),CC7)</f>
        <v>543.28</v>
      </c>
      <c r="CD6" s="21">
        <f t="shared" si="9"/>
        <v>581.92999999999995</v>
      </c>
      <c r="CE6" s="21">
        <f t="shared" si="9"/>
        <v>442.93</v>
      </c>
      <c r="CF6" s="21">
        <f t="shared" si="9"/>
        <v>1498.48</v>
      </c>
      <c r="CG6" s="21">
        <f t="shared" si="9"/>
        <v>400.44</v>
      </c>
      <c r="CH6" s="21">
        <f t="shared" si="9"/>
        <v>417.56</v>
      </c>
      <c r="CI6" s="21">
        <f t="shared" si="9"/>
        <v>449.72</v>
      </c>
      <c r="CJ6" s="21">
        <f t="shared" si="9"/>
        <v>437.27</v>
      </c>
      <c r="CK6" s="21">
        <f t="shared" si="9"/>
        <v>456.72</v>
      </c>
      <c r="CL6" s="20" t="str">
        <f>IF(CL7="","",IF(CL7="-","【-】","【"&amp;SUBSTITUTE(TEXT(CL7,"#,##0.00"),"-","△")&amp;"】"))</f>
        <v>【420.17】</v>
      </c>
      <c r="CM6" s="21">
        <f>IF(CM7="",NA(),CM7)</f>
        <v>20.93</v>
      </c>
      <c r="CN6" s="21">
        <f t="shared" ref="CN6:CV6" si="10">IF(CN7="",NA(),CN7)</f>
        <v>20.93</v>
      </c>
      <c r="CO6" s="21">
        <f t="shared" si="10"/>
        <v>20.93</v>
      </c>
      <c r="CP6" s="21">
        <f t="shared" si="10"/>
        <v>20.93</v>
      </c>
      <c r="CQ6" s="21">
        <f t="shared" si="10"/>
        <v>18.600000000000001</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39.44</v>
      </c>
      <c r="CY6" s="21">
        <f t="shared" ref="CY6:DG6" si="11">IF(CY7="",NA(),CY7)</f>
        <v>42.25</v>
      </c>
      <c r="CZ6" s="21">
        <f t="shared" si="11"/>
        <v>45.45</v>
      </c>
      <c r="DA6" s="21">
        <f t="shared" si="11"/>
        <v>47.54</v>
      </c>
      <c r="DB6" s="21">
        <f t="shared" si="11"/>
        <v>46.67</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394289</v>
      </c>
      <c r="D7" s="23">
        <v>47</v>
      </c>
      <c r="E7" s="23">
        <v>17</v>
      </c>
      <c r="F7" s="23">
        <v>6</v>
      </c>
      <c r="G7" s="23">
        <v>0</v>
      </c>
      <c r="H7" s="23" t="s">
        <v>97</v>
      </c>
      <c r="I7" s="23" t="s">
        <v>98</v>
      </c>
      <c r="J7" s="23" t="s">
        <v>99</v>
      </c>
      <c r="K7" s="23" t="s">
        <v>100</v>
      </c>
      <c r="L7" s="23" t="s">
        <v>101</v>
      </c>
      <c r="M7" s="23" t="s">
        <v>102</v>
      </c>
      <c r="N7" s="24" t="s">
        <v>103</v>
      </c>
      <c r="O7" s="24" t="s">
        <v>104</v>
      </c>
      <c r="P7" s="24">
        <v>0.57999999999999996</v>
      </c>
      <c r="Q7" s="24">
        <v>100</v>
      </c>
      <c r="R7" s="24">
        <v>3970</v>
      </c>
      <c r="S7" s="24">
        <v>10411</v>
      </c>
      <c r="T7" s="24">
        <v>188.46</v>
      </c>
      <c r="U7" s="24">
        <v>55.24</v>
      </c>
      <c r="V7" s="24">
        <v>60</v>
      </c>
      <c r="W7" s="24">
        <v>0.01</v>
      </c>
      <c r="X7" s="24">
        <v>6000</v>
      </c>
      <c r="Y7" s="24">
        <v>99.94</v>
      </c>
      <c r="Z7" s="24">
        <v>100.08</v>
      </c>
      <c r="AA7" s="24">
        <v>100</v>
      </c>
      <c r="AB7" s="24">
        <v>100</v>
      </c>
      <c r="AC7" s="24">
        <v>75.349999999999994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49.09</v>
      </c>
      <c r="BR7" s="24">
        <v>42.93</v>
      </c>
      <c r="BS7" s="24">
        <v>41.11</v>
      </c>
      <c r="BT7" s="24">
        <v>53.9</v>
      </c>
      <c r="BU7" s="24">
        <v>16.05</v>
      </c>
      <c r="BV7" s="24">
        <v>43.43</v>
      </c>
      <c r="BW7" s="24">
        <v>41.41</v>
      </c>
      <c r="BX7" s="24">
        <v>39.64</v>
      </c>
      <c r="BY7" s="24">
        <v>40</v>
      </c>
      <c r="BZ7" s="24">
        <v>38.74</v>
      </c>
      <c r="CA7" s="24">
        <v>41.91</v>
      </c>
      <c r="CB7" s="24">
        <v>458.52</v>
      </c>
      <c r="CC7" s="24">
        <v>543.28</v>
      </c>
      <c r="CD7" s="24">
        <v>581.92999999999995</v>
      </c>
      <c r="CE7" s="24">
        <v>442.93</v>
      </c>
      <c r="CF7" s="24">
        <v>1498.48</v>
      </c>
      <c r="CG7" s="24">
        <v>400.44</v>
      </c>
      <c r="CH7" s="24">
        <v>417.56</v>
      </c>
      <c r="CI7" s="24">
        <v>449.72</v>
      </c>
      <c r="CJ7" s="24">
        <v>437.27</v>
      </c>
      <c r="CK7" s="24">
        <v>456.72</v>
      </c>
      <c r="CL7" s="24">
        <v>420.17</v>
      </c>
      <c r="CM7" s="24">
        <v>20.93</v>
      </c>
      <c r="CN7" s="24">
        <v>20.93</v>
      </c>
      <c r="CO7" s="24">
        <v>20.93</v>
      </c>
      <c r="CP7" s="24">
        <v>20.93</v>
      </c>
      <c r="CQ7" s="24">
        <v>18.600000000000001</v>
      </c>
      <c r="CR7" s="24">
        <v>32.229999999999997</v>
      </c>
      <c r="CS7" s="24">
        <v>32.479999999999997</v>
      </c>
      <c r="CT7" s="24">
        <v>30.19</v>
      </c>
      <c r="CU7" s="24">
        <v>28.77</v>
      </c>
      <c r="CV7" s="24">
        <v>26.22</v>
      </c>
      <c r="CW7" s="24">
        <v>29.92</v>
      </c>
      <c r="CX7" s="24">
        <v>39.44</v>
      </c>
      <c r="CY7" s="24">
        <v>42.25</v>
      </c>
      <c r="CZ7" s="24">
        <v>45.45</v>
      </c>
      <c r="DA7" s="24">
        <v>47.54</v>
      </c>
      <c r="DB7" s="24">
        <v>46.67</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西谷 翔</cp:lastModifiedBy>
  <cp:lastPrinted>2024-01-19T06:30:56Z</cp:lastPrinted>
  <dcterms:created xsi:type="dcterms:W3CDTF">2023-12-12T02:58:02Z</dcterms:created>
  <dcterms:modified xsi:type="dcterms:W3CDTF">2024-01-19T06:30:57Z</dcterms:modified>
  <cp:category/>
</cp:coreProperties>
</file>