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建設)水道係\■■■R5年度\C_調査報告関係\高知県\市町村振興課\公営企業に係る経営比較分析表の分析等について\"/>
    </mc:Choice>
  </mc:AlternateContent>
  <workbookProtection workbookAlgorithmName="SHA-512" workbookHashValue="wFKZ5kNcANMYPXw9QK6d2jIoiFCgkzZg8kEwd2gO5P9+jKiF9SajDnKHdbjvxDbfEbMo8WiRfR4dmOTdc0z5kA==" workbookSaltValue="J1n+VYjGQulmpiYrHxB/6w=="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<sst xmlns="http://schemas.openxmlformats.org/spreadsheetml/2006/main" count="228" uniqueCount="113">
  <si>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</si>
  <si>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</si>
  <si>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</si>
  <si>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</si>
  <si>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</si>
  <si>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</si>
  <si>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</si>
  <si>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</si>
  <si>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</si>
  <si>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</si>
  <si>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</si>
  <si>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</si>
  <si>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</si>
  <si>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</si>
  <si>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</si>
  <si>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</si>
  <si>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</si>
  <si>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</si>
  <si>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</si>
  <si>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</si>
  <si>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</si>
  <si>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</si>
  <si>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</si>
  <si>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</si>
  <si>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</si>
  <si>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</si>
  <si>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</si>
  <si>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</si>
  <si>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</si>
  <si>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</si>
  <si>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</si>
  <si>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</si>
  <si>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</si>
  <si>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</si>
  <si>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</si>
  <si>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</si>
  <si>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</si>
  <si>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</si>
  <si>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</si>
  <si>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</si>
  <si>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</si>
  <si>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</si>
  <si>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</si>
  <si>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</si>
  <si>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</si>
  <si>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</si>
  <si>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</si>
  <si>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</si>
  <si>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</si>
  <si>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</si>
  <si>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</si>
  <si>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</si>
  <si>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</si>
  <si>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</si>
  <si>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</si>
  <si>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</si>
  <si>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</si>
  <si>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</si>
  <si>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</si>
  <si>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</si>
  <si>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</si>
  <si>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</si>
  <si>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</si>
  <si>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</si>
  <si>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</si>
  <si>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</si>
  <si>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</si>
  <si>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</si>
  <si>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</si>
  <si>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</si>
  <si>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</si>
  <si>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</si>
  <si>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</si>
  <si>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</si>
  <si>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</si>
  <si>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</si>
  <si>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</si>
  <si>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</si>
  <si>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</si>
  <si>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</si>
  <si>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</si>
  <si>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</si>
  <si>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</si>
  <si>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</si>
  <si>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</si>
  <si>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</si>
  <si>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</si>
  <si>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</si>
  <si>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</si>
  <si>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</si>
  <si>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</si>
  <si>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</si>
  <si>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</si>
  <si>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</si>
  <si>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</si>
  <si>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</si>
  <si>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</si>
  <si>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</si>
  <si>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</si>
  <si>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</si>
  <si>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</si>
  <si>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</si>
  <si>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</si>
  <si>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</si>
  <si>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</si>
  <si>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</si>
  <si>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</si>
  <si>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</si>
  <si>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</si>
  <si>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</si>
  <si>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上記のことを踏まえ、将来にわたり安全で良質な水を安定的に供給するため、引き続き、経営戦略をはじめとする各種計画の見直しをしていきます。また、施設の更新については、アセットマネジメント等各種計画を活用し、長期的に安定した水道事業経営に取り組みます。</t>
    <rPh sb="0" eb="2">
      <t>ジョウキ</t>
    </rPh>
    <rPh sb="6" eb="7">
      <t>フ</t>
    </rPh>
    <rPh sb="10" eb="12">
      <t>ショウライ</t>
    </rPh>
    <rPh sb="16" eb="18">
      <t>アンゼン</t>
    </rPh>
    <rPh sb="19" eb="21">
      <t>リョウシツ</t>
    </rPh>
    <rPh sb="22" eb="23">
      <t>ミズ</t>
    </rPh>
    <rPh sb="24" eb="27">
      <t>アンテイテキ</t>
    </rPh>
    <rPh sb="28" eb="30">
      <t>キョウキュウ</t>
    </rPh>
    <rPh sb="35" eb="36">
      <t>ヒ</t>
    </rPh>
    <rPh sb="37" eb="38">
      <t>ツヅ</t>
    </rPh>
    <rPh sb="40" eb="44">
      <t>ケイエイセンリャク</t>
    </rPh>
    <rPh sb="51" eb="53">
      <t>カクシュ</t>
    </rPh>
    <rPh sb="53" eb="55">
      <t>ケイカク</t>
    </rPh>
    <rPh sb="56" eb="58">
      <t>ミナオ</t>
    </rPh>
    <rPh sb="70" eb="72">
      <t>シセツ</t>
    </rPh>
    <rPh sb="73" eb="75">
      <t>コウシン</t>
    </rPh>
    <rPh sb="91" eb="92">
      <t>トウ</t>
    </rPh>
    <rPh sb="92" eb="96">
      <t>カクシュケイカク</t>
    </rPh>
    <rPh sb="97" eb="99">
      <t>カツヨウ</t>
    </rPh>
    <rPh sb="101" eb="104">
      <t>チョウキテキ</t>
    </rPh>
    <rPh sb="105" eb="107">
      <t>アンテイ</t>
    </rPh>
    <rPh sb="109" eb="111">
      <t>スイドウ</t>
    </rPh>
    <rPh sb="111" eb="115">
      <t>ジギョウケイエイ</t>
    </rPh>
    <rPh sb="116" eb="117">
      <t>ト</t>
    </rPh>
    <rPh sb="118" eb="119">
      <t>ク</t>
    </rPh>
    <phoneticPr fontId="4"/>
  </si>
  <si>
    <t>固定資産減価償却率が５１．４％となり、全体の固定資産の半分以上が減価償却を終えている状況になりました。これは水道事業の所有する固定資産の老朽化を示す一つの指標です。老朽化については、整備時期が同じ管路については、同時に更新時期が到来しますが、限られた予算で更新を行っていくために、経営戦略や水道施設耐震化計画に基づき、計画的な管路更新・投資を行っていきます。</t>
    <rPh sb="0" eb="4">
      <t>コテイシサン</t>
    </rPh>
    <rPh sb="4" eb="9">
      <t>ゲンカショウキャクリツ</t>
    </rPh>
    <rPh sb="19" eb="21">
      <t>ゼンタイ</t>
    </rPh>
    <rPh sb="22" eb="24">
      <t>コテイ</t>
    </rPh>
    <rPh sb="24" eb="26">
      <t>シサン</t>
    </rPh>
    <rPh sb="27" eb="29">
      <t>ハンブン</t>
    </rPh>
    <rPh sb="29" eb="31">
      <t>イジョウ</t>
    </rPh>
    <rPh sb="32" eb="36">
      <t>ゲンカショウキャク</t>
    </rPh>
    <rPh sb="37" eb="38">
      <t>オ</t>
    </rPh>
    <rPh sb="42" eb="44">
      <t>ジョウキョウ</t>
    </rPh>
    <rPh sb="54" eb="58">
      <t>スイドウジギョウ</t>
    </rPh>
    <rPh sb="59" eb="61">
      <t>ショユウ</t>
    </rPh>
    <rPh sb="63" eb="67">
      <t>コテイシサン</t>
    </rPh>
    <rPh sb="68" eb="71">
      <t>ロウキュウカ</t>
    </rPh>
    <rPh sb="72" eb="73">
      <t>シメ</t>
    </rPh>
    <rPh sb="74" eb="75">
      <t>ヒト</t>
    </rPh>
    <rPh sb="77" eb="79">
      <t>シヒョウ</t>
    </rPh>
    <rPh sb="82" eb="85">
      <t>ロウキュウカ</t>
    </rPh>
    <rPh sb="91" eb="95">
      <t>セイビジキ</t>
    </rPh>
    <rPh sb="96" eb="97">
      <t>オナ</t>
    </rPh>
    <rPh sb="98" eb="100">
      <t>カンロ</t>
    </rPh>
    <rPh sb="106" eb="108">
      <t>ドウジ</t>
    </rPh>
    <rPh sb="109" eb="113">
      <t>コウシンジキ</t>
    </rPh>
    <rPh sb="114" eb="116">
      <t>トウライ</t>
    </rPh>
    <rPh sb="121" eb="122">
      <t>カギ</t>
    </rPh>
    <rPh sb="125" eb="127">
      <t>ヨサン</t>
    </rPh>
    <rPh sb="128" eb="130">
      <t>コウシン</t>
    </rPh>
    <rPh sb="131" eb="132">
      <t>オコナ</t>
    </rPh>
    <rPh sb="140" eb="144">
      <t>ケイエイセンリャク</t>
    </rPh>
    <rPh sb="145" eb="149">
      <t>スイドウシセツ</t>
    </rPh>
    <rPh sb="149" eb="152">
      <t>タイシンカ</t>
    </rPh>
    <rPh sb="152" eb="154">
      <t>ケイカク</t>
    </rPh>
    <rPh sb="155" eb="156">
      <t>モト</t>
    </rPh>
    <rPh sb="159" eb="162">
      <t>ケイカクテキ</t>
    </rPh>
    <rPh sb="163" eb="167">
      <t>カンロコウシン</t>
    </rPh>
    <rPh sb="168" eb="170">
      <t>トウシ</t>
    </rPh>
    <rPh sb="171" eb="172">
      <t>オコナ</t>
    </rPh>
    <phoneticPr fontId="4"/>
  </si>
  <si>
    <t>経常収支比率については、単年度収支が赤字かどうかを示すもので、１００％を下回れば赤字ということになります。令和４年度は前年度よりも下がりましたが、これは浄水場の排泥管の設置など必要なことを実施したため費用が多くなったもので、１００％を下回っておらず、また全国の類似団体平均値よりも高い数値となっているので今すぐになにかをしなければならない状況ではないと分析しています。今後もこの比率が１００％を下回ることのないように取り組みます。料金回収率は、給水にかかる費用がどの程度給水収益（水道料金）で賄われているかの指標で、これが１００％を下回れば、料金以外の収入で賄われていることになります。令和４年度は、１００％を上回っているので、料金で給水費用が賄えています。上記のことを総合的に分析して、今すぐになにか費用をカットする必要は無いと考えますが、今後もこのような分析を継続しながら、安定した水道事業経営に取り組んでいきます。</t>
    <rPh sb="0" eb="4">
      <t>ケイジョウシュウシ</t>
    </rPh>
    <rPh sb="4" eb="6">
      <t>ヒリツ</t>
    </rPh>
    <rPh sb="12" eb="15">
      <t>タンネンド</t>
    </rPh>
    <rPh sb="15" eb="17">
      <t>シュウシ</t>
    </rPh>
    <rPh sb="18" eb="20">
      <t>アカジ</t>
    </rPh>
    <rPh sb="25" eb="26">
      <t>シメ</t>
    </rPh>
    <rPh sb="36" eb="38">
      <t>シタマワ</t>
    </rPh>
    <rPh sb="40" eb="42">
      <t>アカジ</t>
    </rPh>
    <rPh sb="53" eb="55">
      <t>レイワ</t>
    </rPh>
    <rPh sb="56" eb="58">
      <t>ネンド</t>
    </rPh>
    <rPh sb="59" eb="62">
      <t>ゼンネンド</t>
    </rPh>
    <rPh sb="65" eb="66">
      <t>サ</t>
    </rPh>
    <rPh sb="76" eb="79">
      <t>ジョウスイジョウ</t>
    </rPh>
    <rPh sb="80" eb="81">
      <t>ハイ</t>
    </rPh>
    <rPh sb="81" eb="82">
      <t>ドロ</t>
    </rPh>
    <rPh sb="82" eb="83">
      <t>カン</t>
    </rPh>
    <rPh sb="84" eb="86">
      <t>セッチ</t>
    </rPh>
    <rPh sb="88" eb="90">
      <t>ヒツヨウ</t>
    </rPh>
    <rPh sb="94" eb="96">
      <t>ジッシ</t>
    </rPh>
    <rPh sb="100" eb="102">
      <t>ヒヨウ</t>
    </rPh>
    <rPh sb="103" eb="104">
      <t>オオ</t>
    </rPh>
    <rPh sb="117" eb="119">
      <t>シタマワ</t>
    </rPh>
    <rPh sb="127" eb="129">
      <t>ゼンコク</t>
    </rPh>
    <rPh sb="130" eb="134">
      <t>ルイジダンタイ</t>
    </rPh>
    <rPh sb="134" eb="136">
      <t>ヘイキン</t>
    </rPh>
    <rPh sb="136" eb="137">
      <t>チ</t>
    </rPh>
    <rPh sb="140" eb="141">
      <t>タカ</t>
    </rPh>
    <rPh sb="142" eb="144">
      <t>スウチ</t>
    </rPh>
    <rPh sb="152" eb="153">
      <t>イマ</t>
    </rPh>
    <rPh sb="169" eb="171">
      <t>ジョウキョウ</t>
    </rPh>
    <rPh sb="176" eb="178">
      <t>ブンセキ</t>
    </rPh>
    <rPh sb="184" eb="186">
      <t>コンゴ</t>
    </rPh>
    <rPh sb="189" eb="191">
      <t>ヒリツ</t>
    </rPh>
    <rPh sb="197" eb="199">
      <t>シタマワ</t>
    </rPh>
    <rPh sb="208" eb="209">
      <t>ト</t>
    </rPh>
    <rPh sb="210" eb="211">
      <t>ク</t>
    </rPh>
    <rPh sb="215" eb="220">
      <t>リョウキンカイシュウリツ</t>
    </rPh>
    <rPh sb="222" eb="224">
      <t>キュウスイ</t>
    </rPh>
    <rPh sb="228" eb="230">
      <t>ヒヨウ</t>
    </rPh>
    <rPh sb="233" eb="235">
      <t>テイド</t>
    </rPh>
    <rPh sb="235" eb="239">
      <t>キュウスイシュウエキ</t>
    </rPh>
    <rPh sb="240" eb="244">
      <t>スイドウリョウキン</t>
    </rPh>
    <rPh sb="246" eb="247">
      <t>マカナ</t>
    </rPh>
    <rPh sb="254" eb="256">
      <t>シヒョウ</t>
    </rPh>
    <rPh sb="266" eb="268">
      <t>シタマワ</t>
    </rPh>
    <rPh sb="271" eb="273">
      <t>リョウキン</t>
    </rPh>
    <rPh sb="273" eb="275">
      <t>イガイ</t>
    </rPh>
    <rPh sb="276" eb="278">
      <t>シュウニュウ</t>
    </rPh>
    <rPh sb="279" eb="280">
      <t>マカナ</t>
    </rPh>
    <rPh sb="293" eb="295">
      <t>レイワ</t>
    </rPh>
    <rPh sb="296" eb="298">
      <t>ネンド</t>
    </rPh>
    <rPh sb="305" eb="307">
      <t>ウワマワ</t>
    </rPh>
    <rPh sb="314" eb="316">
      <t>リョウキン</t>
    </rPh>
    <rPh sb="317" eb="321">
      <t>キュウスイヒヨウ</t>
    </rPh>
    <rPh sb="322" eb="323">
      <t>マカナ</t>
    </rPh>
    <rPh sb="371" eb="373">
      <t>コンゴ</t>
    </rPh>
    <rPh sb="379" eb="381">
      <t>ブンセキ</t>
    </rPh>
    <rPh sb="382" eb="384">
      <t>ケイゾク</t>
    </rPh>
    <rPh sb="389" eb="391">
      <t>アンテイ</t>
    </rPh>
    <rPh sb="393" eb="397">
      <t>スイドウジギョウ</t>
    </rPh>
    <rPh sb="397" eb="399">
      <t>ケイエイ</t>
    </rPh>
    <rPh sb="400" eb="401">
      <t>ト</t>
    </rPh>
    <rPh sb="402" eb="40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</si>
</sst>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64-4B22-AD65-6D04513D7B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464-4B22-AD65-6D04513D7B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40.090000000000003</c:v>
                </c:pt>
                <c:pt idx="1">
                  <c:v>38.729999999999997</c:v>
                </c:pt>
                <c:pt idx="2">
                  <c:v>39.090000000000003</c:v>
                </c:pt>
                <c:pt idx="3">
                  <c:v>38.79</c:v>
                </c:pt>
                <c:pt idx="4">
                  <c:v>38.020000000000003</c:v>
                </c:pt>
              </c:numCache>
            </c:numRef>
          </c:val>
          <c:extLst>
            <c:ext xmlns:c16="http://schemas.microsoft.com/office/drawing/2014/chart" uri="{C3380CC4-5D6E-409C-BE32-E72D297353CC}">
              <c16:uniqueId val="{00000000-6623-4BAF-9C0D-25D1F03D24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6623-4BAF-9C0D-25D1F03D24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80.27</c:v>
                </c:pt>
                <c:pt idx="1">
                  <c:v>80.11</c:v>
                </c:pt>
                <c:pt idx="2">
                  <c:v>79.87</c:v>
                </c:pt>
                <c:pt idx="3">
                  <c:v>79.069999999999993</c:v>
                </c:pt>
                <c:pt idx="4">
                  <c:v>79.69</c:v>
                </c:pt>
              </c:numCache>
            </c:numRef>
          </c:val>
          <c:extLst>
            <c:ext xmlns:c16="http://schemas.microsoft.com/office/drawing/2014/chart" uri="{C3380CC4-5D6E-409C-BE32-E72D297353CC}">
              <c16:uniqueId val="{00000000-E7E9-4423-89F7-814A0BB267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E7E9-4423-89F7-814A0BB267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102.07</c:v>
                </c:pt>
                <c:pt idx="1">
                  <c:v>105.99</c:v>
                </c:pt>
                <c:pt idx="2">
                  <c:v>113.16</c:v>
                </c:pt>
                <c:pt idx="3">
                  <c:v>112.8</c:v>
                </c:pt>
                <c:pt idx="4">
                  <c:v>105.02</c:v>
                </c:pt>
              </c:numCache>
            </c:numRef>
          </c:val>
          <c:extLst>
            <c:ext xmlns:c16="http://schemas.microsoft.com/office/drawing/2014/chart" uri="{C3380CC4-5D6E-409C-BE32-E72D297353CC}">
              <c16:uniqueId val="{00000000-FC35-4849-9B2C-566F0ACD49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C35-4849-9B2C-566F0ACD49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44.98</c:v>
                </c:pt>
                <c:pt idx="1">
                  <c:v>46.48</c:v>
                </c:pt>
                <c:pt idx="2">
                  <c:v>48.01</c:v>
                </c:pt>
                <c:pt idx="3">
                  <c:v>49.59</c:v>
                </c:pt>
                <c:pt idx="4">
                  <c:v>51.4</c:v>
                </c:pt>
              </c:numCache>
            </c:numRef>
          </c:val>
          <c:extLst>
            <c:ext xmlns:c16="http://schemas.microsoft.com/office/drawing/2014/chart" uri="{C3380CC4-5D6E-409C-BE32-E72D297353CC}">
              <c16:uniqueId val="{00000000-3D9F-472A-AB88-0D36CF86A6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D9F-472A-AB88-0D36CF86A6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6-47CD-89DF-7075152CAA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746-47CD-89DF-7075152CAA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5-49E5-899B-A40177ED30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9F5-49E5-899B-A40177ED30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184.43</c:v>
                </c:pt>
                <c:pt idx="1">
                  <c:v>242.54</c:v>
                </c:pt>
                <c:pt idx="2">
                  <c:v>253.61</c:v>
                </c:pt>
                <c:pt idx="3">
                  <c:v>258.60000000000002</c:v>
                </c:pt>
                <c:pt idx="4">
                  <c:v>268.36</c:v>
                </c:pt>
              </c:numCache>
            </c:numRef>
          </c:val>
          <c:extLst>
            <c:ext xmlns:c16="http://schemas.microsoft.com/office/drawing/2014/chart" uri="{C3380CC4-5D6E-409C-BE32-E72D297353CC}">
              <c16:uniqueId val="{00000000-85F5-4687-B1F7-88D0C949CE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85F5-4687-B1F7-88D0C949CE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780.29</c:v>
                </c:pt>
                <c:pt idx="1">
                  <c:v>773.5</c:v>
                </c:pt>
                <c:pt idx="2">
                  <c:v>734.8</c:v>
                </c:pt>
                <c:pt idx="3">
                  <c:v>717.6</c:v>
                </c:pt>
                <c:pt idx="4">
                  <c:v>680.7</c:v>
                </c:pt>
              </c:numCache>
            </c:numRef>
          </c:val>
          <c:extLst>
            <c:ext xmlns:c16="http://schemas.microsoft.com/office/drawing/2014/chart" uri="{C3380CC4-5D6E-409C-BE32-E72D297353CC}">
              <c16:uniqueId val="{00000000-6011-4696-9B20-03FC356535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6011-4696-9B20-03FC356535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98.96</c:v>
                </c:pt>
                <c:pt idx="1">
                  <c:v>104.04</c:v>
                </c:pt>
                <c:pt idx="2">
                  <c:v>112.22</c:v>
                </c:pt>
                <c:pt idx="3">
                  <c:v>113.11</c:v>
                </c:pt>
                <c:pt idx="4">
                  <c:v>103.14</c:v>
                </c:pt>
              </c:numCache>
            </c:numRef>
          </c:val>
          <c:extLst>
            <c:ext xmlns:c16="http://schemas.microsoft.com/office/drawing/2014/chart" uri="{C3380CC4-5D6E-409C-BE32-E72D297353CC}">
              <c16:uniqueId val="{00000000-4012-4396-B41E-C280FCC4DA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4012-4396-B41E-C280FCC4DA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152.59</c:v>
                </c:pt>
                <c:pt idx="1">
                  <c:v>147.49</c:v>
                </c:pt>
                <c:pt idx="2">
                  <c:v>136.5</c:v>
                </c:pt>
                <c:pt idx="3">
                  <c:v>135.81</c:v>
                </c:pt>
                <c:pt idx="4">
                  <c:v>149.13999999999999</c:v>
                </c:pt>
              </c:numCache>
            </c:numRef>
          </c:val>
          <c:extLst>
            <c:ext xmlns:c16="http://schemas.microsoft.com/office/drawing/2014/chart" uri="{C3380CC4-5D6E-409C-BE32-E72D297353CC}">
              <c16:uniqueId val="{00000000-DAC5-4395-BE6E-FDC86EC9BD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DAC5-4395-BE6E-FDC86EC9BD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黒潮町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10411</v>
      </c>
      <c r="AM8" s="66"/>
      <c r="AN8" s="66"/>
      <c r="AO8" s="66"/>
      <c r="AP8" s="66"/>
      <c r="AQ8" s="66"/>
      <c r="AR8" s="66"/>
      <c r="AS8" s="66"/>
      <c r="AT8" s="37">
        <f>データ!$S$6</f>
        <v>188.46</v>
      </c>
      <c r="AU8" s="38"/>
      <c r="AV8" s="38"/>
      <c r="AW8" s="38"/>
      <c r="AX8" s="38"/>
      <c r="AY8" s="38"/>
      <c r="AZ8" s="38"/>
      <c r="BA8" s="38"/>
      <c r="BB8" s="55">
        <f>データ!$T$6</f>
        <v>55.24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58.09</v>
      </c>
      <c r="J10" s="38"/>
      <c r="K10" s="38"/>
      <c r="L10" s="38"/>
      <c r="M10" s="38"/>
      <c r="N10" s="38"/>
      <c r="O10" s="65"/>
      <c r="P10" s="55">
        <f>データ!$P$6</f>
        <v>98.92</v>
      </c>
      <c r="Q10" s="55"/>
      <c r="R10" s="55"/>
      <c r="S10" s="55"/>
      <c r="T10" s="55"/>
      <c r="U10" s="55"/>
      <c r="V10" s="55"/>
      <c r="W10" s="66">
        <f>データ!$Q$6</f>
        <v>3047</v>
      </c>
      <c r="X10" s="66"/>
      <c r="Y10" s="66"/>
      <c r="Z10" s="66"/>
      <c r="AA10" s="66"/>
      <c r="AB10" s="66"/>
      <c r="AC10" s="66"/>
      <c r="AD10" s="2"/>
      <c r="AE10" s="2"/>
      <c r="AF10" s="2"/>
      <c r="AG10" s="2"/>
      <c r="AH10" s="2"/>
      <c r="AI10" s="2"/>
      <c r="AJ10" s="2"/>
      <c r="AK10" s="2"/>
      <c r="AL10" s="66">
        <f>データ!$U$6</f>
        <v>10243</v>
      </c>
      <c r="AM10" s="66"/>
      <c r="AN10" s="66"/>
      <c r="AO10" s="66"/>
      <c r="AP10" s="66"/>
      <c r="AQ10" s="66"/>
      <c r="AR10" s="66"/>
      <c r="AS10" s="66"/>
      <c r="AT10" s="37">
        <f>データ!$V$6</f>
        <v>228.76</v>
      </c>
      <c r="AU10" s="38"/>
      <c r="AV10" s="38"/>
      <c r="AW10" s="38"/>
      <c r="AX10" s="38"/>
      <c r="AY10" s="38"/>
      <c r="AZ10" s="38"/>
      <c r="BA10" s="38"/>
      <c r="BB10" s="55">
        <f>データ!$W$6</f>
        <v>44.78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ZU5K3St78vJmY00lHlZnfhu9fQAEgiwZ4BzQS0Nd3QCaOJDoYTNh+ReNHnTFL7/Mkngmv+v7Um2x0nvKJGwjA==" saltValue="9i68gLSjJ/m5NpbVzt184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394289</v>
      </c>
      <c r="D6" s="20">
        <f t="shared" si="3"/>
        <v>46</v>
      </c>
      <c r="E6" s="20">
        <f t="shared" si="3"/>
        <v>1</v>
      </c>
      <c r="F6" s="20">
        <f t="shared" si="3"/>
        <v>0</v>
      </c>
      <c r="G6" s="20">
        <f t="shared" si="3"/>
        <v>1</v>
      </c>
      <c r="H6" s="20" t="str">
        <f t="shared" si="3"/>
        <v>高知県　黒潮町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58.09</v>
      </c>
      <c r="P6" s="21">
        <f t="shared" si="3"/>
        <v>98.92</v>
      </c>
      <c r="Q6" s="21">
        <f t="shared" si="3"/>
        <v>3047</v>
      </c>
      <c r="R6" s="21">
        <f t="shared" si="3"/>
        <v>10411</v>
      </c>
      <c r="S6" s="21">
        <f t="shared" si="3"/>
        <v>188.46</v>
      </c>
      <c r="T6" s="21">
        <f t="shared" si="3"/>
        <v>55.24</v>
      </c>
      <c r="U6" s="21">
        <f t="shared" si="3"/>
        <v>10243</v>
      </c>
      <c r="V6" s="21">
        <f t="shared" si="3"/>
        <v>228.76</v>
      </c>
      <c r="W6" s="21">
        <f t="shared" si="3"/>
        <v>44.78</v>
      </c>
      <c r="X6" s="22">
        <f>IF(X7="",NA(),X7)</f>
        <v>102.07</v>
      </c>
      <c r="Y6" s="22">
        <f t="shared" ref="Y6:AG6" si="4">IF(Y7="",NA(),Y7)</f>
        <v>105.99</v>
      </c>
      <c r="Z6" s="22">
        <f t="shared" si="4"/>
        <v>113.16</v>
      </c>
      <c r="AA6" s="22">
        <f t="shared" si="4"/>
        <v>112.8</v>
      </c>
      <c r="AB6" s="22">
        <f t="shared" si="4"/>
        <v>105.02</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184.43</v>
      </c>
      <c r="AU6" s="22">
        <f t="shared" ref="AU6:BC6" si="6">IF(AU7="",NA(),AU7)</f>
        <v>242.54</v>
      </c>
      <c r="AV6" s="22">
        <f t="shared" si="6"/>
        <v>253.61</v>
      </c>
      <c r="AW6" s="22">
        <f t="shared" si="6"/>
        <v>258.60000000000002</v>
      </c>
      <c r="AX6" s="22">
        <f t="shared" si="6"/>
        <v>268.36</v>
      </c>
      <c r="AY6" s="22">
        <f t="shared" si="6"/>
        <v>359.7</v>
      </c>
      <c r="AZ6" s="22">
        <f t="shared" si="6"/>
        <v>362.93</v>
      </c>
      <c r="BA6" s="22">
        <f t="shared" si="6"/>
        <v>371.81</v>
      </c>
      <c r="BB6" s="22">
        <f t="shared" si="6"/>
        <v>384.23</v>
      </c>
      <c r="BC6" s="22">
        <f t="shared" si="6"/>
        <v>364.3</v>
      </c>
      <c r="BD6" s="21" t="str">
        <f>IF(BD7="","",IF(BD7="-","【-】","【"&amp;SUBSTITUTE(TEXT(BD7,"#,##0.00"),"-","△")&amp;"】"))</f>
        <v>【252.29】</v>
      </c>
      <c r="BE6" s="22">
        <f>IF(BE7="",NA(),BE7)</f>
        <v>780.29</v>
      </c>
      <c r="BF6" s="22">
        <f t="shared" ref="BF6:BN6" si="7">IF(BF7="",NA(),BF7)</f>
        <v>773.5</v>
      </c>
      <c r="BG6" s="22">
        <f t="shared" si="7"/>
        <v>734.8</v>
      </c>
      <c r="BH6" s="22">
        <f t="shared" si="7"/>
        <v>717.6</v>
      </c>
      <c r="BI6" s="22">
        <f t="shared" si="7"/>
        <v>680.7</v>
      </c>
      <c r="BJ6" s="22">
        <f t="shared" si="7"/>
        <v>447.01</v>
      </c>
      <c r="BK6" s="22">
        <f t="shared" si="7"/>
        <v>439.05</v>
      </c>
      <c r="BL6" s="22">
        <f t="shared" si="7"/>
        <v>465.85</v>
      </c>
      <c r="BM6" s="22">
        <f t="shared" si="7"/>
        <v>439.43</v>
      </c>
      <c r="BN6" s="22">
        <f t="shared" si="7"/>
        <v>438.41</v>
      </c>
      <c r="BO6" s="21" t="str">
        <f>IF(BO7="","",IF(BO7="-","【-】","【"&amp;SUBSTITUTE(TEXT(BO7,"#,##0.00"),"-","△")&amp;"】"))</f>
        <v>【268.07】</v>
      </c>
      <c r="BP6" s="22">
        <f>IF(BP7="",NA(),BP7)</f>
        <v>98.96</v>
      </c>
      <c r="BQ6" s="22">
        <f t="shared" ref="BQ6:BY6" si="8">IF(BQ7="",NA(),BQ7)</f>
        <v>104.04</v>
      </c>
      <c r="BR6" s="22">
        <f t="shared" si="8"/>
        <v>112.22</v>
      </c>
      <c r="BS6" s="22">
        <f t="shared" si="8"/>
        <v>113.11</v>
      </c>
      <c r="BT6" s="22">
        <f t="shared" si="8"/>
        <v>103.14</v>
      </c>
      <c r="BU6" s="22">
        <f t="shared" si="8"/>
        <v>95.81</v>
      </c>
      <c r="BV6" s="22">
        <f t="shared" si="8"/>
        <v>95.26</v>
      </c>
      <c r="BW6" s="22">
        <f t="shared" si="8"/>
        <v>92.39</v>
      </c>
      <c r="BX6" s="22">
        <f t="shared" si="8"/>
        <v>94.41</v>
      </c>
      <c r="BY6" s="22">
        <f t="shared" si="8"/>
        <v>90.96</v>
      </c>
      <c r="BZ6" s="21" t="str">
        <f>IF(BZ7="","",IF(BZ7="-","【-】","【"&amp;SUBSTITUTE(TEXT(BZ7,"#,##0.00"),"-","△")&amp;"】"))</f>
        <v>【97.47】</v>
      </c>
      <c r="CA6" s="22">
        <f>IF(CA7="",NA(),CA7)</f>
        <v>152.59</v>
      </c>
      <c r="CB6" s="22">
        <f t="shared" ref="CB6:CJ6" si="9">IF(CB7="",NA(),CB7)</f>
        <v>147.49</v>
      </c>
      <c r="CC6" s="22">
        <f t="shared" si="9"/>
        <v>136.5</v>
      </c>
      <c r="CD6" s="22">
        <f t="shared" si="9"/>
        <v>135.81</v>
      </c>
      <c r="CE6" s="22">
        <f t="shared" si="9"/>
        <v>149.13999999999999</v>
      </c>
      <c r="CF6" s="22">
        <f t="shared" si="9"/>
        <v>189.58</v>
      </c>
      <c r="CG6" s="22">
        <f t="shared" si="9"/>
        <v>192.82</v>
      </c>
      <c r="CH6" s="22">
        <f t="shared" si="9"/>
        <v>192.98</v>
      </c>
      <c r="CI6" s="22">
        <f t="shared" si="9"/>
        <v>192.13</v>
      </c>
      <c r="CJ6" s="22">
        <f t="shared" si="9"/>
        <v>197.04</v>
      </c>
      <c r="CK6" s="21" t="str">
        <f>IF(CK7="","",IF(CK7="-","【-】","【"&amp;SUBSTITUTE(TEXT(CK7,"#,##0.00"),"-","△")&amp;"】"))</f>
        <v>【174.75】</v>
      </c>
      <c r="CL6" s="22">
        <f>IF(CL7="",NA(),CL7)</f>
        <v>40.090000000000003</v>
      </c>
      <c r="CM6" s="22">
        <f t="shared" ref="CM6:CU6" si="10">IF(CM7="",NA(),CM7)</f>
        <v>38.729999999999997</v>
      </c>
      <c r="CN6" s="22">
        <f t="shared" si="10"/>
        <v>39.090000000000003</v>
      </c>
      <c r="CO6" s="22">
        <f t="shared" si="10"/>
        <v>38.79</v>
      </c>
      <c r="CP6" s="22">
        <f t="shared" si="10"/>
        <v>38.020000000000003</v>
      </c>
      <c r="CQ6" s="22">
        <f t="shared" si="10"/>
        <v>55.22</v>
      </c>
      <c r="CR6" s="22">
        <f t="shared" si="10"/>
        <v>54.05</v>
      </c>
      <c r="CS6" s="22">
        <f t="shared" si="10"/>
        <v>54.43</v>
      </c>
      <c r="CT6" s="22">
        <f t="shared" si="10"/>
        <v>53.87</v>
      </c>
      <c r="CU6" s="22">
        <f t="shared" si="10"/>
        <v>54.49</v>
      </c>
      <c r="CV6" s="21" t="str">
        <f>IF(CV7="","",IF(CV7="-","【-】","【"&amp;SUBSTITUTE(TEXT(CV7,"#,##0.00"),"-","△")&amp;"】"))</f>
        <v>【59.97】</v>
      </c>
      <c r="CW6" s="22">
        <f>IF(CW7="",NA(),CW7)</f>
        <v>80.27</v>
      </c>
      <c r="CX6" s="22">
        <f t="shared" ref="CX6:DF6" si="11">IF(CX7="",NA(),CX7)</f>
        <v>80.11</v>
      </c>
      <c r="CY6" s="22">
        <f t="shared" si="11"/>
        <v>79.87</v>
      </c>
      <c r="CZ6" s="22">
        <f t="shared" si="11"/>
        <v>79.069999999999993</v>
      </c>
      <c r="DA6" s="22">
        <f t="shared" si="11"/>
        <v>79.69</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44.98</v>
      </c>
      <c r="DI6" s="22">
        <f t="shared" ref="DI6:DQ6" si="12">IF(DI7="",NA(),DI7)</f>
        <v>46.48</v>
      </c>
      <c r="DJ6" s="22">
        <f t="shared" si="12"/>
        <v>48.01</v>
      </c>
      <c r="DK6" s="22">
        <f t="shared" si="12"/>
        <v>49.59</v>
      </c>
      <c r="DL6" s="22">
        <f t="shared" si="12"/>
        <v>51.4</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394289</v>
      </c>
      <c r="D7" s="24">
        <v>46</v>
      </c>
      <c r="E7" s="24">
        <v>1</v>
      </c>
      <c r="F7" s="24">
        <v>0</v>
      </c>
      <c r="G7" s="24">
        <v>1</v>
      </c>
      <c r="H7" s="24" t="s">
        <v>93</v>
      </c>
      <c r="I7" s="24" t="s">
        <v>94</v>
      </c>
      <c r="J7" s="24" t="s">
        <v>95</v>
      </c>
      <c r="K7" s="24" t="s">
        <v>96</v>
      </c>
      <c r="L7" s="24" t="s">
        <v>97</v>
      </c>
      <c r="M7" s="24" t="s">
        <v>98</v>
      </c>
      <c r="N7" s="25" t="s">
        <v>99</v>
      </c>
      <c r="O7" s="25">
        <v>58.09</v>
      </c>
      <c r="P7" s="25">
        <v>98.92</v>
      </c>
      <c r="Q7" s="25">
        <v>3047</v>
      </c>
      <c r="R7" s="25">
        <v>10411</v>
      </c>
      <c r="S7" s="25">
        <v>188.46</v>
      </c>
      <c r="T7" s="25">
        <v>55.24</v>
      </c>
      <c r="U7" s="25">
        <v>10243</v>
      </c>
      <c r="V7" s="25">
        <v>228.76</v>
      </c>
      <c r="W7" s="25">
        <v>44.78</v>
      </c>
      <c r="X7" s="25">
        <v>102.07</v>
      </c>
      <c r="Y7" s="25">
        <v>105.99</v>
      </c>
      <c r="Z7" s="25">
        <v>113.16</v>
      </c>
      <c r="AA7" s="25">
        <v>112.8</v>
      </c>
      <c r="AB7" s="25">
        <v>105.02</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184.43</v>
      </c>
      <c r="AU7" s="25">
        <v>242.54</v>
      </c>
      <c r="AV7" s="25">
        <v>253.61</v>
      </c>
      <c r="AW7" s="25">
        <v>258.60000000000002</v>
      </c>
      <c r="AX7" s="25">
        <v>268.36</v>
      </c>
      <c r="AY7" s="25">
        <v>359.7</v>
      </c>
      <c r="AZ7" s="25">
        <v>362.93</v>
      </c>
      <c r="BA7" s="25">
        <v>371.81</v>
      </c>
      <c r="BB7" s="25">
        <v>384.23</v>
      </c>
      <c r="BC7" s="25">
        <v>364.3</v>
      </c>
      <c r="BD7" s="25">
        <v>252.29</v>
      </c>
      <c r="BE7" s="25">
        <v>780.29</v>
      </c>
      <c r="BF7" s="25">
        <v>773.5</v>
      </c>
      <c r="BG7" s="25">
        <v>734.8</v>
      </c>
      <c r="BH7" s="25">
        <v>717.6</v>
      </c>
      <c r="BI7" s="25">
        <v>680.7</v>
      </c>
      <c r="BJ7" s="25">
        <v>447.01</v>
      </c>
      <c r="BK7" s="25">
        <v>439.05</v>
      </c>
      <c r="BL7" s="25">
        <v>465.85</v>
      </c>
      <c r="BM7" s="25">
        <v>439.43</v>
      </c>
      <c r="BN7" s="25">
        <v>438.41</v>
      </c>
      <c r="BO7" s="25">
        <v>268.07</v>
      </c>
      <c r="BP7" s="25">
        <v>98.96</v>
      </c>
      <c r="BQ7" s="25">
        <v>104.04</v>
      </c>
      <c r="BR7" s="25">
        <v>112.22</v>
      </c>
      <c r="BS7" s="25">
        <v>113.11</v>
      </c>
      <c r="BT7" s="25">
        <v>103.14</v>
      </c>
      <c r="BU7" s="25">
        <v>95.81</v>
      </c>
      <c r="BV7" s="25">
        <v>95.26</v>
      </c>
      <c r="BW7" s="25">
        <v>92.39</v>
      </c>
      <c r="BX7" s="25">
        <v>94.41</v>
      </c>
      <c r="BY7" s="25">
        <v>90.96</v>
      </c>
      <c r="BZ7" s="25">
        <v>97.47</v>
      </c>
      <c r="CA7" s="25">
        <v>152.59</v>
      </c>
      <c r="CB7" s="25">
        <v>147.49</v>
      </c>
      <c r="CC7" s="25">
        <v>136.5</v>
      </c>
      <c r="CD7" s="25">
        <v>135.81</v>
      </c>
      <c r="CE7" s="25">
        <v>149.13999999999999</v>
      </c>
      <c r="CF7" s="25">
        <v>189.58</v>
      </c>
      <c r="CG7" s="25">
        <v>192.82</v>
      </c>
      <c r="CH7" s="25">
        <v>192.98</v>
      </c>
      <c r="CI7" s="25">
        <v>192.13</v>
      </c>
      <c r="CJ7" s="25">
        <v>197.04</v>
      </c>
      <c r="CK7" s="25">
        <v>174.75</v>
      </c>
      <c r="CL7" s="25">
        <v>40.090000000000003</v>
      </c>
      <c r="CM7" s="25">
        <v>38.729999999999997</v>
      </c>
      <c r="CN7" s="25">
        <v>39.090000000000003</v>
      </c>
      <c r="CO7" s="25">
        <v>38.79</v>
      </c>
      <c r="CP7" s="25">
        <v>38.020000000000003</v>
      </c>
      <c r="CQ7" s="25">
        <v>55.22</v>
      </c>
      <c r="CR7" s="25">
        <v>54.05</v>
      </c>
      <c r="CS7" s="25">
        <v>54.43</v>
      </c>
      <c r="CT7" s="25">
        <v>53.87</v>
      </c>
      <c r="CU7" s="25">
        <v>54.49</v>
      </c>
      <c r="CV7" s="25">
        <v>59.97</v>
      </c>
      <c r="CW7" s="25">
        <v>80.27</v>
      </c>
      <c r="CX7" s="25">
        <v>80.11</v>
      </c>
      <c r="CY7" s="25">
        <v>79.87</v>
      </c>
      <c r="CZ7" s="25">
        <v>79.069999999999993</v>
      </c>
      <c r="DA7" s="25">
        <v>79.69</v>
      </c>
      <c r="DB7" s="25">
        <v>80.930000000000007</v>
      </c>
      <c r="DC7" s="25">
        <v>80.510000000000005</v>
      </c>
      <c r="DD7" s="25">
        <v>79.44</v>
      </c>
      <c r="DE7" s="25">
        <v>79.489999999999995</v>
      </c>
      <c r="DF7" s="25">
        <v>78.8</v>
      </c>
      <c r="DG7" s="25">
        <v>89.76</v>
      </c>
      <c r="DH7" s="25">
        <v>44.98</v>
      </c>
      <c r="DI7" s="25">
        <v>46.48</v>
      </c>
      <c r="DJ7" s="25">
        <v>48.01</v>
      </c>
      <c r="DK7" s="25">
        <v>49.59</v>
      </c>
      <c r="DL7" s="25">
        <v>51.4</v>
      </c>
      <c r="DM7" s="25">
        <v>47.97</v>
      </c>
      <c r="DN7" s="25">
        <v>49.12</v>
      </c>
      <c r="DO7" s="25">
        <v>49.39</v>
      </c>
      <c r="DP7" s="25">
        <v>50.75</v>
      </c>
      <c r="DQ7" s="25">
        <v>51.72</v>
      </c>
      <c r="DR7" s="25">
        <v>51.51</v>
      </c>
      <c r="DS7" s="25">
        <v>0</v>
      </c>
      <c r="DT7" s="25">
        <v>0</v>
      </c>
      <c r="DU7" s="25">
        <v>0</v>
      </c>
      <c r="DV7" s="25">
        <v>0</v>
      </c>
      <c r="DW7" s="25">
        <v>0</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森近 正道</cp:lastModifiedBy>
  <cp:lastPrinted>2024-01-19T05:21:35Z</cp:lastPrinted>
  <dcterms:created xsi:type="dcterms:W3CDTF">2023-12-05T01:00:35Z</dcterms:created>
  <dcterms:modified xsi:type="dcterms:W3CDTF">2024-01-21T23:43:35Z</dcterms:modified>
  <cp:category/>
</cp:coreProperties>
</file>