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data\各課共有\11上下水道課\03下水道係\02下水調査\R5年度\01県\02市町村振興課\20240125正午〆切　公営企業に係る経営比較分析表（令和４年度決算）の分析等について\【依頼】経営比較分析表の分析等について\【経営比較分析表】2022_392031_46_1718【提出用】\下水道事業\"/>
    </mc:Choice>
  </mc:AlternateContent>
  <xr:revisionPtr revIDLastSave="0" documentId="13_ncr:1_{B7EE1C61-4222-424B-94F6-510BADC4E7E9}" xr6:coauthVersionLast="47" xr6:coauthVersionMax="47" xr10:uidLastSave="{00000000-0000-0000-0000-000000000000}"/>
  <workbookProtection workbookAlgorithmName="SHA-512" workbookHashValue="MFwm1o8vtOX3gEdaoTj1HMc2Hc00p3bNDRCj30x1MTSzhCJIa2nJNCvggIlok4vs5YQS/EgvOG/eVBDUDsetkA==" workbookSaltValue="6HnQ/Td+/IklG6eCvKD8U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BB10" i="4"/>
  <c r="P10" i="4"/>
  <c r="I10" i="4"/>
  <c r="B10" i="4"/>
  <c r="BB8" i="4"/>
  <c r="AT8" i="4"/>
  <c r="AL8" i="4"/>
  <c r="AD8" i="4"/>
  <c r="W8" i="4"/>
  <c r="P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<sst xmlns="http://schemas.openxmlformats.org/spreadsheetml/2006/main" count="319" uniqueCount="116">
  <si>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</si>
  <si>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</si>
  <si>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</si>
  <si>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</si>
  <si>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</si>
  <si>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</si>
  <si>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</si>
  <si>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</si>
  <si>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</si>
  <si>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</si>
  <si>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</si>
  <si>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</si>
  <si>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</si>
  <si>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</si>
  <si>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</si>
  <si>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</si>
  <si>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</si>
  <si>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</si>
  <si>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</si>
  <si>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</si>
  <si>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</si>
  <si>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</si>
  <si>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</si>
  <si>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</si>
  <si>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</si>
  <si>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</si>
  <si>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</si>
  <si>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</si>
  <si>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</si>
  <si>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</si>
  <si>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</si>
  <si>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</si>
  <si>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</si>
  <si>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</si>
  <si>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</si>
  <si>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</si>
  <si>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</si>
  <si>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</si>
  <si>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</si>
  <si>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</si>
  <si>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</si>
  <si>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</si>
  <si>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</si>
  <si>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</si>
  <si>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</si>
  <si>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</si>
  <si>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</si>
  <si>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</si>
  <si>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</si>
  <si>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</si>
  <si>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</si>
  <si>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</si>
  <si>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</si>
  <si>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</si>
  <si>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</si>
  <si>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</si>
  <si>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</si>
  <si>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</si>
  <si>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</si>
  <si>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</si>
  <si>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</si>
  <si>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</si>
  <si>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</si>
  <si>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</si>
  <si>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</si>
  <si>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</si>
  <si>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</si>
  <si>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</si>
  <si>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</si>
  <si>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</si>
  <si>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</si>
  <si>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</si>
  <si>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</si>
  <si>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</si>
  <si>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</si>
  <si>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</si>
  <si>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</si>
  <si>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</si>
  <si>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</si>
  <si>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</si>
  <si>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</si>
  <si>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</si>
  <si>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</si>
  <si>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</si>
  <si>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</si>
  <si>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</si>
  <si>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</si>
  <si>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</si>
  <si>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</si>
  <si>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</si>
  <si>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</si>
  <si>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</si>
  <si>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</si>
  <si>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</si>
  <si>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</si>
  <si>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</si>
  <si>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</si>
  <si>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</si>
  <si>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</si>
  <si>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</si>
  <si>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</si>
  <si>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</si>
  <si>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</si>
  <si>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</si>
  <si>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</si>
  <si>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</si>
  <si>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</si>
  <si>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</si>
  <si>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</si>
  <si>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</si>
  <si>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</si>
  <si>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</si>
  <si>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</si>
  <si>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の減価償却がどの程度進んでいるかを表す指標で資産の老朽化度合いを示している。類似団体平均より低い数値となっているが、老朽化対策として令和4年度よりストックマネジメント計画を実施している。
②法定耐用年数を超えた管渠延長の割合を表した表した指標で、管渠の老朽化度合いを表している。現在、法定耐用年数を経過した管渠は該当なし。
③当年度に更新した管渠延長の割合を表すものである。令和4年度は該当なし。
※いずれの指標も令和4年度から地方公営企業法を適用し、特別会計から企業会計へ移行したため前年数値はなしとなっている。</t>
    <rPh sb="53" eb="54">
      <t>ヒク</t>
    </rPh>
    <rPh sb="55" eb="57">
      <t>スウチ</t>
    </rPh>
    <rPh sb="65" eb="68">
      <t>ロウキュウカ</t>
    </rPh>
    <rPh sb="68" eb="70">
      <t>タイサク</t>
    </rPh>
    <rPh sb="73" eb="75">
      <t>レイワ</t>
    </rPh>
    <rPh sb="76" eb="78">
      <t>ネンド</t>
    </rPh>
    <rPh sb="90" eb="92">
      <t>ケイカク</t>
    </rPh>
    <rPh sb="93" eb="95">
      <t>ジッシ</t>
    </rPh>
    <rPh sb="102" eb="104">
      <t>ホウテイ</t>
    </rPh>
    <rPh sb="104" eb="106">
      <t>タイヨウ</t>
    </rPh>
    <rPh sb="106" eb="108">
      <t>ネンスウ</t>
    </rPh>
    <rPh sb="109" eb="110">
      <t>コ</t>
    </rPh>
    <rPh sb="112" eb="116">
      <t>カンキョエンチョウ</t>
    </rPh>
    <rPh sb="117" eb="119">
      <t>ワリアイ</t>
    </rPh>
    <rPh sb="120" eb="121">
      <t>アラワ</t>
    </rPh>
    <rPh sb="123" eb="124">
      <t>ヒョウ</t>
    </rPh>
    <rPh sb="126" eb="128">
      <t>シヒョウ</t>
    </rPh>
    <rPh sb="130" eb="132">
      <t>カンキョ</t>
    </rPh>
    <rPh sb="133" eb="136">
      <t>ロウキュウカ</t>
    </rPh>
    <rPh sb="136" eb="138">
      <t>ドア</t>
    </rPh>
    <rPh sb="140" eb="141">
      <t>アラワ</t>
    </rPh>
    <rPh sb="146" eb="148">
      <t>ゲンザイ</t>
    </rPh>
    <rPh sb="149" eb="151">
      <t>ホウテイ</t>
    </rPh>
    <rPh sb="151" eb="155">
      <t>タイヨウネンスウ</t>
    </rPh>
    <rPh sb="156" eb="158">
      <t>ケイカ</t>
    </rPh>
    <rPh sb="160" eb="162">
      <t>カンキョ</t>
    </rPh>
    <rPh sb="163" eb="165">
      <t>ガイトウ</t>
    </rPh>
    <rPh sb="170" eb="173">
      <t>トウネンド</t>
    </rPh>
    <rPh sb="174" eb="176">
      <t>コウシン</t>
    </rPh>
    <rPh sb="178" eb="182">
      <t>カンキョエンチョウ</t>
    </rPh>
    <rPh sb="183" eb="185">
      <t>ワリアイ</t>
    </rPh>
    <rPh sb="186" eb="187">
      <t>アラワ</t>
    </rPh>
    <rPh sb="194" eb="196">
      <t>レイワ</t>
    </rPh>
    <rPh sb="197" eb="199">
      <t>ネンド</t>
    </rPh>
    <rPh sb="200" eb="202">
      <t>ガイトウ</t>
    </rPh>
    <phoneticPr fontId="4"/>
  </si>
  <si>
    <t>令和元年度よりストックマネジメント計画を策定し、令和4年度から施設改修を実施している。今後も施設の改修にあたっては、多額の費用が掛かる可能性があるため、これまで以上に厳しい経営が見込まれる。
そのため、料金水準適正化の検討、接続率向上のための啓発などの取り組みにより下水道使用料を増加させることにより、経営状態の健全化に繋げる。</t>
    <phoneticPr fontId="4"/>
  </si>
  <si>
    <t>①単年度の収支について表すものである。100％を下回っており、使用料の見直しなどの経営改善が必要となる。
②営業収益に対する累積欠損金の状況を表す指標である。類似団体平均より高い数値となっており経営改善を図っていく必要がある。
③短期的な債務に対する支払能力を表す指標である。類似団体平均より低い数値となっており、経営改善を図っていく必要がある。
④企業債残高の規模を表す指標である。平成25年度に一般会計からの繰出基準を見直した結果、比率が極端に下がった。0%となっているが残高自体が著しく減少したわけではない。引き続き経営改善が必要である。
⑤使用料で回収すべき経費をどの程度使用料で賄えているかを表す指標である。100％を下回っており、汚水処理に係る費用が使用料以外の収入により賄われていることを表している。適正な使用料収入の確保及び汚水処理費の削減に努める必要がある。
⑥１㎥あたりの汚水処理に要した費用を表すものである。類似団体より高い数値となっており、接続率の向上による有収水量の増加及び維持管理費等の削減が必要とされる。
⑦施設の処理能力に対する実際の処理水量の割合である。類似団体とほぼ同程度となっているが、人口減少による処理水量の低下を考慮していく必要があり、接続率の向上が必要とされる。
⑧処理区域内で実際に汚水処理を行っている人口の割合を表した指標である。平均値を下回っており、水洗化率向上のための普及啓発活動の強化が必要である。
※いずれの指標も令和4年度から地方公営企業法を適用し、特別会計から企業会計へ移行したため前年数値はなしとなっている。</t>
    <rPh sb="24" eb="26">
      <t>シタマワ</t>
    </rPh>
    <rPh sb="31" eb="34">
      <t>シヨウリョウ</t>
    </rPh>
    <rPh sb="35" eb="37">
      <t>ミナオ</t>
    </rPh>
    <rPh sb="41" eb="43">
      <t>ケイエイ</t>
    </rPh>
    <rPh sb="43" eb="45">
      <t>カイゼン</t>
    </rPh>
    <rPh sb="46" eb="48">
      <t>ヒツヨウ</t>
    </rPh>
    <rPh sb="192" eb="194">
      <t>ヘイセイ</t>
    </rPh>
    <rPh sb="196" eb="198">
      <t>ネンド</t>
    </rPh>
    <rPh sb="199" eb="203">
      <t>イッパンカイケイ</t>
    </rPh>
    <rPh sb="211" eb="213">
      <t>ミナオ</t>
    </rPh>
    <rPh sb="215" eb="217">
      <t>ケッカ</t>
    </rPh>
    <rPh sb="218" eb="220">
      <t>ヒリツ</t>
    </rPh>
    <rPh sb="221" eb="223">
      <t>キョクタン</t>
    </rPh>
    <rPh sb="224" eb="225">
      <t>サ</t>
    </rPh>
    <rPh sb="238" eb="242">
      <t>ザンダカジタイ</t>
    </rPh>
    <rPh sb="243" eb="244">
      <t>イチジル</t>
    </rPh>
    <rPh sb="246" eb="248">
      <t>ゲンショウ</t>
    </rPh>
    <rPh sb="257" eb="258">
      <t>ヒ</t>
    </rPh>
    <rPh sb="259" eb="260">
      <t>ツヅ</t>
    </rPh>
    <rPh sb="261" eb="263">
      <t>ケイエイ</t>
    </rPh>
    <rPh sb="263" eb="265">
      <t>カイゼン</t>
    </rPh>
    <rPh sb="266" eb="268">
      <t>ヒツヨウ</t>
    </rPh>
    <rPh sb="311" eb="313">
      <t>シタマワ</t>
    </rPh>
    <rPh sb="318" eb="323">
      <t>シヨウリョウシュウニュウ</t>
    </rPh>
    <rPh sb="421" eb="422">
      <t>タカ</t>
    </rPh>
    <rPh sb="423" eb="425">
      <t>スウチ</t>
    </rPh>
    <rPh sb="432" eb="435">
      <t>セツゾクリツ</t>
    </rPh>
    <rPh sb="436" eb="438">
      <t>コウジョウ</t>
    </rPh>
    <rPh sb="441" eb="442">
      <t>ユウ</t>
    </rPh>
    <rPh sb="442" eb="443">
      <t>シュウ</t>
    </rPh>
    <rPh sb="443" eb="445">
      <t>スイリョウ</t>
    </rPh>
    <rPh sb="446" eb="448">
      <t>ゾウカ</t>
    </rPh>
    <rPh sb="448" eb="449">
      <t>オヨ</t>
    </rPh>
    <rPh sb="450" eb="455">
      <t>イジカンリヒ</t>
    </rPh>
    <rPh sb="455" eb="456">
      <t>トウ</t>
    </rPh>
    <rPh sb="457" eb="459">
      <t>サクゲン</t>
    </rPh>
    <rPh sb="460" eb="462">
      <t>ヒツヨウ</t>
    </rPh>
    <rPh sb="539" eb="542">
      <t>セツゾクリツ</t>
    </rPh>
    <rPh sb="543" eb="545">
      <t>コウジョウ</t>
    </rPh>
    <rPh sb="546" eb="548">
      <t>ヒツヨウ</t>
    </rPh>
    <rPh sb="589" eb="592">
      <t>ヘイキンチ</t>
    </rPh>
    <rPh sb="593" eb="595">
      <t>シタマワ</t>
    </rPh>
    <rPh sb="600" eb="606">
      <t>スイセンカリツコウジョウ</t>
    </rPh>
    <rPh sb="610" eb="616">
      <t>フキュウケイハツカツドウ</t>
    </rPh>
    <rPh sb="617" eb="619">
      <t>キョウカ</t>
    </rPh>
    <rPh sb="620" eb="6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</si>
</sst>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42-4A30-96B2-E3496471B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0D42-4A30-96B2-E3496471B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45.79</c:v>
                </c:pt>
              </c:numCache>
            </c:numRef>
          </c:val>
          <c:extLst>
            <c:ext xmlns:c16="http://schemas.microsoft.com/office/drawing/2014/chart" uri="{C3380CC4-5D6E-409C-BE32-E72D297353CC}">
              <c16:uniqueId val="{00000000-0F36-45CA-95A9-83FC6D1F11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48.95</c:v>
                </c:pt>
              </c:numCache>
            </c:numRef>
          </c:val>
          <c:smooth val="0"/>
          <c:extLst>
            <c:ext xmlns:c16="http://schemas.microsoft.com/office/drawing/2014/chart" uri="{C3380CC4-5D6E-409C-BE32-E72D297353CC}">
              <c16:uniqueId val="{00000001-0F36-45CA-95A9-83FC6D1F11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66.8</c:v>
                </c:pt>
              </c:numCache>
            </c:numRef>
          </c:val>
          <c:extLst>
            <c:ext xmlns:c16="http://schemas.microsoft.com/office/drawing/2014/chart" uri="{C3380CC4-5D6E-409C-BE32-E72D297353CC}">
              <c16:uniqueId val="{00000000-AC11-44B2-BD96-B3C9BD68AE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81.14</c:v>
                </c:pt>
              </c:numCache>
            </c:numRef>
          </c:val>
          <c:smooth val="0"/>
          <c:extLst>
            <c:ext xmlns:c16="http://schemas.microsoft.com/office/drawing/2014/chart" uri="{C3380CC4-5D6E-409C-BE32-E72D297353CC}">
              <c16:uniqueId val="{00000001-AC11-44B2-BD96-B3C9BD68AE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92.47</c:v>
                </c:pt>
              </c:numCache>
            </c:numRef>
          </c:val>
          <c:extLst>
            <c:ext xmlns:c16="http://schemas.microsoft.com/office/drawing/2014/chart" uri="{C3380CC4-5D6E-409C-BE32-E72D297353CC}">
              <c16:uniqueId val="{00000000-932B-4A6C-8A0A-FB84BDF98A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106.08</c:v>
                </c:pt>
              </c:numCache>
            </c:numRef>
          </c:val>
          <c:smooth val="0"/>
          <c:extLst>
            <c:ext xmlns:c16="http://schemas.microsoft.com/office/drawing/2014/chart" uri="{C3380CC4-5D6E-409C-BE32-E72D297353CC}">
              <c16:uniqueId val="{00000001-932B-4A6C-8A0A-FB84BDF98A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4.37</c:v>
                </c:pt>
              </c:numCache>
            </c:numRef>
          </c:val>
          <c:extLst>
            <c:ext xmlns:c16="http://schemas.microsoft.com/office/drawing/2014/chart" uri="{C3380CC4-5D6E-409C-BE32-E72D297353CC}">
              <c16:uniqueId val="{00000000-CA8D-4C35-B522-9E4542E931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16.11</c:v>
                </c:pt>
              </c:numCache>
            </c:numRef>
          </c:val>
          <c:smooth val="0"/>
          <c:extLst>
            <c:ext xmlns:c16="http://schemas.microsoft.com/office/drawing/2014/chart" uri="{C3380CC4-5D6E-409C-BE32-E72D297353CC}">
              <c16:uniqueId val="{00000001-CA8D-4C35-B522-9E4542E931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BA-4C1B-95E1-64F29B61D5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EEBA-4C1B-95E1-64F29B61D5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43.88</c:v>
                </c:pt>
              </c:numCache>
            </c:numRef>
          </c:val>
          <c:extLst>
            <c:ext xmlns:c16="http://schemas.microsoft.com/office/drawing/2014/chart" uri="{C3380CC4-5D6E-409C-BE32-E72D297353CC}">
              <c16:uniqueId val="{00000000-EFE2-4E35-A270-E227CBFE71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29.34</c:v>
                </c:pt>
              </c:numCache>
            </c:numRef>
          </c:val>
          <c:smooth val="0"/>
          <c:extLst>
            <c:ext xmlns:c16="http://schemas.microsoft.com/office/drawing/2014/chart" uri="{C3380CC4-5D6E-409C-BE32-E72D297353CC}">
              <c16:uniqueId val="{00000001-EFE2-4E35-A270-E227CBFE71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2.4300000000000002</c:v>
                </c:pt>
              </c:numCache>
            </c:numRef>
          </c:val>
          <c:extLst>
            <c:ext xmlns:c16="http://schemas.microsoft.com/office/drawing/2014/chart" uri="{C3380CC4-5D6E-409C-BE32-E72D297353CC}">
              <c16:uniqueId val="{00000000-42B6-4F87-B63F-BB18EA2999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50.59</c:v>
                </c:pt>
              </c:numCache>
            </c:numRef>
          </c:val>
          <c:smooth val="0"/>
          <c:extLst>
            <c:ext xmlns:c16="http://schemas.microsoft.com/office/drawing/2014/chart" uri="{C3380CC4-5D6E-409C-BE32-E72D297353CC}">
              <c16:uniqueId val="{00000001-42B6-4F87-B63F-BB18EA2999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6D-4D10-BA97-A62AC3F316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987.36</c:v>
                </c:pt>
              </c:numCache>
            </c:numRef>
          </c:val>
          <c:smooth val="0"/>
          <c:extLst>
            <c:ext xmlns:c16="http://schemas.microsoft.com/office/drawing/2014/chart" uri="{C3380CC4-5D6E-409C-BE32-E72D297353CC}">
              <c16:uniqueId val="{00000001-116D-4D10-BA97-A62AC3F316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69.260000000000005</c:v>
                </c:pt>
              </c:numCache>
            </c:numRef>
          </c:val>
          <c:extLst>
            <c:ext xmlns:c16="http://schemas.microsoft.com/office/drawing/2014/chart" uri="{C3380CC4-5D6E-409C-BE32-E72D297353CC}">
              <c16:uniqueId val="{00000000-E9A9-4BB4-8B44-B508272383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83.55</c:v>
                </c:pt>
              </c:numCache>
            </c:numRef>
          </c:val>
          <c:smooth val="0"/>
          <c:extLst>
            <c:ext xmlns:c16="http://schemas.microsoft.com/office/drawing/2014/chart" uri="{C3380CC4-5D6E-409C-BE32-E72D297353CC}">
              <c16:uniqueId val="{00000001-E9A9-4BB4-8B44-B508272383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201.42</c:v>
                </c:pt>
              </c:numCache>
            </c:numRef>
          </c:val>
          <c:extLst>
            <c:ext xmlns:c16="http://schemas.microsoft.com/office/drawing/2014/chart" uri="{C3380CC4-5D6E-409C-BE32-E72D297353CC}">
              <c16:uniqueId val="{00000000-4246-474E-A50C-516C189C59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185.98</c:v>
                </c:pt>
              </c:numCache>
            </c:numRef>
          </c:val>
          <c:smooth val="0"/>
          <c:extLst>
            <c:ext xmlns:c16="http://schemas.microsoft.com/office/drawing/2014/chart" uri="{C3380CC4-5D6E-409C-BE32-E72D297353CC}">
              <c16:uniqueId val="{00000001-4246-474E-A50C-516C189C59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安芸市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16235</v>
      </c>
      <c r="AM8" s="42"/>
      <c r="AN8" s="42"/>
      <c r="AO8" s="42"/>
      <c r="AP8" s="42"/>
      <c r="AQ8" s="42"/>
      <c r="AR8" s="42"/>
      <c r="AS8" s="42"/>
      <c r="AT8" s="35">
        <f>データ!T6</f>
        <v>317.16000000000003</v>
      </c>
      <c r="AU8" s="35"/>
      <c r="AV8" s="35"/>
      <c r="AW8" s="35"/>
      <c r="AX8" s="35"/>
      <c r="AY8" s="35"/>
      <c r="AZ8" s="35"/>
      <c r="BA8" s="35"/>
      <c r="BB8" s="35">
        <f>データ!U6</f>
        <v>51.19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48.13</v>
      </c>
      <c r="J10" s="35"/>
      <c r="K10" s="35"/>
      <c r="L10" s="35"/>
      <c r="M10" s="35"/>
      <c r="N10" s="35"/>
      <c r="O10" s="35"/>
      <c r="P10" s="35">
        <f>データ!P6</f>
        <v>33.53</v>
      </c>
      <c r="Q10" s="35"/>
      <c r="R10" s="35"/>
      <c r="S10" s="35"/>
      <c r="T10" s="35"/>
      <c r="U10" s="35"/>
      <c r="V10" s="35"/>
      <c r="W10" s="35">
        <f>データ!Q6</f>
        <v>70.37</v>
      </c>
      <c r="X10" s="35"/>
      <c r="Y10" s="35"/>
      <c r="Z10" s="35"/>
      <c r="AA10" s="35"/>
      <c r="AB10" s="35"/>
      <c r="AC10" s="35"/>
      <c r="AD10" s="42">
        <f>データ!R6</f>
        <v>2310</v>
      </c>
      <c r="AE10" s="42"/>
      <c r="AF10" s="42"/>
      <c r="AG10" s="42"/>
      <c r="AH10" s="42"/>
      <c r="AI10" s="42"/>
      <c r="AJ10" s="42"/>
      <c r="AK10" s="2"/>
      <c r="AL10" s="42">
        <f>データ!V6</f>
        <v>5398</v>
      </c>
      <c r="AM10" s="42"/>
      <c r="AN10" s="42"/>
      <c r="AO10" s="42"/>
      <c r="AP10" s="42"/>
      <c r="AQ10" s="42"/>
      <c r="AR10" s="42"/>
      <c r="AS10" s="42"/>
      <c r="AT10" s="35">
        <f>データ!W6</f>
        <v>1.7</v>
      </c>
      <c r="AU10" s="35"/>
      <c r="AV10" s="35"/>
      <c r="AW10" s="35"/>
      <c r="AX10" s="35"/>
      <c r="AY10" s="35"/>
      <c r="AZ10" s="35"/>
      <c r="BA10" s="35"/>
      <c r="BB10" s="35">
        <f>データ!X6</f>
        <v>3175.29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7FLZmfWNV69QMxGqwBeJOOIe8TdcWlp6WIGiGUCuOAr+dtLwdTdkYjxYztdnHH6bFxkWMniMDq7BBUx6rumagg==" saltValue="NgqXjnJk1RNw+q5Epj5F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392031</v>
      </c>
      <c r="D6" s="19">
        <f t="shared" si="3"/>
        <v>46</v>
      </c>
      <c r="E6" s="19">
        <f t="shared" si="3"/>
        <v>17</v>
      </c>
      <c r="F6" s="19">
        <f t="shared" si="3"/>
        <v>1</v>
      </c>
      <c r="G6" s="19">
        <f t="shared" si="3"/>
        <v>0</v>
      </c>
      <c r="H6" s="19" t="str">
        <f t="shared" si="3"/>
        <v>高知県　安芸市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48.13</v>
      </c>
      <c r="P6" s="20">
        <f t="shared" si="3"/>
        <v>33.53</v>
      </c>
      <c r="Q6" s="20">
        <f t="shared" si="3"/>
        <v>70.37</v>
      </c>
      <c r="R6" s="20">
        <f t="shared" si="3"/>
        <v>2310</v>
      </c>
      <c r="S6" s="20">
        <f t="shared" si="3"/>
        <v>16235</v>
      </c>
      <c r="T6" s="20">
        <f t="shared" si="3"/>
        <v>317.16000000000003</v>
      </c>
      <c r="U6" s="20">
        <f t="shared" si="3"/>
        <v>51.19</v>
      </c>
      <c r="V6" s="20">
        <f t="shared" si="3"/>
        <v>5398</v>
      </c>
      <c r="W6" s="20">
        <f t="shared" si="3"/>
        <v>1.7</v>
      </c>
      <c r="X6" s="20">
        <f t="shared" si="3"/>
        <v>3175.29</v>
      </c>
      <c r="Y6" s="21" t="str">
        <f>IF(Y7="",NA(),Y7)</f>
        <v>-</v>
      </c>
      <c r="Z6" s="21" t="str">
        <f t="shared" ref="Z6:AH6" si="4">IF(Z7="",NA(),Z7)</f>
        <v>-</v>
      </c>
      <c r="AA6" s="21" t="str">
        <f t="shared" si="4"/>
        <v>-</v>
      </c>
      <c r="AB6" s="21" t="str">
        <f t="shared" si="4"/>
        <v>-</v>
      </c>
      <c r="AC6" s="21">
        <f t="shared" si="4"/>
        <v>92.47</v>
      </c>
      <c r="AD6" s="21" t="str">
        <f t="shared" si="4"/>
        <v>-</v>
      </c>
      <c r="AE6" s="21" t="str">
        <f t="shared" si="4"/>
        <v>-</v>
      </c>
      <c r="AF6" s="21" t="str">
        <f t="shared" si="4"/>
        <v>-</v>
      </c>
      <c r="AG6" s="21" t="str">
        <f t="shared" si="4"/>
        <v>-</v>
      </c>
      <c r="AH6" s="21">
        <f t="shared" si="4"/>
        <v>106.08</v>
      </c>
      <c r="AI6" s="20" t="str">
        <f>IF(AI7="","",IF(AI7="-","【-】","【"&amp;SUBSTITUTE(TEXT(AI7,"#,##0.00"),"-","△")&amp;"】"))</f>
        <v>【106.11】</v>
      </c>
      <c r="AJ6" s="21" t="str">
        <f>IF(AJ7="",NA(),AJ7)</f>
        <v>-</v>
      </c>
      <c r="AK6" s="21" t="str">
        <f t="shared" ref="AK6:AS6" si="5">IF(AK7="",NA(),AK7)</f>
        <v>-</v>
      </c>
      <c r="AL6" s="21" t="str">
        <f t="shared" si="5"/>
        <v>-</v>
      </c>
      <c r="AM6" s="21" t="str">
        <f t="shared" si="5"/>
        <v>-</v>
      </c>
      <c r="AN6" s="21">
        <f t="shared" si="5"/>
        <v>43.88</v>
      </c>
      <c r="AO6" s="21" t="str">
        <f t="shared" si="5"/>
        <v>-</v>
      </c>
      <c r="AP6" s="21" t="str">
        <f t="shared" si="5"/>
        <v>-</v>
      </c>
      <c r="AQ6" s="21" t="str">
        <f t="shared" si="5"/>
        <v>-</v>
      </c>
      <c r="AR6" s="21" t="str">
        <f t="shared" si="5"/>
        <v>-</v>
      </c>
      <c r="AS6" s="21">
        <f t="shared" si="5"/>
        <v>29.34</v>
      </c>
      <c r="AT6" s="20" t="str">
        <f>IF(AT7="","",IF(AT7="-","【-】","【"&amp;SUBSTITUTE(TEXT(AT7,"#,##0.00"),"-","△")&amp;"】"))</f>
        <v>【3.15】</v>
      </c>
      <c r="AU6" s="21" t="str">
        <f>IF(AU7="",NA(),AU7)</f>
        <v>-</v>
      </c>
      <c r="AV6" s="21" t="str">
        <f t="shared" ref="AV6:BD6" si="6">IF(AV7="",NA(),AV7)</f>
        <v>-</v>
      </c>
      <c r="AW6" s="21" t="str">
        <f t="shared" si="6"/>
        <v>-</v>
      </c>
      <c r="AX6" s="21" t="str">
        <f t="shared" si="6"/>
        <v>-</v>
      </c>
      <c r="AY6" s="21">
        <f t="shared" si="6"/>
        <v>2.4300000000000002</v>
      </c>
      <c r="AZ6" s="21" t="str">
        <f t="shared" si="6"/>
        <v>-</v>
      </c>
      <c r="BA6" s="21" t="str">
        <f t="shared" si="6"/>
        <v>-</v>
      </c>
      <c r="BB6" s="21" t="str">
        <f t="shared" si="6"/>
        <v>-</v>
      </c>
      <c r="BC6" s="21" t="str">
        <f t="shared" si="6"/>
        <v>-</v>
      </c>
      <c r="BD6" s="21">
        <f t="shared" si="6"/>
        <v>50.59</v>
      </c>
      <c r="BE6" s="20" t="str">
        <f>IF(BE7="","",IF(BE7="-","【-】","【"&amp;SUBSTITUTE(TEXT(BE7,"#,##0.00"),"-","△")&amp;"】"))</f>
        <v>【73.44】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987.36</v>
      </c>
      <c r="BP6" s="20" t="str">
        <f>IF(BP7="","",IF(BP7="-","【-】","【"&amp;SUBSTITUTE(TEXT(BP7,"#,##0.00"),"-","△")&amp;"】"))</f>
        <v>【652.82】</v>
      </c>
      <c r="BQ6" s="21" t="str">
        <f>IF(BQ7="",NA(),BQ7)</f>
        <v>-</v>
      </c>
      <c r="BR6" s="21" t="str">
        <f t="shared" ref="BR6:BZ6" si="8">IF(BR7="",NA(),BR7)</f>
        <v>-</v>
      </c>
      <c r="BS6" s="21" t="str">
        <f t="shared" si="8"/>
        <v>-</v>
      </c>
      <c r="BT6" s="21" t="str">
        <f t="shared" si="8"/>
        <v>-</v>
      </c>
      <c r="BU6" s="21">
        <f t="shared" si="8"/>
        <v>69.260000000000005</v>
      </c>
      <c r="BV6" s="21" t="str">
        <f t="shared" si="8"/>
        <v>-</v>
      </c>
      <c r="BW6" s="21" t="str">
        <f t="shared" si="8"/>
        <v>-</v>
      </c>
      <c r="BX6" s="21" t="str">
        <f t="shared" si="8"/>
        <v>-</v>
      </c>
      <c r="BY6" s="21" t="str">
        <f t="shared" si="8"/>
        <v>-</v>
      </c>
      <c r="BZ6" s="21">
        <f t="shared" si="8"/>
        <v>83.55</v>
      </c>
      <c r="CA6" s="20" t="str">
        <f>IF(CA7="","",IF(CA7="-","【-】","【"&amp;SUBSTITUTE(TEXT(CA7,"#,##0.00"),"-","△")&amp;"】"))</f>
        <v>【97.61】</v>
      </c>
      <c r="CB6" s="21" t="str">
        <f>IF(CB7="",NA(),CB7)</f>
        <v>-</v>
      </c>
      <c r="CC6" s="21" t="str">
        <f t="shared" ref="CC6:CK6" si="9">IF(CC7="",NA(),CC7)</f>
        <v>-</v>
      </c>
      <c r="CD6" s="21" t="str">
        <f t="shared" si="9"/>
        <v>-</v>
      </c>
      <c r="CE6" s="21" t="str">
        <f t="shared" si="9"/>
        <v>-</v>
      </c>
      <c r="CF6" s="21">
        <f t="shared" si="9"/>
        <v>201.42</v>
      </c>
      <c r="CG6" s="21" t="str">
        <f t="shared" si="9"/>
        <v>-</v>
      </c>
      <c r="CH6" s="21" t="str">
        <f t="shared" si="9"/>
        <v>-</v>
      </c>
      <c r="CI6" s="21" t="str">
        <f t="shared" si="9"/>
        <v>-</v>
      </c>
      <c r="CJ6" s="21" t="str">
        <f t="shared" si="9"/>
        <v>-</v>
      </c>
      <c r="CK6" s="21">
        <f t="shared" si="9"/>
        <v>185.98</v>
      </c>
      <c r="CL6" s="20" t="str">
        <f>IF(CL7="","",IF(CL7="-","【-】","【"&amp;SUBSTITUTE(TEXT(CL7,"#,##0.00"),"-","△")&amp;"】"))</f>
        <v>【138.29】</v>
      </c>
      <c r="CM6" s="21" t="str">
        <f>IF(CM7="",NA(),CM7)</f>
        <v>-</v>
      </c>
      <c r="CN6" s="21" t="str">
        <f t="shared" ref="CN6:CV6" si="10">IF(CN7="",NA(),CN7)</f>
        <v>-</v>
      </c>
      <c r="CO6" s="21" t="str">
        <f t="shared" si="10"/>
        <v>-</v>
      </c>
      <c r="CP6" s="21" t="str">
        <f t="shared" si="10"/>
        <v>-</v>
      </c>
      <c r="CQ6" s="21">
        <f t="shared" si="10"/>
        <v>45.79</v>
      </c>
      <c r="CR6" s="21" t="str">
        <f t="shared" si="10"/>
        <v>-</v>
      </c>
      <c r="CS6" s="21" t="str">
        <f t="shared" si="10"/>
        <v>-</v>
      </c>
      <c r="CT6" s="21" t="str">
        <f t="shared" si="10"/>
        <v>-</v>
      </c>
      <c r="CU6" s="21" t="str">
        <f t="shared" si="10"/>
        <v>-</v>
      </c>
      <c r="CV6" s="21">
        <f t="shared" si="10"/>
        <v>48.95</v>
      </c>
      <c r="CW6" s="20" t="str">
        <f>IF(CW7="","",IF(CW7="-","【-】","【"&amp;SUBSTITUTE(TEXT(CW7,"#,##0.00"),"-","△")&amp;"】"))</f>
        <v>【59.10】</v>
      </c>
      <c r="CX6" s="21" t="str">
        <f>IF(CX7="",NA(),CX7)</f>
        <v>-</v>
      </c>
      <c r="CY6" s="21" t="str">
        <f t="shared" ref="CY6:DG6" si="11">IF(CY7="",NA(),CY7)</f>
        <v>-</v>
      </c>
      <c r="CZ6" s="21" t="str">
        <f t="shared" si="11"/>
        <v>-</v>
      </c>
      <c r="DA6" s="21" t="str">
        <f t="shared" si="11"/>
        <v>-</v>
      </c>
      <c r="DB6" s="21">
        <f t="shared" si="11"/>
        <v>66.8</v>
      </c>
      <c r="DC6" s="21" t="str">
        <f t="shared" si="11"/>
        <v>-</v>
      </c>
      <c r="DD6" s="21" t="str">
        <f t="shared" si="11"/>
        <v>-</v>
      </c>
      <c r="DE6" s="21" t="str">
        <f t="shared" si="11"/>
        <v>-</v>
      </c>
      <c r="DF6" s="21" t="str">
        <f t="shared" si="11"/>
        <v>-</v>
      </c>
      <c r="DG6" s="21">
        <f t="shared" si="11"/>
        <v>81.14</v>
      </c>
      <c r="DH6" s="20" t="str">
        <f>IF(DH7="","",IF(DH7="-","【-】","【"&amp;SUBSTITUTE(TEXT(DH7,"#,##0.00"),"-","△")&amp;"】"))</f>
        <v>【95.82】</v>
      </c>
      <c r="DI6" s="21" t="str">
        <f>IF(DI7="",NA(),DI7)</f>
        <v>-</v>
      </c>
      <c r="DJ6" s="21" t="str">
        <f t="shared" ref="DJ6:DR6" si="12">IF(DJ7="",NA(),DJ7)</f>
        <v>-</v>
      </c>
      <c r="DK6" s="21" t="str">
        <f t="shared" si="12"/>
        <v>-</v>
      </c>
      <c r="DL6" s="21" t="str">
        <f t="shared" si="12"/>
        <v>-</v>
      </c>
      <c r="DM6" s="21">
        <f t="shared" si="12"/>
        <v>4.37</v>
      </c>
      <c r="DN6" s="21" t="str">
        <f t="shared" si="12"/>
        <v>-</v>
      </c>
      <c r="DO6" s="21" t="str">
        <f t="shared" si="12"/>
        <v>-</v>
      </c>
      <c r="DP6" s="21" t="str">
        <f t="shared" si="12"/>
        <v>-</v>
      </c>
      <c r="DQ6" s="21" t="str">
        <f t="shared" si="12"/>
        <v>-</v>
      </c>
      <c r="DR6" s="21">
        <f t="shared" si="12"/>
        <v>16.11</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0.17</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【0.23】</v>
      </c>
    </row>
    <row r="7" spans="1:148" s="22" customFormat="1" x14ac:dyDescent="0.15">
      <c r="A7" s="14"/>
      <c r="B7" s="23">
        <v>2022</v>
      </c>
      <c r="C7" s="23">
        <v>392031</v>
      </c>
      <c r="D7" s="23">
        <v>46</v>
      </c>
      <c r="E7" s="23">
        <v>17</v>
      </c>
      <c r="F7" s="23">
        <v>1</v>
      </c>
      <c r="G7" s="23">
        <v>0</v>
      </c>
      <c r="H7" s="23" t="s">
        <v>95</v>
      </c>
      <c r="I7" s="23" t="s">
        <v>96</v>
      </c>
      <c r="J7" s="23" t="s">
        <v>97</v>
      </c>
      <c r="K7" s="23" t="s">
        <v>98</v>
      </c>
      <c r="L7" s="23" t="s">
        <v>99</v>
      </c>
      <c r="M7" s="23" t="s">
        <v>100</v>
      </c>
      <c r="N7" s="24" t="s">
        <v>101</v>
      </c>
      <c r="O7" s="24">
        <v>48.13</v>
      </c>
      <c r="P7" s="24">
        <v>33.53</v>
      </c>
      <c r="Q7" s="24">
        <v>70.37</v>
      </c>
      <c r="R7" s="24">
        <v>2310</v>
      </c>
      <c r="S7" s="24">
        <v>16235</v>
      </c>
      <c r="T7" s="24">
        <v>317.16000000000003</v>
      </c>
      <c r="U7" s="24">
        <v>51.19</v>
      </c>
      <c r="V7" s="24">
        <v>5398</v>
      </c>
      <c r="W7" s="24">
        <v>1.7</v>
      </c>
      <c r="X7" s="24">
        <v>3175.29</v>
      </c>
      <c r="Y7" s="24" t="s">
        <v>101</v>
      </c>
      <c r="Z7" s="24" t="s">
        <v>101</v>
      </c>
      <c r="AA7" s="24" t="s">
        <v>101</v>
      </c>
      <c r="AB7" s="24" t="s">
        <v>101</v>
      </c>
      <c r="AC7" s="24">
        <v>92.47</v>
      </c>
      <c r="AD7" s="24" t="s">
        <v>101</v>
      </c>
      <c r="AE7" s="24" t="s">
        <v>101</v>
      </c>
      <c r="AF7" s="24" t="s">
        <v>101</v>
      </c>
      <c r="AG7" s="24" t="s">
        <v>101</v>
      </c>
      <c r="AH7" s="24">
        <v>106.08</v>
      </c>
      <c r="AI7" s="24">
        <v>106.11</v>
      </c>
      <c r="AJ7" s="24" t="s">
        <v>101</v>
      </c>
      <c r="AK7" s="24" t="s">
        <v>101</v>
      </c>
      <c r="AL7" s="24" t="s">
        <v>101</v>
      </c>
      <c r="AM7" s="24" t="s">
        <v>101</v>
      </c>
      <c r="AN7" s="24">
        <v>43.88</v>
      </c>
      <c r="AO7" s="24" t="s">
        <v>101</v>
      </c>
      <c r="AP7" s="24" t="s">
        <v>101</v>
      </c>
      <c r="AQ7" s="24" t="s">
        <v>101</v>
      </c>
      <c r="AR7" s="24" t="s">
        <v>101</v>
      </c>
      <c r="AS7" s="24">
        <v>29.34</v>
      </c>
      <c r="AT7" s="24">
        <v>3.15</v>
      </c>
      <c r="AU7" s="24" t="s">
        <v>101</v>
      </c>
      <c r="AV7" s="24" t="s">
        <v>101</v>
      </c>
      <c r="AW7" s="24" t="s">
        <v>101</v>
      </c>
      <c r="AX7" s="24" t="s">
        <v>101</v>
      </c>
      <c r="AY7" s="24">
        <v>2.4300000000000002</v>
      </c>
      <c r="AZ7" s="24" t="s">
        <v>101</v>
      </c>
      <c r="BA7" s="24" t="s">
        <v>101</v>
      </c>
      <c r="BB7" s="24" t="s">
        <v>101</v>
      </c>
      <c r="BC7" s="24" t="s">
        <v>101</v>
      </c>
      <c r="BD7" s="24">
        <v>50.59</v>
      </c>
      <c r="BE7" s="24">
        <v>73.44</v>
      </c>
      <c r="BF7" s="24" t="s">
        <v>101</v>
      </c>
      <c r="BG7" s="24" t="s">
        <v>101</v>
      </c>
      <c r="BH7" s="24" t="s">
        <v>101</v>
      </c>
      <c r="BI7" s="24" t="s">
        <v>101</v>
      </c>
      <c r="BJ7" s="24">
        <v>0</v>
      </c>
      <c r="BK7" s="24" t="s">
        <v>101</v>
      </c>
      <c r="BL7" s="24" t="s">
        <v>101</v>
      </c>
      <c r="BM7" s="24" t="s">
        <v>101</v>
      </c>
      <c r="BN7" s="24" t="s">
        <v>101</v>
      </c>
      <c r="BO7" s="24">
        <v>987.36</v>
      </c>
      <c r="BP7" s="24">
        <v>652.82000000000005</v>
      </c>
      <c r="BQ7" s="24" t="s">
        <v>101</v>
      </c>
      <c r="BR7" s="24" t="s">
        <v>101</v>
      </c>
      <c r="BS7" s="24" t="s">
        <v>101</v>
      </c>
      <c r="BT7" s="24" t="s">
        <v>101</v>
      </c>
      <c r="BU7" s="24">
        <v>69.260000000000005</v>
      </c>
      <c r="BV7" s="24" t="s">
        <v>101</v>
      </c>
      <c r="BW7" s="24" t="s">
        <v>101</v>
      </c>
      <c r="BX7" s="24" t="s">
        <v>101</v>
      </c>
      <c r="BY7" s="24" t="s">
        <v>101</v>
      </c>
      <c r="BZ7" s="24">
        <v>83.55</v>
      </c>
      <c r="CA7" s="24">
        <v>97.61</v>
      </c>
      <c r="CB7" s="24" t="s">
        <v>101</v>
      </c>
      <c r="CC7" s="24" t="s">
        <v>101</v>
      </c>
      <c r="CD7" s="24" t="s">
        <v>101</v>
      </c>
      <c r="CE7" s="24" t="s">
        <v>101</v>
      </c>
      <c r="CF7" s="24">
        <v>201.42</v>
      </c>
      <c r="CG7" s="24" t="s">
        <v>101</v>
      </c>
      <c r="CH7" s="24" t="s">
        <v>101</v>
      </c>
      <c r="CI7" s="24" t="s">
        <v>101</v>
      </c>
      <c r="CJ7" s="24" t="s">
        <v>101</v>
      </c>
      <c r="CK7" s="24">
        <v>185.98</v>
      </c>
      <c r="CL7" s="24">
        <v>138.29</v>
      </c>
      <c r="CM7" s="24" t="s">
        <v>101</v>
      </c>
      <c r="CN7" s="24" t="s">
        <v>101</v>
      </c>
      <c r="CO7" s="24" t="s">
        <v>101</v>
      </c>
      <c r="CP7" s="24" t="s">
        <v>101</v>
      </c>
      <c r="CQ7" s="24">
        <v>45.79</v>
      </c>
      <c r="CR7" s="24" t="s">
        <v>101</v>
      </c>
      <c r="CS7" s="24" t="s">
        <v>101</v>
      </c>
      <c r="CT7" s="24" t="s">
        <v>101</v>
      </c>
      <c r="CU7" s="24" t="s">
        <v>101</v>
      </c>
      <c r="CV7" s="24">
        <v>48.95</v>
      </c>
      <c r="CW7" s="24">
        <v>59.1</v>
      </c>
      <c r="CX7" s="24" t="s">
        <v>101</v>
      </c>
      <c r="CY7" s="24" t="s">
        <v>101</v>
      </c>
      <c r="CZ7" s="24" t="s">
        <v>101</v>
      </c>
      <c r="DA7" s="24" t="s">
        <v>101</v>
      </c>
      <c r="DB7" s="24">
        <v>66.8</v>
      </c>
      <c r="DC7" s="24" t="s">
        <v>101</v>
      </c>
      <c r="DD7" s="24" t="s">
        <v>101</v>
      </c>
      <c r="DE7" s="24" t="s">
        <v>101</v>
      </c>
      <c r="DF7" s="24" t="s">
        <v>101</v>
      </c>
      <c r="DG7" s="24">
        <v>81.14</v>
      </c>
      <c r="DH7" s="24">
        <v>95.82</v>
      </c>
      <c r="DI7" s="24" t="s">
        <v>101</v>
      </c>
      <c r="DJ7" s="24" t="s">
        <v>101</v>
      </c>
      <c r="DK7" s="24" t="s">
        <v>101</v>
      </c>
      <c r="DL7" s="24" t="s">
        <v>101</v>
      </c>
      <c r="DM7" s="24">
        <v>4.37</v>
      </c>
      <c r="DN7" s="24" t="s">
        <v>101</v>
      </c>
      <c r="DO7" s="24" t="s">
        <v>101</v>
      </c>
      <c r="DP7" s="24" t="s">
        <v>101</v>
      </c>
      <c r="DQ7" s="24" t="s">
        <v>101</v>
      </c>
      <c r="DR7" s="24">
        <v>16.11</v>
      </c>
      <c r="DS7" s="24">
        <v>39.74</v>
      </c>
      <c r="DT7" s="24" t="s">
        <v>101</v>
      </c>
      <c r="DU7" s="24" t="s">
        <v>101</v>
      </c>
      <c r="DV7" s="24" t="s">
        <v>101</v>
      </c>
      <c r="DW7" s="24" t="s">
        <v>101</v>
      </c>
      <c r="DX7" s="24">
        <v>0</v>
      </c>
      <c r="DY7" s="24" t="s">
        <v>101</v>
      </c>
      <c r="DZ7" s="24" t="s">
        <v>101</v>
      </c>
      <c r="EA7" s="24" t="s">
        <v>101</v>
      </c>
      <c r="EB7" s="24" t="s">
        <v>101</v>
      </c>
      <c r="EC7" s="24">
        <v>0.17</v>
      </c>
      <c r="ED7" s="24">
        <v>7.62</v>
      </c>
      <c r="EE7" s="24" t="s">
        <v>101</v>
      </c>
      <c r="EF7" s="24" t="s">
        <v>101</v>
      </c>
      <c r="EG7" s="24" t="s">
        <v>101</v>
      </c>
      <c r="EH7" s="24" t="s">
        <v>101</v>
      </c>
      <c r="EI7" s="24">
        <v>0</v>
      </c>
      <c r="EJ7" s="24" t="s">
        <v>101</v>
      </c>
      <c r="EK7" s="24" t="s">
        <v>101</v>
      </c>
      <c r="EL7" s="24" t="s">
        <v>101</v>
      </c>
      <c r="EM7" s="24" t="s">
        <v>101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2024-01-24T10:04:07Z</cp:lastPrinted>
  <dcterms:created xsi:type="dcterms:W3CDTF">2023-12-12T00:51:02Z</dcterms:created>
  <dcterms:modified xsi:type="dcterms:W3CDTF">2024-02-01T01:25:43Z</dcterms:modified>
  <cp:category/>
</cp:coreProperties>
</file>