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data\各課共有\11上下水道課\03下水道係\02下水調査\R5年度\01県\02市町村振興課\20240125正午〆切　公営企業に係る経営比較分析表（令和４年度決算）の分析等について\【依頼】経営比較分析表の分析等について\【経営比較分析表】2022_392031_46_1718【提出用】\"/>
    </mc:Choice>
  </mc:AlternateContent>
  <xr:revisionPtr revIDLastSave="0" documentId="13_ncr:1_{0ED6A46F-EAE6-493C-9EC6-DA3F91A78A21}" xr6:coauthVersionLast="47" xr6:coauthVersionMax="47" xr10:uidLastSave="{00000000-0000-0000-0000-000000000000}"/>
  <workbookProtection workbookAlgorithmName="SHA-512" workbookHashValue="oKsyGctm8jy+lFcmmqM7s0XC5xNIx9EKLPmp7nvdp5bE18crWPXNHtqof9bmEUDwKi8sQ4MEZ62J2T6LIn1wNQ==" workbookSaltValue="G0rpkptxExrMYxfMdwlmM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P6" i="5"/>
  <c r="P10" i="4" s="1"/>
  <c r="O6" i="5"/>
  <c r="I10" i="4" s="1"/>
  <c r="N6" i="5"/>
  <c r="B10" i="4" s="1"/>
  <c r="M6" i="5"/>
  <c r="AD8" i="4" s="1"/>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W10" i="4"/>
  <c r="AT8" i="4"/>
  <c r="AL8" i="4"/>
  <c r="W8" i="4"/>
  <c r="I8" i="4"/>
</calcChain>
</file>

<file path=xl/sharedStrings.xml><?xml version="1.0" encoding="utf-8"?>
<sst xmlns="http://schemas.openxmlformats.org/spreadsheetml/2006/main" count="319" uniqueCount="117">
  <si>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</si>
  <si>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</si>
  <si>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</si>
  <si>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</si>
  <si>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</si>
  <si>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</si>
  <si>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</si>
  <si>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</si>
  <si>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</si>
  <si>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</si>
  <si>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</si>
  <si>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</si>
  <si>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</si>
  <si>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</si>
  <si>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</si>
  <si>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</si>
  <si>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</si>
  <si>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</si>
  <si>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</si>
  <si>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</si>
  <si>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</si>
  <si>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</si>
  <si>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</si>
  <si>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</si>
  <si>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</si>
  <si>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</si>
  <si>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</si>
  <si>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</si>
  <si>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</si>
  <si>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</si>
  <si>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</si>
  <si>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</si>
  <si>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</si>
  <si>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</si>
  <si>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</si>
  <si>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</si>
  <si>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</si>
  <si>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</si>
  <si>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</si>
  <si>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</si>
  <si>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</si>
  <si>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</si>
  <si>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</si>
  <si>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</si>
  <si>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</si>
  <si>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</si>
  <si>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</si>
  <si>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</si>
  <si>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</si>
  <si>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</si>
  <si>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</si>
  <si>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</si>
  <si>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</si>
  <si>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</si>
  <si>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</si>
  <si>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</si>
  <si>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</si>
  <si>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</si>
  <si>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</si>
  <si>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</si>
  <si>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</si>
  <si>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</si>
  <si>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</si>
  <si>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</si>
  <si>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</si>
  <si>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</si>
  <si>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</si>
  <si>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</si>
  <si>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</si>
  <si>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</si>
  <si>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</si>
  <si>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</si>
  <si>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</si>
  <si>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</si>
  <si>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</si>
  <si>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</si>
  <si>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</si>
  <si>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</si>
  <si>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</si>
  <si>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</si>
  <si>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</si>
  <si>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</si>
  <si>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</si>
  <si>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</si>
  <si>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</si>
  <si>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</si>
  <si>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</si>
  <si>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</si>
  <si>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</si>
  <si>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</si>
  <si>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</si>
  <si>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</si>
  <si>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</si>
  <si>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</si>
  <si>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</si>
  <si>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</si>
  <si>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</si>
  <si>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</si>
  <si>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</si>
  <si>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</si>
  <si>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</si>
  <si>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</si>
  <si>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</si>
  <si>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</si>
  <si>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</si>
  <si>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</si>
  <si>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</si>
  <si>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</si>
  <si>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</si>
  <si>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</si>
  <si>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</si>
  <si>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</si>
  <si>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</si>
  <si>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</si>
  <si>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①有形固定資産の減価償却がどの程度進んでいるかを表す指標で資産の老朽化度合いを示している。類似団体平均より低い数値となっているが令和4年度より機能強化対策工事を実施している。
②法定耐用年数を超えた管渠延長の割合を表した表した指標で、管渠の老朽化度合いを表している。現在、法定耐用年数を経過した管渠は該当なし。
③当年度に更新した管渠延長の割合を表すものである。令和4年度は該当なし。
※いずれの指標も令和4年度から地方公営企業法を適用し、特別会計から企業会計へ移行したため前年数値はなしとなっている。</t>
    <rPh sb="53" eb="54">
      <t>ヒク</t>
    </rPh>
    <rPh sb="55" eb="57">
      <t>スウチ</t>
    </rPh>
    <rPh sb="64" eb="66">
      <t>レイワ</t>
    </rPh>
    <rPh sb="67" eb="69">
      <t>ネンド</t>
    </rPh>
    <rPh sb="71" eb="75">
      <t>キノウキョウカ</t>
    </rPh>
    <rPh sb="75" eb="79">
      <t>タイサクコウジ</t>
    </rPh>
    <rPh sb="80" eb="82">
      <t>ジッシ</t>
    </rPh>
    <phoneticPr fontId="4"/>
  </si>
  <si>
    <t>料金水準適正化の検討、接続率向上のための啓発などに取り組み、他会計繰入金の依存度を下げる必要がある。
今後は処理場の長寿命化も必要であり、より健全・効率的な経営が求められる。
平成29年度　　　機能診断（赤野処理区）
平成30年度　　　機能診断（奈比賀処理区）
令和元年度　　　最適整備構想
令和２年度　　　計画策定
令和４年度～令和７年度　
　　　　　　　　機能強化対策工事
令和６年度　　　維持管理適正化計画策定</t>
    <rPh sb="148" eb="150">
      <t>レイワ</t>
    </rPh>
    <rPh sb="191" eb="193">
      <t>レイワ</t>
    </rPh>
    <rPh sb="194" eb="196">
      <t>ネンド</t>
    </rPh>
    <rPh sb="199" eb="208">
      <t>イジカンリテキセイカケイカク</t>
    </rPh>
    <rPh sb="208" eb="210">
      <t>サクテイ</t>
    </rPh>
    <phoneticPr fontId="4"/>
  </si>
  <si>
    <t>①単年度の収支について表すものである。100%を超えているが、経費回収率が100％を下回っていることから使用料収入以外で賄われている。使用料の見直しなどの改善が必要である。
②営業収益に対する累積欠損金の状況を表す指標である。現在は累積欠損金が発生していないため、引き続き健全な経営を続ける。
③短期的な債務に対する支払能力を表す指標である。類似団体平均より低い数値となっており、経営改善を図っていく必要がある。
④企業債残高の規模を表す指標である。平成25年度に一般会計からの繰出基準を見直した結果、比率が極端に下がった。企業債残高は年々減少しているが、残高自体が無くなったわけではないため、引き続き経営改善に取り組む必要がある。
⑤使用料で回収すべき経費をどの程度使用料で賄えているかを表す指標である。数値が100％を下回っており、汚水処理に係る費用が使用料以外の収入により賄われていることを表している。適正な使用料収入の確保及び汚水処理費の削減に努める必要がある。
⑥１㎥あたりの汚水処理に要した費用を表すものである。類似団体より低い数値となっているが、経費回収率は100％を下回っているため、今後も汚水処理の効率化を図っていく必要がある。
⑦施設の処理能力に対する実際の処理水量の割合である。類似団体平均より低い数値となっており、施設利用率を上げるためには接続率の向上が必要である。そのため、普及啓発活動の強化に取り組んでいく。
⑧処理区域内で実際に汚水処理を行っている人口の割合を表した指標である。類似団体平均よりも低い数値となっており、水洗化率向上のための普及啓発活動の強化が必要である。
※いずれの指標も令和4年度から地方公営企業法を適用し、特別会計から企業会計へ移行したため前年数値はなしとなっている。</t>
    <rPh sb="24" eb="25">
      <t>コ</t>
    </rPh>
    <rPh sb="31" eb="36">
      <t>ケイヒカイシュウリツ</t>
    </rPh>
    <rPh sb="42" eb="44">
      <t>シタマワ</t>
    </rPh>
    <rPh sb="52" eb="57">
      <t>シヨウリョウシュウニュウ</t>
    </rPh>
    <rPh sb="57" eb="59">
      <t>イガイ</t>
    </rPh>
    <rPh sb="60" eb="61">
      <t>マカナ</t>
    </rPh>
    <rPh sb="67" eb="70">
      <t>シヨウリョウ</t>
    </rPh>
    <rPh sb="71" eb="73">
      <t>ミナオ</t>
    </rPh>
    <rPh sb="77" eb="79">
      <t>カイゼン</t>
    </rPh>
    <rPh sb="80" eb="82">
      <t>ヒツヨウ</t>
    </rPh>
    <rPh sb="113" eb="115">
      <t>ゲンザイ</t>
    </rPh>
    <rPh sb="116" eb="120">
      <t>ルイセキケッソン</t>
    </rPh>
    <rPh sb="120" eb="121">
      <t>キン</t>
    </rPh>
    <rPh sb="122" eb="124">
      <t>ハッセイ</t>
    </rPh>
    <rPh sb="132" eb="133">
      <t>ヒ</t>
    </rPh>
    <rPh sb="134" eb="135">
      <t>ツヅ</t>
    </rPh>
    <rPh sb="136" eb="138">
      <t>ケンゼン</t>
    </rPh>
    <rPh sb="139" eb="141">
      <t>ケイエイ</t>
    </rPh>
    <rPh sb="142" eb="143">
      <t>ツヅ</t>
    </rPh>
    <rPh sb="225" eb="227">
      <t>ヘイセイ</t>
    </rPh>
    <rPh sb="569" eb="571">
      <t>シセツ</t>
    </rPh>
    <rPh sb="571" eb="574">
      <t>リヨウリツ</t>
    </rPh>
    <rPh sb="575" eb="576">
      <t>ア</t>
    </rPh>
    <rPh sb="582" eb="585">
      <t>セツゾクリツ</t>
    </rPh>
    <rPh sb="586" eb="588">
      <t>コウジョウ</t>
    </rPh>
    <rPh sb="589" eb="591">
      <t>ヒツヨウ</t>
    </rPh>
    <rPh sb="600" eb="606">
      <t>フキュウケイハツカツドウ</t>
    </rPh>
    <rPh sb="607" eb="609">
      <t>キョウカ</t>
    </rPh>
    <rPh sb="610" eb="611">
      <t>ト</t>
    </rPh>
    <rPh sb="612" eb="613">
      <t>ク</t>
    </rPh>
    <rPh sb="674" eb="677">
      <t>スイセンカ</t>
    </rPh>
    <rPh sb="677" eb="680">
      <t>リツコウジョウ</t>
    </rPh>
    <rPh sb="684" eb="688">
      <t>フキュウケイハツ</t>
    </rPh>
    <rPh sb="688" eb="690">
      <t>カツドウ</t>
    </rPh>
    <rPh sb="691" eb="693">
      <t>キョウカ</t>
    </rPh>
    <rPh sb="694" eb="6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</si>
</sst>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69-4136-A236-EA25364D8D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4269-4136-A236-EA25364D8D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40.69</c:v>
                </c:pt>
              </c:numCache>
            </c:numRef>
          </c:val>
          <c:extLst>
            <c:ext xmlns:c16="http://schemas.microsoft.com/office/drawing/2014/chart" uri="{C3380CC4-5D6E-409C-BE32-E72D297353CC}">
              <c16:uniqueId val="{00000000-7453-402D-A6FE-DA4DB00E8C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52.35</c:v>
                </c:pt>
              </c:numCache>
            </c:numRef>
          </c:val>
          <c:smooth val="0"/>
          <c:extLst>
            <c:ext xmlns:c16="http://schemas.microsoft.com/office/drawing/2014/chart" uri="{C3380CC4-5D6E-409C-BE32-E72D297353CC}">
              <c16:uniqueId val="{00000001-7453-402D-A6FE-DA4DB00E8C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66.55</c:v>
                </c:pt>
              </c:numCache>
            </c:numRef>
          </c:val>
          <c:extLst>
            <c:ext xmlns:c16="http://schemas.microsoft.com/office/drawing/2014/chart" uri="{C3380CC4-5D6E-409C-BE32-E72D297353CC}">
              <c16:uniqueId val="{00000000-3A32-43A5-8CBA-3E4D7CA906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84.39</c:v>
                </c:pt>
              </c:numCache>
            </c:numRef>
          </c:val>
          <c:smooth val="0"/>
          <c:extLst>
            <c:ext xmlns:c16="http://schemas.microsoft.com/office/drawing/2014/chart" uri="{C3380CC4-5D6E-409C-BE32-E72D297353CC}">
              <c16:uniqueId val="{00000001-3A32-43A5-8CBA-3E4D7CA906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134.97999999999999</c:v>
                </c:pt>
              </c:numCache>
            </c:numRef>
          </c:val>
          <c:extLst>
            <c:ext xmlns:c16="http://schemas.microsoft.com/office/drawing/2014/chart" uri="{C3380CC4-5D6E-409C-BE32-E72D297353CC}">
              <c16:uniqueId val="{00000000-0F63-486D-9B5A-2C9326D647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c:v>
                </c:pt>
              </c:numCache>
            </c:numRef>
          </c:val>
          <c:smooth val="0"/>
          <c:extLst>
            <c:ext xmlns:c16="http://schemas.microsoft.com/office/drawing/2014/chart" uri="{C3380CC4-5D6E-409C-BE32-E72D297353CC}">
              <c16:uniqueId val="{00000001-0F63-486D-9B5A-2C9326D647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3.63</c:v>
                </c:pt>
              </c:numCache>
            </c:numRef>
          </c:val>
          <c:extLst>
            <c:ext xmlns:c16="http://schemas.microsoft.com/office/drawing/2014/chart" uri="{C3380CC4-5D6E-409C-BE32-E72D297353CC}">
              <c16:uniqueId val="{00000000-91A4-40D8-AA1E-9E57E49D9C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25.19</c:v>
                </c:pt>
              </c:numCache>
            </c:numRef>
          </c:val>
          <c:smooth val="0"/>
          <c:extLst>
            <c:ext xmlns:c16="http://schemas.microsoft.com/office/drawing/2014/chart" uri="{C3380CC4-5D6E-409C-BE32-E72D297353CC}">
              <c16:uniqueId val="{00000001-91A4-40D8-AA1E-9E57E49D9C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29E-4A55-A3D2-FBEBDB828E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D29E-4A55-A3D2-FBEBDB828E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A6-477F-908F-F6592F8397A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145.43</c:v>
                </c:pt>
              </c:numCache>
            </c:numRef>
          </c:val>
          <c:smooth val="0"/>
          <c:extLst>
            <c:ext xmlns:c16="http://schemas.microsoft.com/office/drawing/2014/chart" uri="{C3380CC4-5D6E-409C-BE32-E72D297353CC}">
              <c16:uniqueId val="{00000001-12A6-477F-908F-F6592F8397A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20.75</c:v>
                </c:pt>
              </c:numCache>
            </c:numRef>
          </c:val>
          <c:extLst>
            <c:ext xmlns:c16="http://schemas.microsoft.com/office/drawing/2014/chart" uri="{C3380CC4-5D6E-409C-BE32-E72D297353CC}">
              <c16:uniqueId val="{00000000-81D8-4135-B79B-1AFF12E10D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38.4</c:v>
                </c:pt>
              </c:numCache>
            </c:numRef>
          </c:val>
          <c:smooth val="0"/>
          <c:extLst>
            <c:ext xmlns:c16="http://schemas.microsoft.com/office/drawing/2014/chart" uri="{C3380CC4-5D6E-409C-BE32-E72D297353CC}">
              <c16:uniqueId val="{00000001-81D8-4135-B79B-1AFF12E10D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E1-466B-B2BF-3C8B8B562CE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900.82</c:v>
                </c:pt>
              </c:numCache>
            </c:numRef>
          </c:val>
          <c:smooth val="0"/>
          <c:extLst>
            <c:ext xmlns:c16="http://schemas.microsoft.com/office/drawing/2014/chart" uri="{C3380CC4-5D6E-409C-BE32-E72D297353CC}">
              <c16:uniqueId val="{00000001-6CE1-466B-B2BF-3C8B8B562CE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79.22</c:v>
                </c:pt>
              </c:numCache>
            </c:numRef>
          </c:val>
          <c:extLst>
            <c:ext xmlns:c16="http://schemas.microsoft.com/office/drawing/2014/chart" uri="{C3380CC4-5D6E-409C-BE32-E72D297353CC}">
              <c16:uniqueId val="{00000000-8811-4493-BB6E-43AD7111D4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52.94</c:v>
                </c:pt>
              </c:numCache>
            </c:numRef>
          </c:val>
          <c:smooth val="0"/>
          <c:extLst>
            <c:ext xmlns:c16="http://schemas.microsoft.com/office/drawing/2014/chart" uri="{C3380CC4-5D6E-409C-BE32-E72D297353CC}">
              <c16:uniqueId val="{00000001-8811-4493-BB6E-43AD7111D4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152.85</c:v>
                </c:pt>
              </c:numCache>
            </c:numRef>
          </c:val>
          <c:extLst>
            <c:ext xmlns:c16="http://schemas.microsoft.com/office/drawing/2014/chart" uri="{C3380CC4-5D6E-409C-BE32-E72D297353CC}">
              <c16:uniqueId val="{00000000-EFFE-42B0-83B4-754AD0CFE4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303.27999999999997</c:v>
                </c:pt>
              </c:numCache>
            </c:numRef>
          </c:val>
          <c:smooth val="0"/>
          <c:extLst>
            <c:ext xmlns:c16="http://schemas.microsoft.com/office/drawing/2014/chart" uri="{C3380CC4-5D6E-409C-BE32-E72D297353CC}">
              <c16:uniqueId val="{00000001-EFFE-42B0-83B4-754AD0CFE4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安芸市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16235</v>
      </c>
      <c r="AM8" s="46"/>
      <c r="AN8" s="46"/>
      <c r="AO8" s="46"/>
      <c r="AP8" s="46"/>
      <c r="AQ8" s="46"/>
      <c r="AR8" s="46"/>
      <c r="AS8" s="46"/>
      <c r="AT8" s="45">
        <f>データ!T6</f>
        <v>317.16000000000003</v>
      </c>
      <c r="AU8" s="45"/>
      <c r="AV8" s="45"/>
      <c r="AW8" s="45"/>
      <c r="AX8" s="45"/>
      <c r="AY8" s="45"/>
      <c r="AZ8" s="45"/>
      <c r="BA8" s="45"/>
      <c r="BB8" s="45">
        <f>データ!U6</f>
        <v>51.19</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50.65</v>
      </c>
      <c r="J10" s="45"/>
      <c r="K10" s="45"/>
      <c r="L10" s="45"/>
      <c r="M10" s="45"/>
      <c r="N10" s="45"/>
      <c r="O10" s="45"/>
      <c r="P10" s="45">
        <f>データ!P6</f>
        <v>5.16</v>
      </c>
      <c r="Q10" s="45"/>
      <c r="R10" s="45"/>
      <c r="S10" s="45"/>
      <c r="T10" s="45"/>
      <c r="U10" s="45"/>
      <c r="V10" s="45"/>
      <c r="W10" s="45">
        <f>データ!Q6</f>
        <v>96.2</v>
      </c>
      <c r="X10" s="45"/>
      <c r="Y10" s="45"/>
      <c r="Z10" s="45"/>
      <c r="AA10" s="45"/>
      <c r="AB10" s="45"/>
      <c r="AC10" s="45"/>
      <c r="AD10" s="46">
        <f>データ!R6</f>
        <v>2310</v>
      </c>
      <c r="AE10" s="46"/>
      <c r="AF10" s="46"/>
      <c r="AG10" s="46"/>
      <c r="AH10" s="46"/>
      <c r="AI10" s="46"/>
      <c r="AJ10" s="46"/>
      <c r="AK10" s="2"/>
      <c r="AL10" s="46">
        <f>データ!V6</f>
        <v>831</v>
      </c>
      <c r="AM10" s="46"/>
      <c r="AN10" s="46"/>
      <c r="AO10" s="46"/>
      <c r="AP10" s="46"/>
      <c r="AQ10" s="46"/>
      <c r="AR10" s="46"/>
      <c r="AS10" s="46"/>
      <c r="AT10" s="45">
        <f>データ!W6</f>
        <v>0.43</v>
      </c>
      <c r="AU10" s="45"/>
      <c r="AV10" s="45"/>
      <c r="AW10" s="45"/>
      <c r="AX10" s="45"/>
      <c r="AY10" s="45"/>
      <c r="AZ10" s="45"/>
      <c r="BA10" s="45"/>
      <c r="BB10" s="45">
        <f>データ!X6</f>
        <v>1932.56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r5cK31/9qXE2jqOsBf43hJpsvbAlX5w+HF8PitQisbciVhUUxkTsGV1iEYZCZIRyVhq57z0V7wyf1HS86RCpw==" saltValue="sYIcqnmezJqB2E4hsyfT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392031</v>
      </c>
      <c r="D6" s="19">
        <f t="shared" si="3"/>
        <v>46</v>
      </c>
      <c r="E6" s="19">
        <f t="shared" si="3"/>
        <v>17</v>
      </c>
      <c r="F6" s="19">
        <f t="shared" si="3"/>
        <v>5</v>
      </c>
      <c r="G6" s="19">
        <f t="shared" si="3"/>
        <v>0</v>
      </c>
      <c r="H6" s="19" t="str">
        <f t="shared" si="3"/>
        <v>高知県　安芸市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50.65</v>
      </c>
      <c r="P6" s="20">
        <f t="shared" si="3"/>
        <v>5.16</v>
      </c>
      <c r="Q6" s="20">
        <f t="shared" si="3"/>
        <v>96.2</v>
      </c>
      <c r="R6" s="20">
        <f t="shared" si="3"/>
        <v>2310</v>
      </c>
      <c r="S6" s="20">
        <f t="shared" si="3"/>
        <v>16235</v>
      </c>
      <c r="T6" s="20">
        <f t="shared" si="3"/>
        <v>317.16000000000003</v>
      </c>
      <c r="U6" s="20">
        <f t="shared" si="3"/>
        <v>51.19</v>
      </c>
      <c r="V6" s="20">
        <f t="shared" si="3"/>
        <v>831</v>
      </c>
      <c r="W6" s="20">
        <f t="shared" si="3"/>
        <v>0.43</v>
      </c>
      <c r="X6" s="20">
        <f t="shared" si="3"/>
        <v>1932.56</v>
      </c>
      <c r="Y6" s="21" t="str">
        <f>IF(Y7="",NA(),Y7)</f>
        <v>-</v>
      </c>
      <c r="Z6" s="21" t="str">
        <f t="shared" ref="Z6:AH6" si="4">IF(Z7="",NA(),Z7)</f>
        <v>-</v>
      </c>
      <c r="AA6" s="21" t="str">
        <f t="shared" si="4"/>
        <v>-</v>
      </c>
      <c r="AB6" s="21" t="str">
        <f t="shared" si="4"/>
        <v>-</v>
      </c>
      <c r="AC6" s="21">
        <f t="shared" si="4"/>
        <v>134.97999999999999</v>
      </c>
      <c r="AD6" s="21" t="str">
        <f t="shared" si="4"/>
        <v>-</v>
      </c>
      <c r="AE6" s="21" t="str">
        <f t="shared" si="4"/>
        <v>-</v>
      </c>
      <c r="AF6" s="21" t="str">
        <f t="shared" si="4"/>
        <v>-</v>
      </c>
      <c r="AG6" s="21" t="str">
        <f t="shared" si="4"/>
        <v>-</v>
      </c>
      <c r="AH6" s="21">
        <f t="shared" si="4"/>
        <v>105.5</v>
      </c>
      <c r="AI6" s="20" t="str">
        <f>IF(AI7="","",IF(AI7="-","【-】","【"&amp;SUBSTITUTE(TEXT(AI7,"#,##0.00"),"-","△")&amp;"】"))</f>
        <v>【103.61】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145.43</v>
      </c>
      <c r="AT6" s="20" t="str">
        <f>IF(AT7="","",IF(AT7="-","【-】","【"&amp;SUBSTITUTE(TEXT(AT7,"#,##0.00"),"-","△")&amp;"】"))</f>
        <v>【133.62】</v>
      </c>
      <c r="AU6" s="21" t="str">
        <f>IF(AU7="",NA(),AU7)</f>
        <v>-</v>
      </c>
      <c r="AV6" s="21" t="str">
        <f t="shared" ref="AV6:BD6" si="6">IF(AV7="",NA(),AV7)</f>
        <v>-</v>
      </c>
      <c r="AW6" s="21" t="str">
        <f t="shared" si="6"/>
        <v>-</v>
      </c>
      <c r="AX6" s="21" t="str">
        <f t="shared" si="6"/>
        <v>-</v>
      </c>
      <c r="AY6" s="21">
        <f t="shared" si="6"/>
        <v>20.75</v>
      </c>
      <c r="AZ6" s="21" t="str">
        <f t="shared" si="6"/>
        <v>-</v>
      </c>
      <c r="BA6" s="21" t="str">
        <f t="shared" si="6"/>
        <v>-</v>
      </c>
      <c r="BB6" s="21" t="str">
        <f t="shared" si="6"/>
        <v>-</v>
      </c>
      <c r="BC6" s="21" t="str">
        <f t="shared" si="6"/>
        <v>-</v>
      </c>
      <c r="BD6" s="21">
        <f t="shared" si="6"/>
        <v>38.4</v>
      </c>
      <c r="BE6" s="20" t="str">
        <f>IF(BE7="","",IF(BE7="-","【-】","【"&amp;SUBSTITUTE(TEXT(BE7,"#,##0.00"),"-","△")&amp;"】"))</f>
        <v>【36.94】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900.82</v>
      </c>
      <c r="BP6" s="20" t="str">
        <f>IF(BP7="","",IF(BP7="-","【-】","【"&amp;SUBSTITUTE(TEXT(BP7,"#,##0.00"),"-","△")&amp;"】"))</f>
        <v>【809.19】</v>
      </c>
      <c r="BQ6" s="21" t="str">
        <f>IF(BQ7="",NA(),BQ7)</f>
        <v>-</v>
      </c>
      <c r="BR6" s="21" t="str">
        <f t="shared" ref="BR6:BZ6" si="8">IF(BR7="",NA(),BR7)</f>
        <v>-</v>
      </c>
      <c r="BS6" s="21" t="str">
        <f t="shared" si="8"/>
        <v>-</v>
      </c>
      <c r="BT6" s="21" t="str">
        <f t="shared" si="8"/>
        <v>-</v>
      </c>
      <c r="BU6" s="21">
        <f t="shared" si="8"/>
        <v>79.22</v>
      </c>
      <c r="BV6" s="21" t="str">
        <f t="shared" si="8"/>
        <v>-</v>
      </c>
      <c r="BW6" s="21" t="str">
        <f t="shared" si="8"/>
        <v>-</v>
      </c>
      <c r="BX6" s="21" t="str">
        <f t="shared" si="8"/>
        <v>-</v>
      </c>
      <c r="BY6" s="21" t="str">
        <f t="shared" si="8"/>
        <v>-</v>
      </c>
      <c r="BZ6" s="21">
        <f t="shared" si="8"/>
        <v>52.94</v>
      </c>
      <c r="CA6" s="20" t="str">
        <f>IF(CA7="","",IF(CA7="-","【-】","【"&amp;SUBSTITUTE(TEXT(CA7,"#,##0.00"),"-","△")&amp;"】"))</f>
        <v>【57.02】</v>
      </c>
      <c r="CB6" s="21" t="str">
        <f>IF(CB7="",NA(),CB7)</f>
        <v>-</v>
      </c>
      <c r="CC6" s="21" t="str">
        <f t="shared" ref="CC6:CK6" si="9">IF(CC7="",NA(),CC7)</f>
        <v>-</v>
      </c>
      <c r="CD6" s="21" t="str">
        <f t="shared" si="9"/>
        <v>-</v>
      </c>
      <c r="CE6" s="21" t="str">
        <f t="shared" si="9"/>
        <v>-</v>
      </c>
      <c r="CF6" s="21">
        <f t="shared" si="9"/>
        <v>152.85</v>
      </c>
      <c r="CG6" s="21" t="str">
        <f t="shared" si="9"/>
        <v>-</v>
      </c>
      <c r="CH6" s="21" t="str">
        <f t="shared" si="9"/>
        <v>-</v>
      </c>
      <c r="CI6" s="21" t="str">
        <f t="shared" si="9"/>
        <v>-</v>
      </c>
      <c r="CJ6" s="21" t="str">
        <f t="shared" si="9"/>
        <v>-</v>
      </c>
      <c r="CK6" s="21">
        <f t="shared" si="9"/>
        <v>303.27999999999997</v>
      </c>
      <c r="CL6" s="20" t="str">
        <f>IF(CL7="","",IF(CL7="-","【-】","【"&amp;SUBSTITUTE(TEXT(CL7,"#,##0.00"),"-","△")&amp;"】"))</f>
        <v>【273.68】</v>
      </c>
      <c r="CM6" s="21" t="str">
        <f>IF(CM7="",NA(),CM7)</f>
        <v>-</v>
      </c>
      <c r="CN6" s="21" t="str">
        <f t="shared" ref="CN6:CV6" si="10">IF(CN7="",NA(),CN7)</f>
        <v>-</v>
      </c>
      <c r="CO6" s="21" t="str">
        <f t="shared" si="10"/>
        <v>-</v>
      </c>
      <c r="CP6" s="21" t="str">
        <f t="shared" si="10"/>
        <v>-</v>
      </c>
      <c r="CQ6" s="21">
        <f t="shared" si="10"/>
        <v>40.69</v>
      </c>
      <c r="CR6" s="21" t="str">
        <f t="shared" si="10"/>
        <v>-</v>
      </c>
      <c r="CS6" s="21" t="str">
        <f t="shared" si="10"/>
        <v>-</v>
      </c>
      <c r="CT6" s="21" t="str">
        <f t="shared" si="10"/>
        <v>-</v>
      </c>
      <c r="CU6" s="21" t="str">
        <f t="shared" si="10"/>
        <v>-</v>
      </c>
      <c r="CV6" s="21">
        <f t="shared" si="10"/>
        <v>52.35</v>
      </c>
      <c r="CW6" s="20" t="str">
        <f>IF(CW7="","",IF(CW7="-","【-】","【"&amp;SUBSTITUTE(TEXT(CW7,"#,##0.00"),"-","△")&amp;"】"))</f>
        <v>【52.55】</v>
      </c>
      <c r="CX6" s="21" t="str">
        <f>IF(CX7="",NA(),CX7)</f>
        <v>-</v>
      </c>
      <c r="CY6" s="21" t="str">
        <f t="shared" ref="CY6:DG6" si="11">IF(CY7="",NA(),CY7)</f>
        <v>-</v>
      </c>
      <c r="CZ6" s="21" t="str">
        <f t="shared" si="11"/>
        <v>-</v>
      </c>
      <c r="DA6" s="21" t="str">
        <f t="shared" si="11"/>
        <v>-</v>
      </c>
      <c r="DB6" s="21">
        <f t="shared" si="11"/>
        <v>66.55</v>
      </c>
      <c r="DC6" s="21" t="str">
        <f t="shared" si="11"/>
        <v>-</v>
      </c>
      <c r="DD6" s="21" t="str">
        <f t="shared" si="11"/>
        <v>-</v>
      </c>
      <c r="DE6" s="21" t="str">
        <f t="shared" si="11"/>
        <v>-</v>
      </c>
      <c r="DF6" s="21" t="str">
        <f t="shared" si="11"/>
        <v>-</v>
      </c>
      <c r="DG6" s="21">
        <f t="shared" si="11"/>
        <v>84.39</v>
      </c>
      <c r="DH6" s="20" t="str">
        <f>IF(DH7="","",IF(DH7="-","【-】","【"&amp;SUBSTITUTE(TEXT(DH7,"#,##0.00"),"-","△")&amp;"】"))</f>
        <v>【87.30】</v>
      </c>
      <c r="DI6" s="21" t="str">
        <f>IF(DI7="",NA(),DI7)</f>
        <v>-</v>
      </c>
      <c r="DJ6" s="21" t="str">
        <f t="shared" ref="DJ6:DR6" si="12">IF(DJ7="",NA(),DJ7)</f>
        <v>-</v>
      </c>
      <c r="DK6" s="21" t="str">
        <f t="shared" si="12"/>
        <v>-</v>
      </c>
      <c r="DL6" s="21" t="str">
        <f t="shared" si="12"/>
        <v>-</v>
      </c>
      <c r="DM6" s="21">
        <f t="shared" si="12"/>
        <v>3.63</v>
      </c>
      <c r="DN6" s="21" t="str">
        <f t="shared" si="12"/>
        <v>-</v>
      </c>
      <c r="DO6" s="21" t="str">
        <f t="shared" si="12"/>
        <v>-</v>
      </c>
      <c r="DP6" s="21" t="str">
        <f t="shared" si="12"/>
        <v>-</v>
      </c>
      <c r="DQ6" s="21" t="str">
        <f t="shared" si="12"/>
        <v>-</v>
      </c>
      <c r="DR6" s="21">
        <f t="shared" si="12"/>
        <v>25.19</v>
      </c>
      <c r="DS6" s="20" t="str">
        <f>IF(DS7="","",IF(DS7="-","【-】","【"&amp;SUBSTITUTE(TEXT(DS7,"#,##0.00"),"-","△")&amp;"】"))</f>
        <v>【27.11】</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2022</v>
      </c>
      <c r="C7" s="23">
        <v>392031</v>
      </c>
      <c r="D7" s="23">
        <v>46</v>
      </c>
      <c r="E7" s="23">
        <v>17</v>
      </c>
      <c r="F7" s="23">
        <v>5</v>
      </c>
      <c r="G7" s="23">
        <v>0</v>
      </c>
      <c r="H7" s="23" t="s">
        <v>96</v>
      </c>
      <c r="I7" s="23" t="s">
        <v>97</v>
      </c>
      <c r="J7" s="23" t="s">
        <v>98</v>
      </c>
      <c r="K7" s="23" t="s">
        <v>99</v>
      </c>
      <c r="L7" s="23" t="s">
        <v>100</v>
      </c>
      <c r="M7" s="23" t="s">
        <v>101</v>
      </c>
      <c r="N7" s="24" t="s">
        <v>102</v>
      </c>
      <c r="O7" s="24">
        <v>50.65</v>
      </c>
      <c r="P7" s="24">
        <v>5.16</v>
      </c>
      <c r="Q7" s="24">
        <v>96.2</v>
      </c>
      <c r="R7" s="24">
        <v>2310</v>
      </c>
      <c r="S7" s="24">
        <v>16235</v>
      </c>
      <c r="T7" s="24">
        <v>317.16000000000003</v>
      </c>
      <c r="U7" s="24">
        <v>51.19</v>
      </c>
      <c r="V7" s="24">
        <v>831</v>
      </c>
      <c r="W7" s="24">
        <v>0.43</v>
      </c>
      <c r="X7" s="24">
        <v>1932.56</v>
      </c>
      <c r="Y7" s="24" t="s">
        <v>102</v>
      </c>
      <c r="Z7" s="24" t="s">
        <v>102</v>
      </c>
      <c r="AA7" s="24" t="s">
        <v>102</v>
      </c>
      <c r="AB7" s="24" t="s">
        <v>102</v>
      </c>
      <c r="AC7" s="24">
        <v>134.97999999999999</v>
      </c>
      <c r="AD7" s="24" t="s">
        <v>102</v>
      </c>
      <c r="AE7" s="24" t="s">
        <v>102</v>
      </c>
      <c r="AF7" s="24" t="s">
        <v>102</v>
      </c>
      <c r="AG7" s="24" t="s">
        <v>102</v>
      </c>
      <c r="AH7" s="24">
        <v>105.5</v>
      </c>
      <c r="AI7" s="24">
        <v>103.61</v>
      </c>
      <c r="AJ7" s="24" t="s">
        <v>102</v>
      </c>
      <c r="AK7" s="24" t="s">
        <v>102</v>
      </c>
      <c r="AL7" s="24" t="s">
        <v>102</v>
      </c>
      <c r="AM7" s="24" t="s">
        <v>102</v>
      </c>
      <c r="AN7" s="24">
        <v>0</v>
      </c>
      <c r="AO7" s="24" t="s">
        <v>102</v>
      </c>
      <c r="AP7" s="24" t="s">
        <v>102</v>
      </c>
      <c r="AQ7" s="24" t="s">
        <v>102</v>
      </c>
      <c r="AR7" s="24" t="s">
        <v>102</v>
      </c>
      <c r="AS7" s="24">
        <v>145.43</v>
      </c>
      <c r="AT7" s="24">
        <v>133.62</v>
      </c>
      <c r="AU7" s="24" t="s">
        <v>102</v>
      </c>
      <c r="AV7" s="24" t="s">
        <v>102</v>
      </c>
      <c r="AW7" s="24" t="s">
        <v>102</v>
      </c>
      <c r="AX7" s="24" t="s">
        <v>102</v>
      </c>
      <c r="AY7" s="24">
        <v>20.75</v>
      </c>
      <c r="AZ7" s="24" t="s">
        <v>102</v>
      </c>
      <c r="BA7" s="24" t="s">
        <v>102</v>
      </c>
      <c r="BB7" s="24" t="s">
        <v>102</v>
      </c>
      <c r="BC7" s="24" t="s">
        <v>102</v>
      </c>
      <c r="BD7" s="24">
        <v>38.4</v>
      </c>
      <c r="BE7" s="24">
        <v>36.94</v>
      </c>
      <c r="BF7" s="24" t="s">
        <v>102</v>
      </c>
      <c r="BG7" s="24" t="s">
        <v>102</v>
      </c>
      <c r="BH7" s="24" t="s">
        <v>102</v>
      </c>
      <c r="BI7" s="24" t="s">
        <v>102</v>
      </c>
      <c r="BJ7" s="24">
        <v>0</v>
      </c>
      <c r="BK7" s="24" t="s">
        <v>102</v>
      </c>
      <c r="BL7" s="24" t="s">
        <v>102</v>
      </c>
      <c r="BM7" s="24" t="s">
        <v>102</v>
      </c>
      <c r="BN7" s="24" t="s">
        <v>102</v>
      </c>
      <c r="BO7" s="24">
        <v>900.82</v>
      </c>
      <c r="BP7" s="24">
        <v>809.19</v>
      </c>
      <c r="BQ7" s="24" t="s">
        <v>102</v>
      </c>
      <c r="BR7" s="24" t="s">
        <v>102</v>
      </c>
      <c r="BS7" s="24" t="s">
        <v>102</v>
      </c>
      <c r="BT7" s="24" t="s">
        <v>102</v>
      </c>
      <c r="BU7" s="24">
        <v>79.22</v>
      </c>
      <c r="BV7" s="24" t="s">
        <v>102</v>
      </c>
      <c r="BW7" s="24" t="s">
        <v>102</v>
      </c>
      <c r="BX7" s="24" t="s">
        <v>102</v>
      </c>
      <c r="BY7" s="24" t="s">
        <v>102</v>
      </c>
      <c r="BZ7" s="24">
        <v>52.94</v>
      </c>
      <c r="CA7" s="24">
        <v>57.02</v>
      </c>
      <c r="CB7" s="24" t="s">
        <v>102</v>
      </c>
      <c r="CC7" s="24" t="s">
        <v>102</v>
      </c>
      <c r="CD7" s="24" t="s">
        <v>102</v>
      </c>
      <c r="CE7" s="24" t="s">
        <v>102</v>
      </c>
      <c r="CF7" s="24">
        <v>152.85</v>
      </c>
      <c r="CG7" s="24" t="s">
        <v>102</v>
      </c>
      <c r="CH7" s="24" t="s">
        <v>102</v>
      </c>
      <c r="CI7" s="24" t="s">
        <v>102</v>
      </c>
      <c r="CJ7" s="24" t="s">
        <v>102</v>
      </c>
      <c r="CK7" s="24">
        <v>303.27999999999997</v>
      </c>
      <c r="CL7" s="24">
        <v>273.68</v>
      </c>
      <c r="CM7" s="24" t="s">
        <v>102</v>
      </c>
      <c r="CN7" s="24" t="s">
        <v>102</v>
      </c>
      <c r="CO7" s="24" t="s">
        <v>102</v>
      </c>
      <c r="CP7" s="24" t="s">
        <v>102</v>
      </c>
      <c r="CQ7" s="24">
        <v>40.69</v>
      </c>
      <c r="CR7" s="24" t="s">
        <v>102</v>
      </c>
      <c r="CS7" s="24" t="s">
        <v>102</v>
      </c>
      <c r="CT7" s="24" t="s">
        <v>102</v>
      </c>
      <c r="CU7" s="24" t="s">
        <v>102</v>
      </c>
      <c r="CV7" s="24">
        <v>52.35</v>
      </c>
      <c r="CW7" s="24">
        <v>52.55</v>
      </c>
      <c r="CX7" s="24" t="s">
        <v>102</v>
      </c>
      <c r="CY7" s="24" t="s">
        <v>102</v>
      </c>
      <c r="CZ7" s="24" t="s">
        <v>102</v>
      </c>
      <c r="DA7" s="24" t="s">
        <v>102</v>
      </c>
      <c r="DB7" s="24">
        <v>66.55</v>
      </c>
      <c r="DC7" s="24" t="s">
        <v>102</v>
      </c>
      <c r="DD7" s="24" t="s">
        <v>102</v>
      </c>
      <c r="DE7" s="24" t="s">
        <v>102</v>
      </c>
      <c r="DF7" s="24" t="s">
        <v>102</v>
      </c>
      <c r="DG7" s="24">
        <v>84.39</v>
      </c>
      <c r="DH7" s="24">
        <v>87.3</v>
      </c>
      <c r="DI7" s="24" t="s">
        <v>102</v>
      </c>
      <c r="DJ7" s="24" t="s">
        <v>102</v>
      </c>
      <c r="DK7" s="24" t="s">
        <v>102</v>
      </c>
      <c r="DL7" s="24" t="s">
        <v>102</v>
      </c>
      <c r="DM7" s="24">
        <v>3.63</v>
      </c>
      <c r="DN7" s="24" t="s">
        <v>102</v>
      </c>
      <c r="DO7" s="24" t="s">
        <v>102</v>
      </c>
      <c r="DP7" s="24" t="s">
        <v>102</v>
      </c>
      <c r="DQ7" s="24" t="s">
        <v>102</v>
      </c>
      <c r="DR7" s="24">
        <v>25.19</v>
      </c>
      <c r="DS7" s="24">
        <v>27.11</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2023-12-12T01:04:16Z</dcterms:created>
  <dcterms:modified xsi:type="dcterms:W3CDTF">2024-01-24T11:17:35Z</dcterms:modified>
  <cp:category/>
</cp:coreProperties>
</file>