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nkoku2.local\Nanfs\Share\上下水道局\営業係\係長\01_財務\02_決算\05_経営比較分析表\R4_経営比較分析表\"/>
    </mc:Choice>
  </mc:AlternateContent>
  <workbookProtection workbookAlgorithmName="SHA-512" workbookHashValue="n2PELp8oeHTz/vAMpd2qoRF3iA/9j9N1whh9jSRCXE3Sewn3GmmWCCp/b6QELKzUIfC4Cl6EYOCFGaI+MvVNVg==" workbookSaltValue="GMouHe6Pysrt0i4MzTZvo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<sst xmlns="http://schemas.openxmlformats.org/spreadsheetml/2006/main" count="228" uniqueCount="113">
  <si>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</si>
  <si>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</si>
  <si>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</si>
  <si>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</si>
  <si>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</si>
  <si>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</si>
  <si>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</si>
  <si>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</si>
  <si>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</si>
  <si>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</si>
  <si>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</si>
  <si>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</si>
  <si>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</si>
  <si>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</si>
  <si>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</si>
  <si>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</si>
  <si>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</si>
  <si>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</si>
  <si>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</si>
  <si>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</si>
  <si>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</si>
  <si>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</si>
  <si>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</si>
  <si>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</si>
  <si>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</si>
  <si>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</si>
  <si>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</si>
  <si>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</si>
  <si>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</si>
  <si>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</si>
  <si>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</si>
  <si>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</si>
  <si>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</si>
  <si>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</si>
  <si>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</si>
  <si>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</si>
  <si>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</si>
  <si>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</si>
  <si>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</si>
  <si>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</si>
  <si>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</si>
  <si>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</si>
  <si>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</si>
  <si>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</si>
  <si>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</si>
  <si>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</si>
  <si>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</si>
  <si>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</si>
  <si>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</si>
  <si>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</si>
  <si>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</si>
  <si>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</si>
  <si>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</si>
  <si>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</si>
  <si>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</si>
  <si>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</si>
  <si>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</si>
  <si>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</si>
  <si>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</si>
  <si>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</si>
  <si>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</si>
  <si>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</si>
  <si>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</si>
  <si>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</si>
  <si>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</si>
  <si>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</si>
  <si>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</si>
  <si>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</si>
  <si>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</si>
  <si>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</si>
  <si>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</si>
  <si>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</si>
  <si>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</si>
  <si>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</si>
  <si>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</si>
  <si>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</si>
  <si>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</si>
  <si>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</si>
  <si>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</si>
  <si>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</si>
  <si>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</si>
  <si>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</si>
  <si>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</si>
  <si>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</si>
  <si>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</si>
  <si>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</si>
  <si>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</si>
  <si>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</si>
  <si>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</si>
  <si>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</si>
  <si>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</si>
  <si>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</si>
  <si>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</si>
  <si>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南国市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</si>
  <si>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</si>
  <si>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</si>
  <si>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</si>
  <si>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</si>
  <si>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</si>
  <si>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</si>
  <si>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</si>
  <si>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</si>
  <si>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</si>
  <si>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</si>
  <si>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</si>
  <si>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</si>
  <si>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</si>
  <si>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</si>
  <si>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</si>
  <si>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</si>
  <si>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有形固定資産減価償却率と管路更新率の指標より、施設の更新の遅れから経年化が進行しており、有収率を下げる要因になっていると考えられます。　　　　　　今後、基幹管路等の耐震化を最優先で進めるとともに、アセットマネジメント（資産管理）実施計画を策定し計画的に施設の更新を進めていくことにしています。</t>
    <rPh sb="49" eb="50">
      <t>サ</t>
    </rPh>
    <rPh sb="74" eb="76">
      <t>コンゴ</t>
    </rPh>
    <rPh sb="87" eb="88">
      <t>サイ</t>
    </rPh>
    <phoneticPr fontId="4"/>
  </si>
  <si>
    <t>　当市の人口減少と比例して給水人口も減少傾向にありますが、中心市街地等における宅地開発などの影響により営業収入は横ばいの状態であったため、物価高騰で経費が増大する中でも水道料金を据え置くことができました。経常収支比率及び料金回収率はいずれも100％を超え平均以上の数値であることから、現時点での経営状況は概ね良好な状態にあると言えます。
　また、給水原価が類似団体平均値と比較して大幅に低いことから経営の効率性は高いと考えています。
　一方で流動比率は低く、企業債残高対給水収益比率は大幅に高くなっており、給水需要の縮小が見込まれる状況下において、今後企業債の償還費用が経営の圧迫要因となることが懸念されます。</t>
    <rPh sb="4" eb="8">
      <t>ジンコウゲンショウ</t>
    </rPh>
    <rPh sb="9" eb="11">
      <t>ヒレイ</t>
    </rPh>
    <rPh sb="69" eb="71">
      <t>ブッカ</t>
    </rPh>
    <rPh sb="71" eb="73">
      <t>コウトウ</t>
    </rPh>
    <rPh sb="74" eb="76">
      <t>ケイヒ</t>
    </rPh>
    <rPh sb="77" eb="79">
      <t>ゾウダイ</t>
    </rPh>
    <rPh sb="81" eb="82">
      <t>ナカ</t>
    </rPh>
    <rPh sb="84" eb="88">
      <t>スイドウリョウキン</t>
    </rPh>
    <rPh sb="89" eb="90">
      <t>ス</t>
    </rPh>
    <rPh sb="91" eb="92">
      <t>オ</t>
    </rPh>
    <rPh sb="132" eb="134">
      <t>スウチ</t>
    </rPh>
    <rPh sb="221" eb="223">
      <t>リュウドウ</t>
    </rPh>
    <rPh sb="223" eb="225">
      <t>ヒリツ</t>
    </rPh>
    <rPh sb="226" eb="227">
      <t>ヒク</t>
    </rPh>
    <rPh sb="274" eb="276">
      <t>コンゴ</t>
    </rPh>
    <phoneticPr fontId="4"/>
  </si>
  <si>
    <t>　給水需要が縮小する状況下でも必要な建設投資や耐震化を進めていくために、今後は企業債の発行が増えていく見込みです。令和５年度に経営戦略を見直しますので、将来世代の負担が過重とならないよう、適正な料金水準や改定時期等について検討を進めます。</t>
    <rPh sb="36" eb="38">
      <t>コンゴ</t>
    </rPh>
    <rPh sb="39" eb="41">
      <t>キギョウ</t>
    </rPh>
    <rPh sb="41" eb="42">
      <t>サイ</t>
    </rPh>
    <rPh sb="43" eb="45">
      <t>ハッコウ</t>
    </rPh>
    <rPh sb="46" eb="47">
      <t>フ</t>
    </rPh>
    <rPh sb="51" eb="53">
      <t>ミコ</t>
    </rPh>
    <rPh sb="57" eb="59">
      <t>レイワ</t>
    </rPh>
    <rPh sb="60" eb="62">
      <t>ネンド</t>
    </rPh>
    <rPh sb="63" eb="65">
      <t>ケイエイ</t>
    </rPh>
    <rPh sb="65" eb="67">
      <t>センリャク</t>
    </rPh>
    <rPh sb="68" eb="70">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</si>
</sst>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0.23</c:v>
                </c:pt>
                <c:pt idx="1">
                  <c:v>0.03</c:v>
                </c:pt>
                <c:pt idx="2">
                  <c:v>0.17</c:v>
                </c:pt>
                <c:pt idx="3">
                  <c:v>0.61</c:v>
                </c:pt>
                <c:pt idx="4">
                  <c:v>0.74</c:v>
                </c:pt>
              </c:numCache>
            </c:numRef>
          </c:val>
          <c:extLst>
            <c:ext xmlns:c16="http://schemas.microsoft.com/office/drawing/2014/chart" uri="{C3380CC4-5D6E-409C-BE32-E72D297353CC}">
              <c16:uniqueId val="{00000000-E5B1-47A6-B5F4-E242C4F8AE9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E5B1-47A6-B5F4-E242C4F8AE9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71.260000000000005</c:v>
                </c:pt>
                <c:pt idx="1">
                  <c:v>71.56</c:v>
                </c:pt>
                <c:pt idx="2">
                  <c:v>74.58</c:v>
                </c:pt>
                <c:pt idx="3">
                  <c:v>72.11</c:v>
                </c:pt>
                <c:pt idx="4">
                  <c:v>73.06</c:v>
                </c:pt>
              </c:numCache>
            </c:numRef>
          </c:val>
          <c:extLst>
            <c:ext xmlns:c16="http://schemas.microsoft.com/office/drawing/2014/chart" uri="{C3380CC4-5D6E-409C-BE32-E72D297353CC}">
              <c16:uniqueId val="{00000000-0858-4944-994F-F5A620D31BD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0858-4944-994F-F5A620D31BD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79.42</c:v>
                </c:pt>
                <c:pt idx="1">
                  <c:v>78.3</c:v>
                </c:pt>
                <c:pt idx="2">
                  <c:v>75.760000000000005</c:v>
                </c:pt>
                <c:pt idx="3">
                  <c:v>78.099999999999994</c:v>
                </c:pt>
                <c:pt idx="4">
                  <c:v>74.400000000000006</c:v>
                </c:pt>
              </c:numCache>
            </c:numRef>
          </c:val>
          <c:extLst>
            <c:ext xmlns:c16="http://schemas.microsoft.com/office/drawing/2014/chart" uri="{C3380CC4-5D6E-409C-BE32-E72D297353CC}">
              <c16:uniqueId val="{00000000-476E-4132-8B29-5845287EBB2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476E-4132-8B29-5845287EBB2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118.07</c:v>
                </c:pt>
                <c:pt idx="1">
                  <c:v>116.81</c:v>
                </c:pt>
                <c:pt idx="2">
                  <c:v>117.35</c:v>
                </c:pt>
                <c:pt idx="3">
                  <c:v>116.83</c:v>
                </c:pt>
                <c:pt idx="4">
                  <c:v>114.88</c:v>
                </c:pt>
              </c:numCache>
            </c:numRef>
          </c:val>
          <c:extLst>
            <c:ext xmlns:c16="http://schemas.microsoft.com/office/drawing/2014/chart" uri="{C3380CC4-5D6E-409C-BE32-E72D297353CC}">
              <c16:uniqueId val="{00000000-30EB-4796-87C3-115F9DFD41F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30EB-4796-87C3-115F9DFD41F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53.22</c:v>
                </c:pt>
                <c:pt idx="1">
                  <c:v>53.71</c:v>
                </c:pt>
                <c:pt idx="2">
                  <c:v>54.51</c:v>
                </c:pt>
                <c:pt idx="3">
                  <c:v>55.41</c:v>
                </c:pt>
                <c:pt idx="4">
                  <c:v>55.53</c:v>
                </c:pt>
              </c:numCache>
            </c:numRef>
          </c:val>
          <c:extLst>
            <c:ext xmlns:c16="http://schemas.microsoft.com/office/drawing/2014/chart" uri="{C3380CC4-5D6E-409C-BE32-E72D297353CC}">
              <c16:uniqueId val="{00000000-827B-42F4-B839-0278C76EC11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827B-42F4-B839-0278C76EC11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20.93</c:v>
                </c:pt>
                <c:pt idx="1">
                  <c:v>25.14</c:v>
                </c:pt>
                <c:pt idx="2">
                  <c:v>26.98</c:v>
                </c:pt>
                <c:pt idx="3">
                  <c:v>31.04</c:v>
                </c:pt>
                <c:pt idx="4">
                  <c:v>31.77</c:v>
                </c:pt>
              </c:numCache>
            </c:numRef>
          </c:val>
          <c:extLst>
            <c:ext xmlns:c16="http://schemas.microsoft.com/office/drawing/2014/chart" uri="{C3380CC4-5D6E-409C-BE32-E72D297353CC}">
              <c16:uniqueId val="{00000000-F0D5-4B79-9362-3686766E9A1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F0D5-4B79-9362-3686766E9A1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69-405B-803A-5C2AA5AB6D9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4869-405B-803A-5C2AA5AB6D9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181.59</c:v>
                </c:pt>
                <c:pt idx="1">
                  <c:v>184.12</c:v>
                </c:pt>
                <c:pt idx="2">
                  <c:v>205.49</c:v>
                </c:pt>
                <c:pt idx="3">
                  <c:v>187.09</c:v>
                </c:pt>
                <c:pt idx="4">
                  <c:v>205.54</c:v>
                </c:pt>
              </c:numCache>
            </c:numRef>
          </c:val>
          <c:extLst>
            <c:ext xmlns:c16="http://schemas.microsoft.com/office/drawing/2014/chart" uri="{C3380CC4-5D6E-409C-BE32-E72D297353CC}">
              <c16:uniqueId val="{00000000-463E-4942-A110-AB807CD9554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463E-4942-A110-AB807CD9554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719.94</c:v>
                </c:pt>
                <c:pt idx="1">
                  <c:v>713.56</c:v>
                </c:pt>
                <c:pt idx="2">
                  <c:v>711.84</c:v>
                </c:pt>
                <c:pt idx="3">
                  <c:v>710.42</c:v>
                </c:pt>
                <c:pt idx="4">
                  <c:v>717.27</c:v>
                </c:pt>
              </c:numCache>
            </c:numRef>
          </c:val>
          <c:extLst>
            <c:ext xmlns:c16="http://schemas.microsoft.com/office/drawing/2014/chart" uri="{C3380CC4-5D6E-409C-BE32-E72D297353CC}">
              <c16:uniqueId val="{00000000-5256-4E06-AF02-BC7414FBB54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5256-4E06-AF02-BC7414FBB54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113.06</c:v>
                </c:pt>
                <c:pt idx="1">
                  <c:v>110.92</c:v>
                </c:pt>
                <c:pt idx="2">
                  <c:v>112.85</c:v>
                </c:pt>
                <c:pt idx="3">
                  <c:v>111.74</c:v>
                </c:pt>
                <c:pt idx="4">
                  <c:v>108.29</c:v>
                </c:pt>
              </c:numCache>
            </c:numRef>
          </c:val>
          <c:extLst>
            <c:ext xmlns:c16="http://schemas.microsoft.com/office/drawing/2014/chart" uri="{C3380CC4-5D6E-409C-BE32-E72D297353CC}">
              <c16:uniqueId val="{00000000-3C03-4D8A-A792-9C87805E81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3C03-4D8A-A792-9C87805E81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98.02</c:v>
                </c:pt>
                <c:pt idx="1">
                  <c:v>100.21</c:v>
                </c:pt>
                <c:pt idx="2">
                  <c:v>98.16</c:v>
                </c:pt>
                <c:pt idx="3">
                  <c:v>99.21</c:v>
                </c:pt>
                <c:pt idx="4">
                  <c:v>102.99</c:v>
                </c:pt>
              </c:numCache>
            </c:numRef>
          </c:val>
          <c:extLst>
            <c:ext xmlns:c16="http://schemas.microsoft.com/office/drawing/2014/chart" uri="{C3380CC4-5D6E-409C-BE32-E72D297353CC}">
              <c16:uniqueId val="{00000000-0043-4705-A563-37C245D2B8E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0043-4705-A563-37C245D2B8E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高知県　南国市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46328</v>
      </c>
      <c r="AM8" s="66"/>
      <c r="AN8" s="66"/>
      <c r="AO8" s="66"/>
      <c r="AP8" s="66"/>
      <c r="AQ8" s="66"/>
      <c r="AR8" s="66"/>
      <c r="AS8" s="66"/>
      <c r="AT8" s="37">
        <f>データ!$S$6</f>
        <v>125.3</v>
      </c>
      <c r="AU8" s="38"/>
      <c r="AV8" s="38"/>
      <c r="AW8" s="38"/>
      <c r="AX8" s="38"/>
      <c r="AY8" s="38"/>
      <c r="AZ8" s="38"/>
      <c r="BA8" s="38"/>
      <c r="BB8" s="55">
        <f>データ!$T$6</f>
        <v>369.74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46.36</v>
      </c>
      <c r="J10" s="38"/>
      <c r="K10" s="38"/>
      <c r="L10" s="38"/>
      <c r="M10" s="38"/>
      <c r="N10" s="38"/>
      <c r="O10" s="65"/>
      <c r="P10" s="55">
        <f>データ!$P$6</f>
        <v>87.16</v>
      </c>
      <c r="Q10" s="55"/>
      <c r="R10" s="55"/>
      <c r="S10" s="55"/>
      <c r="T10" s="55"/>
      <c r="U10" s="55"/>
      <c r="V10" s="55"/>
      <c r="W10" s="66">
        <f>データ!$Q$6</f>
        <v>1660</v>
      </c>
      <c r="X10" s="66"/>
      <c r="Y10" s="66"/>
      <c r="Z10" s="66"/>
      <c r="AA10" s="66"/>
      <c r="AB10" s="66"/>
      <c r="AC10" s="66"/>
      <c r="AD10" s="2"/>
      <c r="AE10" s="2"/>
      <c r="AF10" s="2"/>
      <c r="AG10" s="2"/>
      <c r="AH10" s="2"/>
      <c r="AI10" s="2"/>
      <c r="AJ10" s="2"/>
      <c r="AK10" s="2"/>
      <c r="AL10" s="66">
        <f>データ!$U$6</f>
        <v>40156</v>
      </c>
      <c r="AM10" s="66"/>
      <c r="AN10" s="66"/>
      <c r="AO10" s="66"/>
      <c r="AP10" s="66"/>
      <c r="AQ10" s="66"/>
      <c r="AR10" s="66"/>
      <c r="AS10" s="66"/>
      <c r="AT10" s="37">
        <f>データ!$V$6</f>
        <v>34.950000000000003</v>
      </c>
      <c r="AU10" s="38"/>
      <c r="AV10" s="38"/>
      <c r="AW10" s="38"/>
      <c r="AX10" s="38"/>
      <c r="AY10" s="38"/>
      <c r="AZ10" s="38"/>
      <c r="BA10" s="38"/>
      <c r="BB10" s="55">
        <f>データ!$W$6</f>
        <v>1148.96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dWPJWjbROEUXtnCnfhP+ZC+xSkePkAg82ibSxX+tQrdiXK4JkKqp4gT9G6Axd1rT+irmWwmm8qKvE0NSsHFgg==" saltValue="TAFXAJcxRjnZFpD3WUtrW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392049</v>
      </c>
      <c r="D6" s="20">
        <f t="shared" si="3"/>
        <v>46</v>
      </c>
      <c r="E6" s="20">
        <f t="shared" si="3"/>
        <v>1</v>
      </c>
      <c r="F6" s="20">
        <f t="shared" si="3"/>
        <v>0</v>
      </c>
      <c r="G6" s="20">
        <f t="shared" si="3"/>
        <v>1</v>
      </c>
      <c r="H6" s="20" t="str">
        <f t="shared" si="3"/>
        <v>高知県　南国市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46.36</v>
      </c>
      <c r="P6" s="21">
        <f t="shared" si="3"/>
        <v>87.16</v>
      </c>
      <c r="Q6" s="21">
        <f t="shared" si="3"/>
        <v>1660</v>
      </c>
      <c r="R6" s="21">
        <f t="shared" si="3"/>
        <v>46328</v>
      </c>
      <c r="S6" s="21">
        <f t="shared" si="3"/>
        <v>125.3</v>
      </c>
      <c r="T6" s="21">
        <f t="shared" si="3"/>
        <v>369.74</v>
      </c>
      <c r="U6" s="21">
        <f t="shared" si="3"/>
        <v>40156</v>
      </c>
      <c r="V6" s="21">
        <f t="shared" si="3"/>
        <v>34.950000000000003</v>
      </c>
      <c r="W6" s="21">
        <f t="shared" si="3"/>
        <v>1148.96</v>
      </c>
      <c r="X6" s="22">
        <f>IF(X7="",NA(),X7)</f>
        <v>118.07</v>
      </c>
      <c r="Y6" s="22">
        <f t="shared" ref="Y6:AG6" si="4">IF(Y7="",NA(),Y7)</f>
        <v>116.81</v>
      </c>
      <c r="Z6" s="22">
        <f t="shared" si="4"/>
        <v>117.35</v>
      </c>
      <c r="AA6" s="22">
        <f t="shared" si="4"/>
        <v>116.83</v>
      </c>
      <c r="AB6" s="22">
        <f t="shared" si="4"/>
        <v>114.88</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181.59</v>
      </c>
      <c r="AU6" s="22">
        <f t="shared" ref="AU6:BC6" si="6">IF(AU7="",NA(),AU7)</f>
        <v>184.12</v>
      </c>
      <c r="AV6" s="22">
        <f t="shared" si="6"/>
        <v>205.49</v>
      </c>
      <c r="AW6" s="22">
        <f t="shared" si="6"/>
        <v>187.09</v>
      </c>
      <c r="AX6" s="22">
        <f t="shared" si="6"/>
        <v>205.54</v>
      </c>
      <c r="AY6" s="22">
        <f t="shared" si="6"/>
        <v>366.03</v>
      </c>
      <c r="AZ6" s="22">
        <f t="shared" si="6"/>
        <v>365.18</v>
      </c>
      <c r="BA6" s="22">
        <f t="shared" si="6"/>
        <v>327.77</v>
      </c>
      <c r="BB6" s="22">
        <f t="shared" si="6"/>
        <v>338.02</v>
      </c>
      <c r="BC6" s="22">
        <f t="shared" si="6"/>
        <v>345.94</v>
      </c>
      <c r="BD6" s="21" t="str">
        <f>IF(BD7="","",IF(BD7="-","【-】","【"&amp;SUBSTITUTE(TEXT(BD7,"#,##0.00"),"-","△")&amp;"】"))</f>
        <v>【252.29】</v>
      </c>
      <c r="BE6" s="22">
        <f>IF(BE7="",NA(),BE7)</f>
        <v>719.94</v>
      </c>
      <c r="BF6" s="22">
        <f t="shared" ref="BF6:BN6" si="7">IF(BF7="",NA(),BF7)</f>
        <v>713.56</v>
      </c>
      <c r="BG6" s="22">
        <f t="shared" si="7"/>
        <v>711.84</v>
      </c>
      <c r="BH6" s="22">
        <f t="shared" si="7"/>
        <v>710.42</v>
      </c>
      <c r="BI6" s="22">
        <f t="shared" si="7"/>
        <v>717.27</v>
      </c>
      <c r="BJ6" s="22">
        <f t="shared" si="7"/>
        <v>370.12</v>
      </c>
      <c r="BK6" s="22">
        <f t="shared" si="7"/>
        <v>371.65</v>
      </c>
      <c r="BL6" s="22">
        <f t="shared" si="7"/>
        <v>397.1</v>
      </c>
      <c r="BM6" s="22">
        <f t="shared" si="7"/>
        <v>379.91</v>
      </c>
      <c r="BN6" s="22">
        <f t="shared" si="7"/>
        <v>386.61</v>
      </c>
      <c r="BO6" s="21" t="str">
        <f>IF(BO7="","",IF(BO7="-","【-】","【"&amp;SUBSTITUTE(TEXT(BO7,"#,##0.00"),"-","△")&amp;"】"))</f>
        <v>【268.07】</v>
      </c>
      <c r="BP6" s="22">
        <f>IF(BP7="",NA(),BP7)</f>
        <v>113.06</v>
      </c>
      <c r="BQ6" s="22">
        <f t="shared" ref="BQ6:BY6" si="8">IF(BQ7="",NA(),BQ7)</f>
        <v>110.92</v>
      </c>
      <c r="BR6" s="22">
        <f t="shared" si="8"/>
        <v>112.85</v>
      </c>
      <c r="BS6" s="22">
        <f t="shared" si="8"/>
        <v>111.74</v>
      </c>
      <c r="BT6" s="22">
        <f t="shared" si="8"/>
        <v>108.29</v>
      </c>
      <c r="BU6" s="22">
        <f t="shared" si="8"/>
        <v>100.42</v>
      </c>
      <c r="BV6" s="22">
        <f t="shared" si="8"/>
        <v>98.77</v>
      </c>
      <c r="BW6" s="22">
        <f t="shared" si="8"/>
        <v>95.79</v>
      </c>
      <c r="BX6" s="22">
        <f t="shared" si="8"/>
        <v>98.3</v>
      </c>
      <c r="BY6" s="22">
        <f t="shared" si="8"/>
        <v>93.82</v>
      </c>
      <c r="BZ6" s="21" t="str">
        <f>IF(BZ7="","",IF(BZ7="-","【-】","【"&amp;SUBSTITUTE(TEXT(BZ7,"#,##0.00"),"-","△")&amp;"】"))</f>
        <v>【97.47】</v>
      </c>
      <c r="CA6" s="22">
        <f>IF(CA7="",NA(),CA7)</f>
        <v>98.02</v>
      </c>
      <c r="CB6" s="22">
        <f t="shared" ref="CB6:CJ6" si="9">IF(CB7="",NA(),CB7)</f>
        <v>100.21</v>
      </c>
      <c r="CC6" s="22">
        <f t="shared" si="9"/>
        <v>98.16</v>
      </c>
      <c r="CD6" s="22">
        <f t="shared" si="9"/>
        <v>99.21</v>
      </c>
      <c r="CE6" s="22">
        <f t="shared" si="9"/>
        <v>102.99</v>
      </c>
      <c r="CF6" s="22">
        <f t="shared" si="9"/>
        <v>171.67</v>
      </c>
      <c r="CG6" s="22">
        <f t="shared" si="9"/>
        <v>173.67</v>
      </c>
      <c r="CH6" s="22">
        <f t="shared" si="9"/>
        <v>171.13</v>
      </c>
      <c r="CI6" s="22">
        <f t="shared" si="9"/>
        <v>173.7</v>
      </c>
      <c r="CJ6" s="22">
        <f t="shared" si="9"/>
        <v>178.94</v>
      </c>
      <c r="CK6" s="21" t="str">
        <f>IF(CK7="","",IF(CK7="-","【-】","【"&amp;SUBSTITUTE(TEXT(CK7,"#,##0.00"),"-","△")&amp;"】"))</f>
        <v>【174.75】</v>
      </c>
      <c r="CL6" s="22">
        <f>IF(CL7="",NA(),CL7)</f>
        <v>71.260000000000005</v>
      </c>
      <c r="CM6" s="22">
        <f t="shared" ref="CM6:CU6" si="10">IF(CM7="",NA(),CM7)</f>
        <v>71.56</v>
      </c>
      <c r="CN6" s="22">
        <f t="shared" si="10"/>
        <v>74.58</v>
      </c>
      <c r="CO6" s="22">
        <f t="shared" si="10"/>
        <v>72.11</v>
      </c>
      <c r="CP6" s="22">
        <f t="shared" si="10"/>
        <v>73.06</v>
      </c>
      <c r="CQ6" s="22">
        <f t="shared" si="10"/>
        <v>59.74</v>
      </c>
      <c r="CR6" s="22">
        <f t="shared" si="10"/>
        <v>59.67</v>
      </c>
      <c r="CS6" s="22">
        <f t="shared" si="10"/>
        <v>60.12</v>
      </c>
      <c r="CT6" s="22">
        <f t="shared" si="10"/>
        <v>60.34</v>
      </c>
      <c r="CU6" s="22">
        <f t="shared" si="10"/>
        <v>59.54</v>
      </c>
      <c r="CV6" s="21" t="str">
        <f>IF(CV7="","",IF(CV7="-","【-】","【"&amp;SUBSTITUTE(TEXT(CV7,"#,##0.00"),"-","△")&amp;"】"))</f>
        <v>【59.97】</v>
      </c>
      <c r="CW6" s="22">
        <f>IF(CW7="",NA(),CW7)</f>
        <v>79.42</v>
      </c>
      <c r="CX6" s="22">
        <f t="shared" ref="CX6:DF6" si="11">IF(CX7="",NA(),CX7)</f>
        <v>78.3</v>
      </c>
      <c r="CY6" s="22">
        <f t="shared" si="11"/>
        <v>75.760000000000005</v>
      </c>
      <c r="CZ6" s="22">
        <f t="shared" si="11"/>
        <v>78.099999999999994</v>
      </c>
      <c r="DA6" s="22">
        <f t="shared" si="11"/>
        <v>74.400000000000006</v>
      </c>
      <c r="DB6" s="22">
        <f t="shared" si="11"/>
        <v>84.8</v>
      </c>
      <c r="DC6" s="22">
        <f t="shared" si="11"/>
        <v>84.6</v>
      </c>
      <c r="DD6" s="22">
        <f t="shared" si="11"/>
        <v>84.24</v>
      </c>
      <c r="DE6" s="22">
        <f t="shared" si="11"/>
        <v>84.19</v>
      </c>
      <c r="DF6" s="22">
        <f t="shared" si="11"/>
        <v>83.93</v>
      </c>
      <c r="DG6" s="21" t="str">
        <f>IF(DG7="","",IF(DG7="-","【-】","【"&amp;SUBSTITUTE(TEXT(DG7,"#,##0.00"),"-","△")&amp;"】"))</f>
        <v>【89.76】</v>
      </c>
      <c r="DH6" s="22">
        <f>IF(DH7="",NA(),DH7)</f>
        <v>53.22</v>
      </c>
      <c r="DI6" s="22">
        <f t="shared" ref="DI6:DQ6" si="12">IF(DI7="",NA(),DI7)</f>
        <v>53.71</v>
      </c>
      <c r="DJ6" s="22">
        <f t="shared" si="12"/>
        <v>54.51</v>
      </c>
      <c r="DK6" s="22">
        <f t="shared" si="12"/>
        <v>55.41</v>
      </c>
      <c r="DL6" s="22">
        <f t="shared" si="12"/>
        <v>55.53</v>
      </c>
      <c r="DM6" s="22">
        <f t="shared" si="12"/>
        <v>47.66</v>
      </c>
      <c r="DN6" s="22">
        <f t="shared" si="12"/>
        <v>48.17</v>
      </c>
      <c r="DO6" s="22">
        <f t="shared" si="12"/>
        <v>48.83</v>
      </c>
      <c r="DP6" s="22">
        <f t="shared" si="12"/>
        <v>49.96</v>
      </c>
      <c r="DQ6" s="22">
        <f t="shared" si="12"/>
        <v>50.82</v>
      </c>
      <c r="DR6" s="21" t="str">
        <f>IF(DR7="","",IF(DR7="-","【-】","【"&amp;SUBSTITUTE(TEXT(DR7,"#,##0.00"),"-","△")&amp;"】"))</f>
        <v>【51.51】</v>
      </c>
      <c r="DS6" s="22">
        <f>IF(DS7="",NA(),DS7)</f>
        <v>20.93</v>
      </c>
      <c r="DT6" s="22">
        <f t="shared" ref="DT6:EB6" si="13">IF(DT7="",NA(),DT7)</f>
        <v>25.14</v>
      </c>
      <c r="DU6" s="22">
        <f t="shared" si="13"/>
        <v>26.98</v>
      </c>
      <c r="DV6" s="22">
        <f t="shared" si="13"/>
        <v>31.04</v>
      </c>
      <c r="DW6" s="22">
        <f t="shared" si="13"/>
        <v>31.77</v>
      </c>
      <c r="DX6" s="22">
        <f t="shared" si="13"/>
        <v>15.1</v>
      </c>
      <c r="DY6" s="22">
        <f t="shared" si="13"/>
        <v>17.12</v>
      </c>
      <c r="DZ6" s="22">
        <f t="shared" si="13"/>
        <v>18.18</v>
      </c>
      <c r="EA6" s="22">
        <f t="shared" si="13"/>
        <v>19.32</v>
      </c>
      <c r="EB6" s="22">
        <f t="shared" si="13"/>
        <v>21.16</v>
      </c>
      <c r="EC6" s="21" t="str">
        <f>IF(EC7="","",IF(EC7="-","【-】","【"&amp;SUBSTITUTE(TEXT(EC7,"#,##0.00"),"-","△")&amp;"】"))</f>
        <v>【23.75】</v>
      </c>
      <c r="ED6" s="22">
        <f>IF(ED7="",NA(),ED7)</f>
        <v>0.23</v>
      </c>
      <c r="EE6" s="22">
        <f t="shared" ref="EE6:EM6" si="14">IF(EE7="",NA(),EE7)</f>
        <v>0.03</v>
      </c>
      <c r="EF6" s="22">
        <f t="shared" si="14"/>
        <v>0.17</v>
      </c>
      <c r="EG6" s="22">
        <f t="shared" si="14"/>
        <v>0.61</v>
      </c>
      <c r="EH6" s="22">
        <f t="shared" si="14"/>
        <v>0.74</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392049</v>
      </c>
      <c r="D7" s="24">
        <v>46</v>
      </c>
      <c r="E7" s="24">
        <v>1</v>
      </c>
      <c r="F7" s="24">
        <v>0</v>
      </c>
      <c r="G7" s="24">
        <v>1</v>
      </c>
      <c r="H7" s="24" t="s">
        <v>93</v>
      </c>
      <c r="I7" s="24" t="s">
        <v>94</v>
      </c>
      <c r="J7" s="24" t="s">
        <v>95</v>
      </c>
      <c r="K7" s="24" t="s">
        <v>96</v>
      </c>
      <c r="L7" s="24" t="s">
        <v>97</v>
      </c>
      <c r="M7" s="24" t="s">
        <v>98</v>
      </c>
      <c r="N7" s="25" t="s">
        <v>99</v>
      </c>
      <c r="O7" s="25">
        <v>46.36</v>
      </c>
      <c r="P7" s="25">
        <v>87.16</v>
      </c>
      <c r="Q7" s="25">
        <v>1660</v>
      </c>
      <c r="R7" s="25">
        <v>46328</v>
      </c>
      <c r="S7" s="25">
        <v>125.3</v>
      </c>
      <c r="T7" s="25">
        <v>369.74</v>
      </c>
      <c r="U7" s="25">
        <v>40156</v>
      </c>
      <c r="V7" s="25">
        <v>34.950000000000003</v>
      </c>
      <c r="W7" s="25">
        <v>1148.96</v>
      </c>
      <c r="X7" s="25">
        <v>118.07</v>
      </c>
      <c r="Y7" s="25">
        <v>116.81</v>
      </c>
      <c r="Z7" s="25">
        <v>117.35</v>
      </c>
      <c r="AA7" s="25">
        <v>116.83</v>
      </c>
      <c r="AB7" s="25">
        <v>114.88</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181.59</v>
      </c>
      <c r="AU7" s="25">
        <v>184.12</v>
      </c>
      <c r="AV7" s="25">
        <v>205.49</v>
      </c>
      <c r="AW7" s="25">
        <v>187.09</v>
      </c>
      <c r="AX7" s="25">
        <v>205.54</v>
      </c>
      <c r="AY7" s="25">
        <v>366.03</v>
      </c>
      <c r="AZ7" s="25">
        <v>365.18</v>
      </c>
      <c r="BA7" s="25">
        <v>327.77</v>
      </c>
      <c r="BB7" s="25">
        <v>338.02</v>
      </c>
      <c r="BC7" s="25">
        <v>345.94</v>
      </c>
      <c r="BD7" s="25">
        <v>252.29</v>
      </c>
      <c r="BE7" s="25">
        <v>719.94</v>
      </c>
      <c r="BF7" s="25">
        <v>713.56</v>
      </c>
      <c r="BG7" s="25">
        <v>711.84</v>
      </c>
      <c r="BH7" s="25">
        <v>710.42</v>
      </c>
      <c r="BI7" s="25">
        <v>717.27</v>
      </c>
      <c r="BJ7" s="25">
        <v>370.12</v>
      </c>
      <c r="BK7" s="25">
        <v>371.65</v>
      </c>
      <c r="BL7" s="25">
        <v>397.1</v>
      </c>
      <c r="BM7" s="25">
        <v>379.91</v>
      </c>
      <c r="BN7" s="25">
        <v>386.61</v>
      </c>
      <c r="BO7" s="25">
        <v>268.07</v>
      </c>
      <c r="BP7" s="25">
        <v>113.06</v>
      </c>
      <c r="BQ7" s="25">
        <v>110.92</v>
      </c>
      <c r="BR7" s="25">
        <v>112.85</v>
      </c>
      <c r="BS7" s="25">
        <v>111.74</v>
      </c>
      <c r="BT7" s="25">
        <v>108.29</v>
      </c>
      <c r="BU7" s="25">
        <v>100.42</v>
      </c>
      <c r="BV7" s="25">
        <v>98.77</v>
      </c>
      <c r="BW7" s="25">
        <v>95.79</v>
      </c>
      <c r="BX7" s="25">
        <v>98.3</v>
      </c>
      <c r="BY7" s="25">
        <v>93.82</v>
      </c>
      <c r="BZ7" s="25">
        <v>97.47</v>
      </c>
      <c r="CA7" s="25">
        <v>98.02</v>
      </c>
      <c r="CB7" s="25">
        <v>100.21</v>
      </c>
      <c r="CC7" s="25">
        <v>98.16</v>
      </c>
      <c r="CD7" s="25">
        <v>99.21</v>
      </c>
      <c r="CE7" s="25">
        <v>102.99</v>
      </c>
      <c r="CF7" s="25">
        <v>171.67</v>
      </c>
      <c r="CG7" s="25">
        <v>173.67</v>
      </c>
      <c r="CH7" s="25">
        <v>171.13</v>
      </c>
      <c r="CI7" s="25">
        <v>173.7</v>
      </c>
      <c r="CJ7" s="25">
        <v>178.94</v>
      </c>
      <c r="CK7" s="25">
        <v>174.75</v>
      </c>
      <c r="CL7" s="25">
        <v>71.260000000000005</v>
      </c>
      <c r="CM7" s="25">
        <v>71.56</v>
      </c>
      <c r="CN7" s="25">
        <v>74.58</v>
      </c>
      <c r="CO7" s="25">
        <v>72.11</v>
      </c>
      <c r="CP7" s="25">
        <v>73.06</v>
      </c>
      <c r="CQ7" s="25">
        <v>59.74</v>
      </c>
      <c r="CR7" s="25">
        <v>59.67</v>
      </c>
      <c r="CS7" s="25">
        <v>60.12</v>
      </c>
      <c r="CT7" s="25">
        <v>60.34</v>
      </c>
      <c r="CU7" s="25">
        <v>59.54</v>
      </c>
      <c r="CV7" s="25">
        <v>59.97</v>
      </c>
      <c r="CW7" s="25">
        <v>79.42</v>
      </c>
      <c r="CX7" s="25">
        <v>78.3</v>
      </c>
      <c r="CY7" s="25">
        <v>75.760000000000005</v>
      </c>
      <c r="CZ7" s="25">
        <v>78.099999999999994</v>
      </c>
      <c r="DA7" s="25">
        <v>74.400000000000006</v>
      </c>
      <c r="DB7" s="25">
        <v>84.8</v>
      </c>
      <c r="DC7" s="25">
        <v>84.6</v>
      </c>
      <c r="DD7" s="25">
        <v>84.24</v>
      </c>
      <c r="DE7" s="25">
        <v>84.19</v>
      </c>
      <c r="DF7" s="25">
        <v>83.93</v>
      </c>
      <c r="DG7" s="25">
        <v>89.76</v>
      </c>
      <c r="DH7" s="25">
        <v>53.22</v>
      </c>
      <c r="DI7" s="25">
        <v>53.71</v>
      </c>
      <c r="DJ7" s="25">
        <v>54.51</v>
      </c>
      <c r="DK7" s="25">
        <v>55.41</v>
      </c>
      <c r="DL7" s="25">
        <v>55.53</v>
      </c>
      <c r="DM7" s="25">
        <v>47.66</v>
      </c>
      <c r="DN7" s="25">
        <v>48.17</v>
      </c>
      <c r="DO7" s="25">
        <v>48.83</v>
      </c>
      <c r="DP7" s="25">
        <v>49.96</v>
      </c>
      <c r="DQ7" s="25">
        <v>50.82</v>
      </c>
      <c r="DR7" s="25">
        <v>51.51</v>
      </c>
      <c r="DS7" s="25">
        <v>20.93</v>
      </c>
      <c r="DT7" s="25">
        <v>25.14</v>
      </c>
      <c r="DU7" s="25">
        <v>26.98</v>
      </c>
      <c r="DV7" s="25">
        <v>31.04</v>
      </c>
      <c r="DW7" s="25">
        <v>31.77</v>
      </c>
      <c r="DX7" s="25">
        <v>15.1</v>
      </c>
      <c r="DY7" s="25">
        <v>17.12</v>
      </c>
      <c r="DZ7" s="25">
        <v>18.18</v>
      </c>
      <c r="EA7" s="25">
        <v>19.32</v>
      </c>
      <c r="EB7" s="25">
        <v>21.16</v>
      </c>
      <c r="EC7" s="25">
        <v>23.75</v>
      </c>
      <c r="ED7" s="25">
        <v>0.23</v>
      </c>
      <c r="EE7" s="25">
        <v>0.03</v>
      </c>
      <c r="EF7" s="25">
        <v>0.17</v>
      </c>
      <c r="EG7" s="25">
        <v>0.61</v>
      </c>
      <c r="EH7" s="25">
        <v>0.74</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nankoku</cp:lastModifiedBy>
  <cp:lastPrinted>2024-01-23T07:54:19Z</cp:lastPrinted>
  <dcterms:created xsi:type="dcterms:W3CDTF">2023-12-05T01:00:24Z</dcterms:created>
  <dcterms:modified xsi:type="dcterms:W3CDTF">2024-01-24T12:15:58Z</dcterms:modified>
  <cp:category/>
</cp:coreProperties>
</file>