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5\土佐市役所\水道局\事業班\営業係\01_経理事務関係\25_公営企業に係る「経営比較分析表」の分析等\R4\"/>
    </mc:Choice>
  </mc:AlternateContent>
  <workbookProtection workbookAlgorithmName="SHA-512" workbookHashValue="WR0RXnshgGt4y1OKPn2AUWdhzgwkjkDSRq3jNkzmcvz/tOFFX7YeirtGSWwv2a+VGhagfNQh6z26VOKjfD4AaA==" workbookSaltValue="1Y1Uu4VevdG39HvNSkTn0g==" workbookSpinCount="100000" lockStructure="1"/>
  <bookViews>
    <workbookView xWindow="0" yWindow="0" windowWidth="15432" windowHeight="997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<sst xmlns="http://schemas.openxmlformats.org/spreadsheetml/2006/main" count="228" uniqueCount="114">
  <si>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</si>
  <si>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</si>
  <si>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</si>
  <si>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</si>
  <si>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</si>
  <si>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</si>
  <si>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</si>
  <si>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</si>
  <si>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</si>
  <si>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</si>
  <si>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</si>
  <si>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</si>
  <si>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</si>
  <si>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</si>
  <si>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</si>
  <si>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</si>
  <si>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</si>
  <si>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</si>
  <si>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</si>
  <si>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</si>
  <si>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</si>
  <si>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</si>
  <si>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</si>
  <si>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</si>
  <si>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</si>
  <si>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</si>
  <si>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</si>
  <si>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</si>
  <si>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</si>
  <si>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</si>
  <si>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</si>
  <si>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</si>
  <si>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</si>
  <si>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</si>
  <si>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</si>
  <si>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</si>
  <si>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</si>
  <si>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</si>
  <si>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</si>
  <si>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</si>
  <si>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</si>
  <si>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</si>
  <si>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</si>
  <si>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</si>
  <si>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</si>
  <si>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</si>
  <si>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</si>
  <si>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</si>
  <si>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</si>
  <si>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</si>
  <si>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</si>
  <si>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</si>
  <si>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</si>
  <si>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</si>
  <si>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</si>
  <si>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</si>
  <si>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</si>
  <si>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</si>
  <si>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</si>
  <si>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</si>
  <si>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</si>
  <si>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</si>
  <si>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</si>
  <si>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</si>
  <si>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</si>
  <si>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</si>
  <si>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</si>
  <si>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</si>
  <si>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</si>
  <si>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</si>
  <si>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</si>
  <si>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</si>
  <si>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</si>
  <si>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</si>
  <si>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</si>
  <si>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</si>
  <si>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</si>
  <si>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</si>
  <si>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</si>
  <si>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</si>
  <si>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</si>
  <si>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</si>
  <si>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</si>
  <si>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</si>
  <si>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</si>
  <si>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</si>
  <si>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</si>
  <si>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</si>
  <si>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</si>
  <si>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</si>
  <si>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</si>
  <si>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</si>
  <si>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</si>
  <si>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</si>
  <si>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</si>
  <si>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</si>
  <si>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</si>
  <si>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</si>
  <si>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</si>
  <si>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</si>
  <si>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</si>
  <si>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</si>
  <si>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</si>
  <si>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</si>
  <si>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</si>
  <si>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</si>
  <si>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</si>
  <si>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</si>
  <si>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</si>
  <si>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</si>
  <si>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</si>
  <si>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30年度から水道料金改定を実施したことにより、経常収支比率及び料金回収率とも100％以上となり、健全な経営状況となっているが、燃料費高騰に伴う電気料金引き上げによる動力費の増加により、令和4年度において減少となっている。
  企業債残高対給水収益比率については、令和2年度以降、管路等耐震化事業の実施により増加傾向に転じている。
　有収率については、類似団体平均値を上回ったが、老朽化した管路が多くあるため、有収率向上のための取り組みが必要である。</t>
    <rPh sb="66" eb="69">
      <t>ネンリョウヒ</t>
    </rPh>
    <rPh sb="69" eb="71">
      <t>コウトウ</t>
    </rPh>
    <rPh sb="72" eb="73">
      <t>トモナ</t>
    </rPh>
    <rPh sb="74" eb="76">
      <t>デンキ</t>
    </rPh>
    <rPh sb="76" eb="78">
      <t>リョウキン</t>
    </rPh>
    <rPh sb="78" eb="79">
      <t>ヒ</t>
    </rPh>
    <rPh sb="80" eb="81">
      <t>ア</t>
    </rPh>
    <rPh sb="85" eb="87">
      <t>ドウリョク</t>
    </rPh>
    <rPh sb="87" eb="88">
      <t>ヒ</t>
    </rPh>
    <rPh sb="89" eb="91">
      <t>ゾウカ</t>
    </rPh>
    <rPh sb="95" eb="97">
      <t>レイワ</t>
    </rPh>
    <rPh sb="98" eb="100">
      <t>ネンド</t>
    </rPh>
    <rPh sb="104" eb="106">
      <t>ゲンショウ</t>
    </rPh>
    <rPh sb="116" eb="118">
      <t>キギョウ</t>
    </rPh>
    <rPh sb="118" eb="119">
      <t>サイ</t>
    </rPh>
    <rPh sb="119" eb="120">
      <t>ザン</t>
    </rPh>
    <rPh sb="120" eb="121">
      <t>ダカ</t>
    </rPh>
    <rPh sb="121" eb="122">
      <t>タイ</t>
    </rPh>
    <rPh sb="122" eb="124">
      <t>キュウスイ</t>
    </rPh>
    <rPh sb="124" eb="126">
      <t>シュウエキ</t>
    </rPh>
    <rPh sb="126" eb="128">
      <t>ヒリツ</t>
    </rPh>
    <rPh sb="134" eb="136">
      <t>レイワ</t>
    </rPh>
    <rPh sb="137" eb="139">
      <t>ネンド</t>
    </rPh>
    <rPh sb="139" eb="141">
      <t>イコウ</t>
    </rPh>
    <rPh sb="142" eb="144">
      <t>カンロ</t>
    </rPh>
    <rPh sb="144" eb="145">
      <t>トウ</t>
    </rPh>
    <rPh sb="145" eb="148">
      <t>タイシンカ</t>
    </rPh>
    <rPh sb="148" eb="150">
      <t>ジギョウ</t>
    </rPh>
    <rPh sb="151" eb="153">
      <t>ジッシ</t>
    </rPh>
    <rPh sb="156" eb="158">
      <t>ゾウカ</t>
    </rPh>
    <rPh sb="158" eb="160">
      <t>ケイコウ</t>
    </rPh>
    <rPh sb="161" eb="162">
      <t>テン</t>
    </rPh>
    <rPh sb="207" eb="210">
      <t>ユウシュウリツ</t>
    </rPh>
    <rPh sb="210" eb="212">
      <t>コウジョウ</t>
    </rPh>
    <rPh sb="216" eb="217">
      <t>ト</t>
    </rPh>
    <rPh sb="218" eb="219">
      <t>ク</t>
    </rPh>
    <rPh sb="221" eb="223">
      <t>ヒツヨウ</t>
    </rPh>
    <phoneticPr fontId="4"/>
  </si>
  <si>
    <r>
      <t>　有形固定資産減価償却率は令和2年度以降における管路等耐震化事業の増大により減少傾向にあり、その結果管路更新率が大きく増加している。</t>
    </r>
    <r>
      <rPr>
        <strike/>
        <sz val="11"/>
        <rFont val="ＭＳ ゴシック"/>
        <family val="3"/>
        <charset val="128"/>
      </rPr>
      <t xml:space="preserve">
</t>
    </r>
    <r>
      <rPr>
        <sz val="11"/>
        <rFont val="ＭＳ ゴシック"/>
        <family val="3"/>
        <charset val="128"/>
      </rPr>
      <t>　管路経年化率においては、水道管総延長のうち16％超にあたる管路の耐用年数40年が令和4年度に到来したことから、大きく増加している。
　財源確保や経営状況への影響を考慮しながら管路耐震化と合わせて管路の老朽化対策を実施する必要がある。</t>
    </r>
    <rPh sb="1" eb="3">
      <t>ユウケイ</t>
    </rPh>
    <rPh sb="3" eb="5">
      <t>コテイ</t>
    </rPh>
    <rPh sb="5" eb="7">
      <t>シサン</t>
    </rPh>
    <rPh sb="7" eb="9">
      <t>ゲンカ</t>
    </rPh>
    <rPh sb="9" eb="11">
      <t>ショウキャク</t>
    </rPh>
    <rPh sb="11" eb="12">
      <t>リツ</t>
    </rPh>
    <rPh sb="13" eb="15">
      <t>レイワ</t>
    </rPh>
    <rPh sb="16" eb="18">
      <t>ネンド</t>
    </rPh>
    <rPh sb="18" eb="20">
      <t>イコウ</t>
    </rPh>
    <rPh sb="24" eb="26">
      <t>カンロ</t>
    </rPh>
    <rPh sb="26" eb="27">
      <t>トウ</t>
    </rPh>
    <rPh sb="27" eb="30">
      <t>タイシンカ</t>
    </rPh>
    <rPh sb="30" eb="32">
      <t>ジギョウ</t>
    </rPh>
    <rPh sb="33" eb="35">
      <t>ゾウダイ</t>
    </rPh>
    <rPh sb="38" eb="40">
      <t>ゲンショウ</t>
    </rPh>
    <rPh sb="40" eb="42">
      <t>ケイコウ</t>
    </rPh>
    <rPh sb="48" eb="50">
      <t>ケッカ</t>
    </rPh>
    <rPh sb="50" eb="52">
      <t>カンロ</t>
    </rPh>
    <rPh sb="52" eb="54">
      <t>コウシン</t>
    </rPh>
    <rPh sb="54" eb="55">
      <t>リツ</t>
    </rPh>
    <rPh sb="56" eb="57">
      <t>オオ</t>
    </rPh>
    <rPh sb="59" eb="61">
      <t>ゾウカ</t>
    </rPh>
    <rPh sb="155" eb="157">
      <t>カンロ</t>
    </rPh>
    <rPh sb="157" eb="160">
      <t>タイシンカ</t>
    </rPh>
    <rPh sb="161" eb="162">
      <t>ア</t>
    </rPh>
    <rPh sb="165" eb="167">
      <t>カンロ</t>
    </rPh>
    <rPh sb="168" eb="171">
      <t>ロウキュウカ</t>
    </rPh>
    <rPh sb="171" eb="173">
      <t>タイサク</t>
    </rPh>
    <phoneticPr fontId="4"/>
  </si>
  <si>
    <t>　収入の大部分を占める給水収益の増加は、給水人口の減小や節水機器の普及等により見込めない中で、老朽化した水道施設の更新や耐震化などの整備が急務である。
　平成31年2月に策定した土佐市水道事業経営戦略の基本理念を実現するために、適正な水道料金収入の確保や企業債発行額の抑制により経営の健全化を保持しつつ水道施設・基幹管路の耐震化や老朽化対策等に取り組む必要がある。</t>
    <rPh sb="127" eb="129">
      <t>キギョウ</t>
    </rPh>
    <rPh sb="129" eb="130">
      <t>サイ</t>
    </rPh>
    <rPh sb="130" eb="132">
      <t>ハッコウ</t>
    </rPh>
    <rPh sb="132" eb="133">
      <t>ガク</t>
    </rPh>
    <rPh sb="134" eb="136">
      <t>ヨクセイ</t>
    </rPh>
    <rPh sb="139" eb="141">
      <t>ケイエイ</t>
    </rPh>
    <rPh sb="142" eb="145">
      <t>ケンゼンカ</t>
    </rPh>
    <rPh sb="165" eb="168">
      <t>ロウキュウカ</t>
    </rPh>
    <rPh sb="168" eb="170">
      <t>タイサク</t>
    </rPh>
    <rPh sb="170" eb="17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</si>
</sst>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0.54</c:v>
                </c:pt>
                <c:pt idx="1">
                  <c:v>0.59</c:v>
                </c:pt>
                <c:pt idx="2">
                  <c:v>0.79</c:v>
                </c:pt>
                <c:pt idx="3">
                  <c:v>1.45</c:v>
                </c:pt>
                <c:pt idx="4">
                  <c:v>1.07</c:v>
                </c:pt>
              </c:numCache>
            </c:numRef>
          </c:val>
          <c:extLst>
            <c:ext xmlns:c16="http://schemas.microsoft.com/office/drawing/2014/chart" uri="{C3380CC4-5D6E-409C-BE32-E72D297353CC}">
              <c16:uniqueId val="{00000000-8A9B-4B70-A372-BFACCB5F7B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8A9B-4B70-A372-BFACCB5F7B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50.98</c:v>
                </c:pt>
                <c:pt idx="1">
                  <c:v>49.58</c:v>
                </c:pt>
                <c:pt idx="2">
                  <c:v>50.17</c:v>
                </c:pt>
                <c:pt idx="3">
                  <c:v>49.26</c:v>
                </c:pt>
                <c:pt idx="4">
                  <c:v>49.15</c:v>
                </c:pt>
              </c:numCache>
            </c:numRef>
          </c:val>
          <c:extLst>
            <c:ext xmlns:c16="http://schemas.microsoft.com/office/drawing/2014/chart" uri="{C3380CC4-5D6E-409C-BE32-E72D297353CC}">
              <c16:uniqueId val="{00000000-40CE-47EC-AD6F-B4DCCEC46D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0CE-47EC-AD6F-B4DCCEC46D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82.8</c:v>
                </c:pt>
                <c:pt idx="1">
                  <c:v>83.84</c:v>
                </c:pt>
                <c:pt idx="2">
                  <c:v>83.18</c:v>
                </c:pt>
                <c:pt idx="3">
                  <c:v>83.52</c:v>
                </c:pt>
                <c:pt idx="4">
                  <c:v>83.64</c:v>
                </c:pt>
              </c:numCache>
            </c:numRef>
          </c:val>
          <c:extLst>
            <c:ext xmlns:c16="http://schemas.microsoft.com/office/drawing/2014/chart" uri="{C3380CC4-5D6E-409C-BE32-E72D297353CC}">
              <c16:uniqueId val="{00000000-3D48-4FFB-BE0A-CBD04888CA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D48-4FFB-BE0A-CBD04888CA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117.15</c:v>
                </c:pt>
                <c:pt idx="1">
                  <c:v>110.76</c:v>
                </c:pt>
                <c:pt idx="2">
                  <c:v>115.24</c:v>
                </c:pt>
                <c:pt idx="3">
                  <c:v>114.62</c:v>
                </c:pt>
                <c:pt idx="4">
                  <c:v>111.07</c:v>
                </c:pt>
              </c:numCache>
            </c:numRef>
          </c:val>
          <c:extLst>
            <c:ext xmlns:c16="http://schemas.microsoft.com/office/drawing/2014/chart" uri="{C3380CC4-5D6E-409C-BE32-E72D297353CC}">
              <c16:uniqueId val="{00000000-D3F5-49DE-BC10-DB32F76C12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3F5-49DE-BC10-DB32F76C12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48.69</c:v>
                </c:pt>
                <c:pt idx="1">
                  <c:v>49.45</c:v>
                </c:pt>
                <c:pt idx="2">
                  <c:v>47.5</c:v>
                </c:pt>
                <c:pt idx="3">
                  <c:v>46.71</c:v>
                </c:pt>
                <c:pt idx="4">
                  <c:v>45.69</c:v>
                </c:pt>
              </c:numCache>
            </c:numRef>
          </c:val>
          <c:extLst>
            <c:ext xmlns:c16="http://schemas.microsoft.com/office/drawing/2014/chart" uri="{C3380CC4-5D6E-409C-BE32-E72D297353CC}">
              <c16:uniqueId val="{00000000-AAEB-453B-A24B-57DE1F4A5C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AEB-453B-A24B-57DE1F4A5C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20.010000000000002</c:v>
                </c:pt>
                <c:pt idx="1">
                  <c:v>21.19</c:v>
                </c:pt>
                <c:pt idx="2">
                  <c:v>23.1</c:v>
                </c:pt>
                <c:pt idx="3">
                  <c:v>23.44</c:v>
                </c:pt>
                <c:pt idx="4">
                  <c:v>40.07</c:v>
                </c:pt>
              </c:numCache>
            </c:numRef>
          </c:val>
          <c:extLst>
            <c:ext xmlns:c16="http://schemas.microsoft.com/office/drawing/2014/chart" uri="{C3380CC4-5D6E-409C-BE32-E72D297353CC}">
              <c16:uniqueId val="{00000000-AD58-4DB1-A223-1178A6374E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AD58-4DB1-A223-1178A6374E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DC-43AC-AD29-3B6B6F9620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FDC-43AC-AD29-3B6B6F9620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923.54</c:v>
                </c:pt>
                <c:pt idx="1">
                  <c:v>914.86</c:v>
                </c:pt>
                <c:pt idx="2">
                  <c:v>558.88</c:v>
                </c:pt>
                <c:pt idx="3">
                  <c:v>622.39</c:v>
                </c:pt>
                <c:pt idx="4">
                  <c:v>521.11</c:v>
                </c:pt>
              </c:numCache>
            </c:numRef>
          </c:val>
          <c:extLst>
            <c:ext xmlns:c16="http://schemas.microsoft.com/office/drawing/2014/chart" uri="{C3380CC4-5D6E-409C-BE32-E72D297353CC}">
              <c16:uniqueId val="{00000000-0529-4FC8-90C7-C1B4E36DF7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529-4FC8-90C7-C1B4E36DF7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658.51</c:v>
                </c:pt>
                <c:pt idx="1">
                  <c:v>672.28</c:v>
                </c:pt>
                <c:pt idx="2">
                  <c:v>738.39</c:v>
                </c:pt>
                <c:pt idx="3">
                  <c:v>789.95</c:v>
                </c:pt>
                <c:pt idx="4">
                  <c:v>840.98</c:v>
                </c:pt>
              </c:numCache>
            </c:numRef>
          </c:val>
          <c:extLst>
            <c:ext xmlns:c16="http://schemas.microsoft.com/office/drawing/2014/chart" uri="{C3380CC4-5D6E-409C-BE32-E72D297353CC}">
              <c16:uniqueId val="{00000000-DB8C-44CD-8F68-CF060D9DFF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B8C-44CD-8F68-CF060D9DFF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117.37</c:v>
                </c:pt>
                <c:pt idx="1">
                  <c:v>110.79</c:v>
                </c:pt>
                <c:pt idx="2">
                  <c:v>115.91</c:v>
                </c:pt>
                <c:pt idx="3">
                  <c:v>115.12</c:v>
                </c:pt>
                <c:pt idx="4">
                  <c:v>111.06</c:v>
                </c:pt>
              </c:numCache>
            </c:numRef>
          </c:val>
          <c:extLst>
            <c:ext xmlns:c16="http://schemas.microsoft.com/office/drawing/2014/chart" uri="{C3380CC4-5D6E-409C-BE32-E72D297353CC}">
              <c16:uniqueId val="{00000000-B100-4EC6-ADD2-F700A79C5F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100-4EC6-ADD2-F700A79C5F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106.69</c:v>
                </c:pt>
                <c:pt idx="1">
                  <c:v>114.56</c:v>
                </c:pt>
                <c:pt idx="2">
                  <c:v>109.1</c:v>
                </c:pt>
                <c:pt idx="3">
                  <c:v>110.13</c:v>
                </c:pt>
                <c:pt idx="4">
                  <c:v>114.25</c:v>
                </c:pt>
              </c:numCache>
            </c:numRef>
          </c:val>
          <c:extLst>
            <c:ext xmlns:c16="http://schemas.microsoft.com/office/drawing/2014/chart" uri="{C3380CC4-5D6E-409C-BE32-E72D297353CC}">
              <c16:uniqueId val="{00000000-97F8-441F-8F34-7B517F5057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7F8-441F-8F34-7B517F5057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8"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高知県　土佐市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A6</v>
      </c>
      <c r="X8" s="70"/>
      <c r="Y8" s="70"/>
      <c r="Z8" s="70"/>
      <c r="AA8" s="70"/>
      <c r="AB8" s="70"/>
      <c r="AC8" s="70"/>
      <c r="AD8" s="70" t="str">
        <f>データ!$M$6</f>
        <v>非設置</v>
      </c>
      <c r="AE8" s="70"/>
      <c r="AF8" s="70"/>
      <c r="AG8" s="70"/>
      <c r="AH8" s="70"/>
      <c r="AI8" s="70"/>
      <c r="AJ8" s="70"/>
      <c r="AK8" s="2"/>
      <c r="AL8" s="53">
        <f>データ!$R$6</f>
        <v>26334</v>
      </c>
      <c r="AM8" s="53"/>
      <c r="AN8" s="53"/>
      <c r="AO8" s="53"/>
      <c r="AP8" s="53"/>
      <c r="AQ8" s="53"/>
      <c r="AR8" s="53"/>
      <c r="AS8" s="53"/>
      <c r="AT8" s="50">
        <f>データ!$S$6</f>
        <v>91.5</v>
      </c>
      <c r="AU8" s="51"/>
      <c r="AV8" s="51"/>
      <c r="AW8" s="51"/>
      <c r="AX8" s="51"/>
      <c r="AY8" s="51"/>
      <c r="AZ8" s="51"/>
      <c r="BA8" s="51"/>
      <c r="BB8" s="40">
        <f>データ!$T$6</f>
        <v>287.8</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2">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2">
      <c r="A10" s="2"/>
      <c r="B10" s="50" t="str">
        <f>データ!$N$6</f>
        <v>-</v>
      </c>
      <c r="C10" s="51"/>
      <c r="D10" s="51"/>
      <c r="E10" s="51"/>
      <c r="F10" s="51"/>
      <c r="G10" s="51"/>
      <c r="H10" s="51"/>
      <c r="I10" s="50">
        <f>データ!$O$6</f>
        <v>54.34</v>
      </c>
      <c r="J10" s="51"/>
      <c r="K10" s="51"/>
      <c r="L10" s="51"/>
      <c r="M10" s="51"/>
      <c r="N10" s="51"/>
      <c r="O10" s="52"/>
      <c r="P10" s="40">
        <f>データ!$P$6</f>
        <v>96.68</v>
      </c>
      <c r="Q10" s="40"/>
      <c r="R10" s="40"/>
      <c r="S10" s="40"/>
      <c r="T10" s="40"/>
      <c r="U10" s="40"/>
      <c r="V10" s="40"/>
      <c r="W10" s="53">
        <f>データ!$Q$6</f>
        <v>2373</v>
      </c>
      <c r="X10" s="53"/>
      <c r="Y10" s="53"/>
      <c r="Z10" s="53"/>
      <c r="AA10" s="53"/>
      <c r="AB10" s="53"/>
      <c r="AC10" s="53"/>
      <c r="AD10" s="2"/>
      <c r="AE10" s="2"/>
      <c r="AF10" s="2"/>
      <c r="AG10" s="2"/>
      <c r="AH10" s="2"/>
      <c r="AI10" s="2"/>
      <c r="AJ10" s="2"/>
      <c r="AK10" s="2"/>
      <c r="AL10" s="53">
        <f>データ!$U$6</f>
        <v>25259</v>
      </c>
      <c r="AM10" s="53"/>
      <c r="AN10" s="53"/>
      <c r="AO10" s="53"/>
      <c r="AP10" s="53"/>
      <c r="AQ10" s="53"/>
      <c r="AR10" s="53"/>
      <c r="AS10" s="53"/>
      <c r="AT10" s="50">
        <f>データ!$V$6</f>
        <v>25.6</v>
      </c>
      <c r="AU10" s="51"/>
      <c r="AV10" s="51"/>
      <c r="AW10" s="51"/>
      <c r="AX10" s="51"/>
      <c r="AY10" s="51"/>
      <c r="AZ10" s="51"/>
      <c r="BA10" s="51"/>
      <c r="BB10" s="40">
        <f>データ!$W$6</f>
        <v>986.68</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84"/>
      <c r="BM60" s="85"/>
      <c r="BN60" s="85"/>
      <c r="BO60" s="85"/>
      <c r="BP60" s="85"/>
      <c r="BQ60" s="85"/>
      <c r="BR60" s="85"/>
      <c r="BS60" s="85"/>
      <c r="BT60" s="85"/>
      <c r="BU60" s="85"/>
      <c r="BV60" s="85"/>
      <c r="BW60" s="85"/>
      <c r="BX60" s="85"/>
      <c r="BY60" s="85"/>
      <c r="BZ60" s="86"/>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5JW7K/5kENCOUWxkttYlBASoWFqSKJ0Nf3bsevzsWa6PkkDcxwkNJgMgh6E6GDTJGrRRhDanMyXp1RAdNoiEw==" saltValue="2b2hqwvsClH7/atQnMkBE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392057</v>
      </c>
      <c r="D6" s="20">
        <f t="shared" si="3"/>
        <v>46</v>
      </c>
      <c r="E6" s="20">
        <f t="shared" si="3"/>
        <v>1</v>
      </c>
      <c r="F6" s="20">
        <f t="shared" si="3"/>
        <v>0</v>
      </c>
      <c r="G6" s="20">
        <f t="shared" si="3"/>
        <v>1</v>
      </c>
      <c r="H6" s="20" t="str">
        <f t="shared" si="3"/>
        <v>高知県　土佐市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54.34</v>
      </c>
      <c r="P6" s="21">
        <f t="shared" si="3"/>
        <v>96.68</v>
      </c>
      <c r="Q6" s="21">
        <f t="shared" si="3"/>
        <v>2373</v>
      </c>
      <c r="R6" s="21">
        <f t="shared" si="3"/>
        <v>26334</v>
      </c>
      <c r="S6" s="21">
        <f t="shared" si="3"/>
        <v>91.5</v>
      </c>
      <c r="T6" s="21">
        <f t="shared" si="3"/>
        <v>287.8</v>
      </c>
      <c r="U6" s="21">
        <f t="shared" si="3"/>
        <v>25259</v>
      </c>
      <c r="V6" s="21">
        <f t="shared" si="3"/>
        <v>25.6</v>
      </c>
      <c r="W6" s="21">
        <f t="shared" si="3"/>
        <v>986.68</v>
      </c>
      <c r="X6" s="22">
        <f>IF(X7="",NA(),X7)</f>
        <v>117.15</v>
      </c>
      <c r="Y6" s="22">
        <f t="shared" ref="Y6:AG6" si="4">IF(Y7="",NA(),Y7)</f>
        <v>110.76</v>
      </c>
      <c r="Z6" s="22">
        <f t="shared" si="4"/>
        <v>115.24</v>
      </c>
      <c r="AA6" s="22">
        <f t="shared" si="4"/>
        <v>114.62</v>
      </c>
      <c r="AB6" s="22">
        <f t="shared" si="4"/>
        <v>111.07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923.54</v>
      </c>
      <c r="AU6" s="22">
        <f t="shared" ref="AU6:BC6" si="6">IF(AU7="",NA(),AU7)</f>
        <v>914.86</v>
      </c>
      <c r="AV6" s="22">
        <f t="shared" si="6"/>
        <v>558.88</v>
      </c>
      <c r="AW6" s="22">
        <f t="shared" si="6"/>
        <v>622.39</v>
      </c>
      <c r="AX6" s="22">
        <f t="shared" si="6"/>
        <v>521.11</v>
      </c>
      <c r="AY6" s="22">
        <f t="shared" si="6"/>
        <v>369.69</v>
      </c>
      <c r="AZ6" s="22">
        <f t="shared" si="6"/>
        <v>379.08</v>
      </c>
      <c r="BA6" s="22">
        <f t="shared" si="6"/>
        <v>367.55</v>
      </c>
      <c r="BB6" s="22">
        <f t="shared" si="6"/>
        <v>378.56</v>
      </c>
      <c r="BC6" s="22">
        <f t="shared" si="6"/>
        <v>364.46</v>
      </c>
      <c r="BD6" s="21" t="str">
        <f>IF(BD7="","",IF(BD7="-","【-】","【"&amp;SUBSTITUTE(TEXT(BD7,"#,##0.00"),"-","△")&amp;"】"))</f>
        <v>【252.29】</v>
      </c>
      <c r="BE6" s="22">
        <f>IF(BE7="",NA(),BE7)</f>
        <v>658.51</v>
      </c>
      <c r="BF6" s="22">
        <f t="shared" ref="BF6:BN6" si="7">IF(BF7="",NA(),BF7)</f>
        <v>672.28</v>
      </c>
      <c r="BG6" s="22">
        <f t="shared" si="7"/>
        <v>738.39</v>
      </c>
      <c r="BH6" s="22">
        <f t="shared" si="7"/>
        <v>789.95</v>
      </c>
      <c r="BI6" s="22">
        <f t="shared" si="7"/>
        <v>840.98</v>
      </c>
      <c r="BJ6" s="22">
        <f t="shared" si="7"/>
        <v>402.99</v>
      </c>
      <c r="BK6" s="22">
        <f t="shared" si="7"/>
        <v>398.98</v>
      </c>
      <c r="BL6" s="22">
        <f t="shared" si="7"/>
        <v>418.68</v>
      </c>
      <c r="BM6" s="22">
        <f t="shared" si="7"/>
        <v>395.68</v>
      </c>
      <c r="BN6" s="22">
        <f t="shared" si="7"/>
        <v>403.72</v>
      </c>
      <c r="BO6" s="21" t="str">
        <f>IF(BO7="","",IF(BO7="-","【-】","【"&amp;SUBSTITUTE(TEXT(BO7,"#,##0.00"),"-","△")&amp;"】"))</f>
        <v>【268.07】</v>
      </c>
      <c r="BP6" s="22">
        <f>IF(BP7="",NA(),BP7)</f>
        <v>117.37</v>
      </c>
      <c r="BQ6" s="22">
        <f t="shared" ref="BQ6:BY6" si="8">IF(BQ7="",NA(),BQ7)</f>
        <v>110.79</v>
      </c>
      <c r="BR6" s="22">
        <f t="shared" si="8"/>
        <v>115.91</v>
      </c>
      <c r="BS6" s="22">
        <f t="shared" si="8"/>
        <v>115.12</v>
      </c>
      <c r="BT6" s="22">
        <f t="shared" si="8"/>
        <v>111.06</v>
      </c>
      <c r="BU6" s="22">
        <f t="shared" si="8"/>
        <v>98.66</v>
      </c>
      <c r="BV6" s="22">
        <f t="shared" si="8"/>
        <v>98.64</v>
      </c>
      <c r="BW6" s="22">
        <f t="shared" si="8"/>
        <v>94.78</v>
      </c>
      <c r="BX6" s="22">
        <f t="shared" si="8"/>
        <v>97.59</v>
      </c>
      <c r="BY6" s="22">
        <f t="shared" si="8"/>
        <v>92.17</v>
      </c>
      <c r="BZ6" s="21" t="str">
        <f>IF(BZ7="","",IF(BZ7="-","【-】","【"&amp;SUBSTITUTE(TEXT(BZ7,"#,##0.00"),"-","△")&amp;"】"))</f>
        <v>【97.47】</v>
      </c>
      <c r="CA6" s="22">
        <f>IF(CA7="",NA(),CA7)</f>
        <v>106.69</v>
      </c>
      <c r="CB6" s="22">
        <f t="shared" ref="CB6:CJ6" si="9">IF(CB7="",NA(),CB7)</f>
        <v>114.56</v>
      </c>
      <c r="CC6" s="22">
        <f t="shared" si="9"/>
        <v>109.1</v>
      </c>
      <c r="CD6" s="22">
        <f t="shared" si="9"/>
        <v>110.13</v>
      </c>
      <c r="CE6" s="22">
        <f t="shared" si="9"/>
        <v>114.25</v>
      </c>
      <c r="CF6" s="22">
        <f t="shared" si="9"/>
        <v>178.59</v>
      </c>
      <c r="CG6" s="22">
        <f t="shared" si="9"/>
        <v>178.92</v>
      </c>
      <c r="CH6" s="22">
        <f t="shared" si="9"/>
        <v>181.3</v>
      </c>
      <c r="CI6" s="22">
        <f t="shared" si="9"/>
        <v>181.71</v>
      </c>
      <c r="CJ6" s="22">
        <f t="shared" si="9"/>
        <v>188.51</v>
      </c>
      <c r="CK6" s="21" t="str">
        <f>IF(CK7="","",IF(CK7="-","【-】","【"&amp;SUBSTITUTE(TEXT(CK7,"#,##0.00"),"-","△")&amp;"】"))</f>
        <v>【174.75】</v>
      </c>
      <c r="CL6" s="22">
        <f>IF(CL7="",NA(),CL7)</f>
        <v>50.98</v>
      </c>
      <c r="CM6" s="22">
        <f t="shared" ref="CM6:CU6" si="10">IF(CM7="",NA(),CM7)</f>
        <v>49.58</v>
      </c>
      <c r="CN6" s="22">
        <f t="shared" si="10"/>
        <v>50.17</v>
      </c>
      <c r="CO6" s="22">
        <f t="shared" si="10"/>
        <v>49.26</v>
      </c>
      <c r="CP6" s="22">
        <f t="shared" si="10"/>
        <v>49.15</v>
      </c>
      <c r="CQ6" s="22">
        <f t="shared" si="10"/>
        <v>55.03</v>
      </c>
      <c r="CR6" s="22">
        <f t="shared" si="10"/>
        <v>55.14</v>
      </c>
      <c r="CS6" s="22">
        <f t="shared" si="10"/>
        <v>55.89</v>
      </c>
      <c r="CT6" s="22">
        <f t="shared" si="10"/>
        <v>55.72</v>
      </c>
      <c r="CU6" s="22">
        <f t="shared" si="10"/>
        <v>55.31</v>
      </c>
      <c r="CV6" s="21" t="str">
        <f>IF(CV7="","",IF(CV7="-","【-】","【"&amp;SUBSTITUTE(TEXT(CV7,"#,##0.00"),"-","△")&amp;"】"))</f>
        <v>【59.97】</v>
      </c>
      <c r="CW6" s="22">
        <f>IF(CW7="",NA(),CW7)</f>
        <v>82.8</v>
      </c>
      <c r="CX6" s="22">
        <f t="shared" ref="CX6:DF6" si="11">IF(CX7="",NA(),CX7)</f>
        <v>83.84</v>
      </c>
      <c r="CY6" s="22">
        <f t="shared" si="11"/>
        <v>83.18</v>
      </c>
      <c r="CZ6" s="22">
        <f t="shared" si="11"/>
        <v>83.52</v>
      </c>
      <c r="DA6" s="22">
        <f t="shared" si="11"/>
        <v>83.64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48.69</v>
      </c>
      <c r="DI6" s="22">
        <f t="shared" ref="DI6:DQ6" si="12">IF(DI7="",NA(),DI7)</f>
        <v>49.45</v>
      </c>
      <c r="DJ6" s="22">
        <f t="shared" si="12"/>
        <v>47.5</v>
      </c>
      <c r="DK6" s="22">
        <f t="shared" si="12"/>
        <v>46.71</v>
      </c>
      <c r="DL6" s="22">
        <f t="shared" si="12"/>
        <v>45.69</v>
      </c>
      <c r="DM6" s="22">
        <f t="shared" si="12"/>
        <v>48.87</v>
      </c>
      <c r="DN6" s="22">
        <f t="shared" si="12"/>
        <v>49.92</v>
      </c>
      <c r="DO6" s="22">
        <f t="shared" si="12"/>
        <v>50.63</v>
      </c>
      <c r="DP6" s="22">
        <f t="shared" si="12"/>
        <v>51.29</v>
      </c>
      <c r="DQ6" s="22">
        <f t="shared" si="12"/>
        <v>52.2</v>
      </c>
      <c r="DR6" s="21" t="str">
        <f>IF(DR7="","",IF(DR7="-","【-】","【"&amp;SUBSTITUTE(TEXT(DR7,"#,##0.00"),"-","△")&amp;"】"))</f>
        <v>【51.51】</v>
      </c>
      <c r="DS6" s="22">
        <f>IF(DS7="",NA(),DS7)</f>
        <v>20.010000000000002</v>
      </c>
      <c r="DT6" s="22">
        <f t="shared" ref="DT6:EB6" si="13">IF(DT7="",NA(),DT7)</f>
        <v>21.19</v>
      </c>
      <c r="DU6" s="22">
        <f t="shared" si="13"/>
        <v>23.1</v>
      </c>
      <c r="DV6" s="22">
        <f t="shared" si="13"/>
        <v>23.44</v>
      </c>
      <c r="DW6" s="22">
        <f t="shared" si="13"/>
        <v>40.07</v>
      </c>
      <c r="DX6" s="22">
        <f t="shared" si="13"/>
        <v>14.85</v>
      </c>
      <c r="DY6" s="22">
        <f t="shared" si="13"/>
        <v>16.88</v>
      </c>
      <c r="DZ6" s="22">
        <f t="shared" si="13"/>
        <v>18.28</v>
      </c>
      <c r="EA6" s="22">
        <f t="shared" si="13"/>
        <v>19.61</v>
      </c>
      <c r="EB6" s="22">
        <f t="shared" si="13"/>
        <v>20.73</v>
      </c>
      <c r="EC6" s="21" t="str">
        <f>IF(EC7="","",IF(EC7="-","【-】","【"&amp;SUBSTITUTE(TEXT(EC7,"#,##0.00"),"-","△")&amp;"】"))</f>
        <v>【23.75】</v>
      </c>
      <c r="ED6" s="22">
        <f>IF(ED7="",NA(),ED7)</f>
        <v>0.54</v>
      </c>
      <c r="EE6" s="22">
        <f t="shared" ref="EE6:EM6" si="14">IF(EE7="",NA(),EE7)</f>
        <v>0.59</v>
      </c>
      <c r="EF6" s="22">
        <f t="shared" si="14"/>
        <v>0.79</v>
      </c>
      <c r="EG6" s="22">
        <f t="shared" si="14"/>
        <v>1.45</v>
      </c>
      <c r="EH6" s="22">
        <f t="shared" si="14"/>
        <v>1.07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392057</v>
      </c>
      <c r="D7" s="24">
        <v>46</v>
      </c>
      <c r="E7" s="24">
        <v>1</v>
      </c>
      <c r="F7" s="24">
        <v>0</v>
      </c>
      <c r="G7" s="24">
        <v>1</v>
      </c>
      <c r="H7" s="24" t="s">
        <v>93</v>
      </c>
      <c r="I7" s="24" t="s">
        <v>94</v>
      </c>
      <c r="J7" s="24" t="s">
        <v>95</v>
      </c>
      <c r="K7" s="24" t="s">
        <v>96</v>
      </c>
      <c r="L7" s="24" t="s">
        <v>97</v>
      </c>
      <c r="M7" s="24" t="s">
        <v>98</v>
      </c>
      <c r="N7" s="25" t="s">
        <v>99</v>
      </c>
      <c r="O7" s="25">
        <v>54.34</v>
      </c>
      <c r="P7" s="25">
        <v>96.68</v>
      </c>
      <c r="Q7" s="25">
        <v>2373</v>
      </c>
      <c r="R7" s="25">
        <v>26334</v>
      </c>
      <c r="S7" s="25">
        <v>91.5</v>
      </c>
      <c r="T7" s="25">
        <v>287.8</v>
      </c>
      <c r="U7" s="25">
        <v>25259</v>
      </c>
      <c r="V7" s="25">
        <v>25.6</v>
      </c>
      <c r="W7" s="25">
        <v>986.68</v>
      </c>
      <c r="X7" s="25">
        <v>117.15</v>
      </c>
      <c r="Y7" s="25">
        <v>110.76</v>
      </c>
      <c r="Z7" s="25">
        <v>115.24</v>
      </c>
      <c r="AA7" s="25">
        <v>114.62</v>
      </c>
      <c r="AB7" s="25">
        <v>111.07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923.54</v>
      </c>
      <c r="AU7" s="25">
        <v>914.86</v>
      </c>
      <c r="AV7" s="25">
        <v>558.88</v>
      </c>
      <c r="AW7" s="25">
        <v>622.39</v>
      </c>
      <c r="AX7" s="25">
        <v>521.11</v>
      </c>
      <c r="AY7" s="25">
        <v>369.69</v>
      </c>
      <c r="AZ7" s="25">
        <v>379.08</v>
      </c>
      <c r="BA7" s="25">
        <v>367.55</v>
      </c>
      <c r="BB7" s="25">
        <v>378.56</v>
      </c>
      <c r="BC7" s="25">
        <v>364.46</v>
      </c>
      <c r="BD7" s="25">
        <v>252.29</v>
      </c>
      <c r="BE7" s="25">
        <v>658.51</v>
      </c>
      <c r="BF7" s="25">
        <v>672.28</v>
      </c>
      <c r="BG7" s="25">
        <v>738.39</v>
      </c>
      <c r="BH7" s="25">
        <v>789.95</v>
      </c>
      <c r="BI7" s="25">
        <v>840.98</v>
      </c>
      <c r="BJ7" s="25">
        <v>402.99</v>
      </c>
      <c r="BK7" s="25">
        <v>398.98</v>
      </c>
      <c r="BL7" s="25">
        <v>418.68</v>
      </c>
      <c r="BM7" s="25">
        <v>395.68</v>
      </c>
      <c r="BN7" s="25">
        <v>403.72</v>
      </c>
      <c r="BO7" s="25">
        <v>268.07</v>
      </c>
      <c r="BP7" s="25">
        <v>117.37</v>
      </c>
      <c r="BQ7" s="25">
        <v>110.79</v>
      </c>
      <c r="BR7" s="25">
        <v>115.91</v>
      </c>
      <c r="BS7" s="25">
        <v>115.12</v>
      </c>
      <c r="BT7" s="25">
        <v>111.06</v>
      </c>
      <c r="BU7" s="25">
        <v>98.66</v>
      </c>
      <c r="BV7" s="25">
        <v>98.64</v>
      </c>
      <c r="BW7" s="25">
        <v>94.78</v>
      </c>
      <c r="BX7" s="25">
        <v>97.59</v>
      </c>
      <c r="BY7" s="25">
        <v>92.17</v>
      </c>
      <c r="BZ7" s="25">
        <v>97.47</v>
      </c>
      <c r="CA7" s="25">
        <v>106.69</v>
      </c>
      <c r="CB7" s="25">
        <v>114.56</v>
      </c>
      <c r="CC7" s="25">
        <v>109.1</v>
      </c>
      <c r="CD7" s="25">
        <v>110.13</v>
      </c>
      <c r="CE7" s="25">
        <v>114.25</v>
      </c>
      <c r="CF7" s="25">
        <v>178.59</v>
      </c>
      <c r="CG7" s="25">
        <v>178.92</v>
      </c>
      <c r="CH7" s="25">
        <v>181.3</v>
      </c>
      <c r="CI7" s="25">
        <v>181.71</v>
      </c>
      <c r="CJ7" s="25">
        <v>188.51</v>
      </c>
      <c r="CK7" s="25">
        <v>174.75</v>
      </c>
      <c r="CL7" s="25">
        <v>50.98</v>
      </c>
      <c r="CM7" s="25">
        <v>49.58</v>
      </c>
      <c r="CN7" s="25">
        <v>50.17</v>
      </c>
      <c r="CO7" s="25">
        <v>49.26</v>
      </c>
      <c r="CP7" s="25">
        <v>49.15</v>
      </c>
      <c r="CQ7" s="25">
        <v>55.03</v>
      </c>
      <c r="CR7" s="25">
        <v>55.14</v>
      </c>
      <c r="CS7" s="25">
        <v>55.89</v>
      </c>
      <c r="CT7" s="25">
        <v>55.72</v>
      </c>
      <c r="CU7" s="25">
        <v>55.31</v>
      </c>
      <c r="CV7" s="25">
        <v>59.97</v>
      </c>
      <c r="CW7" s="25">
        <v>82.8</v>
      </c>
      <c r="CX7" s="25">
        <v>83.84</v>
      </c>
      <c r="CY7" s="25">
        <v>83.18</v>
      </c>
      <c r="CZ7" s="25">
        <v>83.52</v>
      </c>
      <c r="DA7" s="25">
        <v>83.64</v>
      </c>
      <c r="DB7" s="25">
        <v>81.900000000000006</v>
      </c>
      <c r="DC7" s="25">
        <v>81.39</v>
      </c>
      <c r="DD7" s="25">
        <v>81.27</v>
      </c>
      <c r="DE7" s="25">
        <v>81.260000000000005</v>
      </c>
      <c r="DF7" s="25">
        <v>80.36</v>
      </c>
      <c r="DG7" s="25">
        <v>89.76</v>
      </c>
      <c r="DH7" s="25">
        <v>48.69</v>
      </c>
      <c r="DI7" s="25">
        <v>49.45</v>
      </c>
      <c r="DJ7" s="25">
        <v>47.5</v>
      </c>
      <c r="DK7" s="25">
        <v>46.71</v>
      </c>
      <c r="DL7" s="25">
        <v>45.69</v>
      </c>
      <c r="DM7" s="25">
        <v>48.87</v>
      </c>
      <c r="DN7" s="25">
        <v>49.92</v>
      </c>
      <c r="DO7" s="25">
        <v>50.63</v>
      </c>
      <c r="DP7" s="25">
        <v>51.29</v>
      </c>
      <c r="DQ7" s="25">
        <v>52.2</v>
      </c>
      <c r="DR7" s="25">
        <v>51.51</v>
      </c>
      <c r="DS7" s="25">
        <v>20.010000000000002</v>
      </c>
      <c r="DT7" s="25">
        <v>21.19</v>
      </c>
      <c r="DU7" s="25">
        <v>23.1</v>
      </c>
      <c r="DV7" s="25">
        <v>23.44</v>
      </c>
      <c r="DW7" s="25">
        <v>40.07</v>
      </c>
      <c r="DX7" s="25">
        <v>14.85</v>
      </c>
      <c r="DY7" s="25">
        <v>16.88</v>
      </c>
      <c r="DZ7" s="25">
        <v>18.28</v>
      </c>
      <c r="EA7" s="25">
        <v>19.61</v>
      </c>
      <c r="EB7" s="25">
        <v>20.73</v>
      </c>
      <c r="EC7" s="25">
        <v>23.75</v>
      </c>
      <c r="ED7" s="25">
        <v>0.54</v>
      </c>
      <c r="EE7" s="25">
        <v>0.59</v>
      </c>
      <c r="EF7" s="25">
        <v>0.79</v>
      </c>
      <c r="EG7" s="25">
        <v>1.45</v>
      </c>
      <c r="EH7" s="25">
        <v>1.07</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2024-01-25T01:17:16Z</cp:lastPrinted>
  <dcterms:created xsi:type="dcterms:W3CDTF">2023-12-05T01:00:25Z</dcterms:created>
  <dcterms:modified xsi:type="dcterms:W3CDTF">2024-01-25T02:19:19Z</dcterms:modified>
  <cp:category/>
</cp:coreProperties>
</file>