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建設)総務係\予算・契約担当\03 市事業\01 下水\01 決算統計\R4\06_経営比較分析表\提出\"/>
    </mc:Choice>
  </mc:AlternateContent>
  <workbookProtection workbookAlgorithmName="SHA-512" workbookHashValue="yvGld8C7A2LnMXNBqQkN+axBb/Gq4N/AUkmp2+C81PuB1IUEq2cjaKI+xgYwu5brVZo8DuHuWxPv0iVPKoBgpQ==" workbookSaltValue="4NTg22UIw62huXJzg4Rok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<sst xmlns="http://schemas.openxmlformats.org/spreadsheetml/2006/main" count="236" uniqueCount="121">
  <si>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</si>
  <si>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</si>
  <si>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</si>
  <si>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</si>
  <si>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</si>
  <si>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</si>
  <si>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</si>
  <si>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</si>
  <si>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</si>
  <si>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</si>
  <si>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</si>
  <si>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</si>
  <si>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</si>
  <si>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</si>
  <si>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</si>
  <si>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</si>
  <si>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</si>
  <si>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</si>
  <si>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</si>
  <si>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</si>
  <si>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</si>
  <si>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</si>
  <si>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</si>
  <si>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</si>
  <si>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</si>
  <si>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</si>
  <si>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</si>
  <si>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</si>
  <si>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</si>
  <si>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</si>
  <si>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</si>
  <si>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</si>
  <si>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</si>
  <si>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</si>
  <si>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</si>
  <si>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</si>
  <si>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</si>
  <si>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</si>
  <si>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</si>
  <si>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</si>
  <si>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</si>
  <si>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</si>
  <si>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</si>
  <si>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</si>
  <si>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</si>
  <si>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</si>
  <si>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</si>
  <si>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</si>
  <si>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</si>
  <si>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</si>
  <si>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</si>
  <si>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</si>
  <si>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</si>
  <si>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</si>
  <si>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</si>
  <si>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</si>
  <si>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</si>
  <si>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</si>
  <si>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</si>
  <si>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</si>
  <si>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</si>
  <si>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</si>
  <si>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</si>
  <si>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</si>
  <si>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</si>
  <si>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</si>
  <si>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</si>
  <si>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</si>
  <si>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</si>
  <si>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</si>
  <si>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</si>
  <si>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</si>
  <si>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</si>
  <si>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</si>
  <si>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</si>
  <si>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</si>
  <si>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</si>
  <si>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</si>
  <si>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</si>
  <si>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</si>
  <si>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</si>
  <si>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</si>
  <si>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</si>
  <si>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</si>
  <si>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</si>
  <si>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</si>
  <si>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</si>
  <si>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</si>
  <si>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</si>
  <si>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</si>
  <si>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</si>
  <si>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</si>
  <si>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</si>
  <si>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</si>
  <si>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</si>
  <si>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</si>
  <si>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</si>
  <si>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</si>
  <si>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須崎市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</si>
  <si>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</si>
  <si>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</si>
  <si>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</si>
  <si>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</si>
  <si>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</si>
  <si>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</si>
  <si>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</si>
  <si>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</si>
  <si>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</si>
  <si>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</si>
  <si>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</si>
  <si>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</si>
  <si>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</si>
  <si>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</si>
  <si>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</si>
  <si>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</si>
  <si>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</si>
  <si>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</si>
  <si>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</si>
  <si>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須崎市の施設・設備は供用開始から40年が経過し、施設全体の老朽化が進行していることから、それに伴う突発的な事故の頻発化や災害時の被害深刻化といったリスクを抱えているため、令和2年度には、施設管理の最適化や効率的な改築・更新を目的としたストックマネジメント計画を策定した。
　近年は、社会資本整備総合交付金を活用し、ポンプ場施設の老朽化した電気機械設備の更新を重点的に行っているところである。
　また、公共下水道施設等運営事業における毎月のモニタリング業務において、対応すべき優先度の高いマンホールや管路の情報共有を行い、修繕等の対応を行っているところである。</t>
    <rPh sb="138" eb="140">
      <t>キンネン</t>
    </rPh>
    <rPh sb="142" eb="153">
      <t>シャカイシホンセイビソウゴウコウフキン</t>
    </rPh>
    <rPh sb="154" eb="156">
      <t>カツヨウ</t>
    </rPh>
    <rPh sb="161" eb="162">
      <t>ジョウ</t>
    </rPh>
    <rPh sb="162" eb="164">
      <t>シセツ</t>
    </rPh>
    <rPh sb="165" eb="168">
      <t>ロウキュウカ</t>
    </rPh>
    <rPh sb="170" eb="172">
      <t>デンキ</t>
    </rPh>
    <rPh sb="172" eb="174">
      <t>キカイ</t>
    </rPh>
    <rPh sb="174" eb="176">
      <t>セツビ</t>
    </rPh>
    <rPh sb="177" eb="179">
      <t>コウシン</t>
    </rPh>
    <rPh sb="180" eb="182">
      <t>ジュウテン</t>
    </rPh>
    <rPh sb="182" eb="183">
      <t>テキ</t>
    </rPh>
    <rPh sb="184" eb="185">
      <t>オコナ</t>
    </rPh>
    <rPh sb="201" eb="206">
      <t>コウキョウゲスイドウ</t>
    </rPh>
    <rPh sb="206" eb="208">
      <t>シセツ</t>
    </rPh>
    <rPh sb="208" eb="209">
      <t>トウ</t>
    </rPh>
    <rPh sb="209" eb="211">
      <t>ウンエイ</t>
    </rPh>
    <rPh sb="211" eb="213">
      <t>ジギョウ</t>
    </rPh>
    <rPh sb="217" eb="219">
      <t>マイツキ</t>
    </rPh>
    <rPh sb="226" eb="228">
      <t>ギョウム</t>
    </rPh>
    <rPh sb="233" eb="235">
      <t>タイオウ</t>
    </rPh>
    <rPh sb="238" eb="241">
      <t>ユウセンド</t>
    </rPh>
    <rPh sb="242" eb="243">
      <t>タカ</t>
    </rPh>
    <rPh sb="250" eb="252">
      <t>カンロ</t>
    </rPh>
    <rPh sb="253" eb="255">
      <t>ジョウホウ</t>
    </rPh>
    <rPh sb="255" eb="257">
      <t>キョウユウ</t>
    </rPh>
    <rPh sb="258" eb="259">
      <t>オコナ</t>
    </rPh>
    <rPh sb="261" eb="263">
      <t>シュウゼン</t>
    </rPh>
    <rPh sb="263" eb="264">
      <t>トウ</t>
    </rPh>
    <rPh sb="265" eb="267">
      <t>タイオウ</t>
    </rPh>
    <rPh sb="268" eb="269">
      <t>オコナ</t>
    </rPh>
    <phoneticPr fontId="4"/>
  </si>
  <si>
    <t>　令和2年4月から開始した公共下水道施設等運営事業により、維持管理費の縮減効果等で経費回収率の改善につながっている（H29～R1年度は分流式下水道等に要する経費の算定方法の変更や委託による汚水処理原価の増加等で経費回収率は減少傾向であった）。電気や燃料代の高騰が続く厳しい状況ではあるものの、さらなる経費回収率の向上に向けて、面整備の検討や維持管理費の縮減を検討する必要がある。
　また、水洗化率は毎年微増しているものの、平均値を下回る状況であるため、引き続きインターネットを活用した広報等、運営権者と共に下水道施設の重要性・有効性を啓発していく必要がある。
　有収率については93.64%と数値上の状況は良い環境にあるが、マンホール等から不明水の流入があり、汚水処理の収入となっていないことから、適切な対策を実施し、さらなる効率化を図る必要がある。
　全体的な経営の健全性・効率性についてはまだまだ悪い状況に変わりないが、改善が見られる指標もあることから、公共下水道施設等運営事業の導入による民間企業のノウハウも活かしつつ、官民一体となって経営改善に向けて取り組む必要がある。</t>
    <rPh sb="121" eb="123">
      <t>デンキ</t>
    </rPh>
    <rPh sb="124" eb="126">
      <t>ネンリョウ</t>
    </rPh>
    <rPh sb="126" eb="127">
      <t>ダイ</t>
    </rPh>
    <rPh sb="128" eb="130">
      <t>コウトウ</t>
    </rPh>
    <rPh sb="131" eb="132">
      <t>ツヅ</t>
    </rPh>
    <rPh sb="133" eb="134">
      <t>キビ</t>
    </rPh>
    <rPh sb="136" eb="138">
      <t>ジョウキョウ</t>
    </rPh>
    <rPh sb="167" eb="169">
      <t>ケントウ</t>
    </rPh>
    <rPh sb="170" eb="174">
      <t>イジカンリ</t>
    </rPh>
    <rPh sb="174" eb="175">
      <t>ヒ</t>
    </rPh>
    <rPh sb="176" eb="178">
      <t>シュクゲン</t>
    </rPh>
    <rPh sb="179" eb="181">
      <t>ケントウ</t>
    </rPh>
    <rPh sb="183" eb="185">
      <t>ヒツヨウ</t>
    </rPh>
    <rPh sb="377" eb="380">
      <t>ゼンタイテキ</t>
    </rPh>
    <rPh sb="405" eb="406">
      <t>カ</t>
    </rPh>
    <rPh sb="412" eb="414">
      <t>カイゼン</t>
    </rPh>
    <rPh sb="415" eb="416">
      <t>ミ</t>
    </rPh>
    <rPh sb="419" eb="421">
      <t>シヒョウ</t>
    </rPh>
    <phoneticPr fontId="4"/>
  </si>
  <si>
    <t>　須崎市では、下水道事業の経営改善にかかる対策として、公共下水道施設に運営権を設定するいわゆるPFI事業（コンセッション事業）を導入した。令和2年4月から民間事業者（SPC）による運営事業を開始し、財政負担の軽減・業務の効率化に向けて、官民一体となった事業運営の体制構築を行っているところである。
　令和6年度には、事業導入後初めてとなる第三者による中間評価を行うこととなっていることから、これまでの課題を整理し、さらなる経営改善を目指す。
　さらに、経理内容の明確化や資産の把握などの課題を解決するために、令和6年度より公営企業会計を導入する。これにより、職員の企業経営意識の醸成を図り、財務諸表を活用した経営分析や経営課題を抽出し、その対応による経営改善も期待される。</t>
    <rPh sb="150" eb="152">
      <t>レイワ</t>
    </rPh>
    <rPh sb="153" eb="154">
      <t>ネン</t>
    </rPh>
    <rPh sb="154" eb="155">
      <t>ド</t>
    </rPh>
    <rPh sb="158" eb="160">
      <t>ジギョウ</t>
    </rPh>
    <rPh sb="160" eb="162">
      <t>ドウニュウ</t>
    </rPh>
    <rPh sb="162" eb="163">
      <t>ゴ</t>
    </rPh>
    <rPh sb="163" eb="164">
      <t>ハジ</t>
    </rPh>
    <rPh sb="169" eb="170">
      <t>ダイ</t>
    </rPh>
    <rPh sb="170" eb="172">
      <t>サンシャ</t>
    </rPh>
    <rPh sb="175" eb="177">
      <t>チュウカン</t>
    </rPh>
    <rPh sb="177" eb="179">
      <t>ヒョウカ</t>
    </rPh>
    <rPh sb="180" eb="181">
      <t>オコナ</t>
    </rPh>
    <rPh sb="200" eb="202">
      <t>カダイ</t>
    </rPh>
    <rPh sb="203" eb="205">
      <t>セイリ</t>
    </rPh>
    <rPh sb="211" eb="213">
      <t>ケイエイ</t>
    </rPh>
    <rPh sb="213" eb="215">
      <t>カイゼン</t>
    </rPh>
    <rPh sb="216" eb="218">
      <t>メザ</t>
    </rPh>
    <rPh sb="320" eb="322">
      <t>タイオウ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</si>
</sst>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1.0900000000000001</c:v>
                </c:pt>
                <c:pt idx="1">
                  <c:v>0</c:v>
                </c:pt>
                <c:pt idx="2">
                  <c:v>0</c:v>
                </c:pt>
                <c:pt idx="3">
                  <c:v>0</c:v>
                </c:pt>
                <c:pt idx="4">
                  <c:v>0</c:v>
                </c:pt>
              </c:numCache>
            </c:numRef>
          </c:val>
          <c:extLst>
            <c:ext xmlns:c16="http://schemas.microsoft.com/office/drawing/2014/chart" uri="{C3380CC4-5D6E-409C-BE32-E72D297353CC}">
              <c16:uniqueId val="{00000000-DF1F-45DD-AA83-6C0CC3C892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0.17</c:v>
                </c:pt>
                <c:pt idx="2">
                  <c:v>0.15</c:v>
                </c:pt>
                <c:pt idx="3">
                  <c:v>0.15</c:v>
                </c:pt>
                <c:pt idx="4">
                  <c:v>0.12</c:v>
                </c:pt>
              </c:numCache>
            </c:numRef>
          </c:val>
          <c:smooth val="0"/>
          <c:extLst>
            <c:ext xmlns:c16="http://schemas.microsoft.com/office/drawing/2014/chart" uri="{C3380CC4-5D6E-409C-BE32-E72D297353CC}">
              <c16:uniqueId val="{00000001-DF1F-45DD-AA83-6C0CC3C8926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31.43</c:v>
                </c:pt>
                <c:pt idx="1">
                  <c:v>32.35</c:v>
                </c:pt>
                <c:pt idx="2">
                  <c:v>33.78</c:v>
                </c:pt>
                <c:pt idx="3">
                  <c:v>33.78</c:v>
                </c:pt>
                <c:pt idx="4">
                  <c:v>32.86</c:v>
                </c:pt>
              </c:numCache>
            </c:numRef>
          </c:val>
          <c:extLst>
            <c:ext xmlns:c16="http://schemas.microsoft.com/office/drawing/2014/chart" uri="{C3380CC4-5D6E-409C-BE32-E72D297353CC}">
              <c16:uniqueId val="{00000000-4612-4379-BABF-5C4C8310FB1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c:v>
                </c:pt>
                <c:pt idx="1">
                  <c:v>57.42</c:v>
                </c:pt>
                <c:pt idx="2">
                  <c:v>56.72</c:v>
                </c:pt>
                <c:pt idx="3">
                  <c:v>56.43</c:v>
                </c:pt>
                <c:pt idx="4">
                  <c:v>55.82</c:v>
                </c:pt>
              </c:numCache>
            </c:numRef>
          </c:val>
          <c:smooth val="0"/>
          <c:extLst>
            <c:ext xmlns:c16="http://schemas.microsoft.com/office/drawing/2014/chart" uri="{C3380CC4-5D6E-409C-BE32-E72D297353CC}">
              <c16:uniqueId val="{00000001-4612-4379-BABF-5C4C8310FB1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73.77</c:v>
                </c:pt>
                <c:pt idx="1">
                  <c:v>74.040000000000006</c:v>
                </c:pt>
                <c:pt idx="2">
                  <c:v>75.11</c:v>
                </c:pt>
                <c:pt idx="3">
                  <c:v>76.34</c:v>
                </c:pt>
                <c:pt idx="4">
                  <c:v>79.709999999999994</c:v>
                </c:pt>
              </c:numCache>
            </c:numRef>
          </c:val>
          <c:extLst>
            <c:ext xmlns:c16="http://schemas.microsoft.com/office/drawing/2014/chart" uri="{C3380CC4-5D6E-409C-BE32-E72D297353CC}">
              <c16:uniqueId val="{00000000-3ACB-4D6C-A97B-9A749F14666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89.79</c:v>
                </c:pt>
                <c:pt idx="1">
                  <c:v>90.42</c:v>
                </c:pt>
                <c:pt idx="2">
                  <c:v>90.72</c:v>
                </c:pt>
                <c:pt idx="3">
                  <c:v>91.07</c:v>
                </c:pt>
                <c:pt idx="4">
                  <c:v>90.67</c:v>
                </c:pt>
              </c:numCache>
            </c:numRef>
          </c:val>
          <c:smooth val="0"/>
          <c:extLst>
            <c:ext xmlns:c16="http://schemas.microsoft.com/office/drawing/2014/chart" uri="{C3380CC4-5D6E-409C-BE32-E72D297353CC}">
              <c16:uniqueId val="{00000001-3ACB-4D6C-A97B-9A749F14666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70.540000000000006</c:v>
                </c:pt>
                <c:pt idx="1">
                  <c:v>67.03</c:v>
                </c:pt>
                <c:pt idx="2">
                  <c:v>73.989999999999995</c:v>
                </c:pt>
                <c:pt idx="3">
                  <c:v>64.37</c:v>
                </c:pt>
                <c:pt idx="4">
                  <c:v>64.260000000000005</c:v>
                </c:pt>
              </c:numCache>
            </c:numRef>
          </c:val>
          <c:extLst>
            <c:ext xmlns:c16="http://schemas.microsoft.com/office/drawing/2014/chart" uri="{C3380CC4-5D6E-409C-BE32-E72D297353CC}">
              <c16:uniqueId val="{00000000-E79A-4E11-A42B-BC49B62787F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9A-4E11-A42B-BC49B62787F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22-4907-9F34-189EC93B5AE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22-4907-9F34-189EC93B5AE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5D-472D-85EC-D117D4FAED5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5D-472D-85EC-D117D4FAED5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F-4A3B-AE48-EC9AB206D2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F-4A3B-AE48-EC9AB206D2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91-4B10-BF03-9535DAD0622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91-4B10-BF03-9535DAD0622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12090.87</c:v>
                </c:pt>
                <c:pt idx="1">
                  <c:v>9832.0400000000009</c:v>
                </c:pt>
                <c:pt idx="2">
                  <c:v>9383.31</c:v>
                </c:pt>
                <c:pt idx="3">
                  <c:v>8896.59</c:v>
                </c:pt>
                <c:pt idx="4">
                  <c:v>8680.6200000000008</c:v>
                </c:pt>
              </c:numCache>
            </c:numRef>
          </c:val>
          <c:extLst>
            <c:ext xmlns:c16="http://schemas.microsoft.com/office/drawing/2014/chart" uri="{C3380CC4-5D6E-409C-BE32-E72D297353CC}">
              <c16:uniqueId val="{00000000-58BF-47D3-A139-6BD6031129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768.62</c:v>
                </c:pt>
                <c:pt idx="1">
                  <c:v>789.44</c:v>
                </c:pt>
                <c:pt idx="2">
                  <c:v>789.08</c:v>
                </c:pt>
                <c:pt idx="3">
                  <c:v>747.84</c:v>
                </c:pt>
                <c:pt idx="4">
                  <c:v>804.98</c:v>
                </c:pt>
              </c:numCache>
            </c:numRef>
          </c:val>
          <c:smooth val="0"/>
          <c:extLst>
            <c:ext xmlns:c16="http://schemas.microsoft.com/office/drawing/2014/chart" uri="{C3380CC4-5D6E-409C-BE32-E72D297353CC}">
              <c16:uniqueId val="{00000001-58BF-47D3-A139-6BD6031129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14.89</c:v>
                </c:pt>
                <c:pt idx="1">
                  <c:v>16.690000000000001</c:v>
                </c:pt>
                <c:pt idx="2">
                  <c:v>33.93</c:v>
                </c:pt>
                <c:pt idx="3">
                  <c:v>32.04</c:v>
                </c:pt>
                <c:pt idx="4">
                  <c:v>31.51</c:v>
                </c:pt>
              </c:numCache>
            </c:numRef>
          </c:val>
          <c:extLst>
            <c:ext xmlns:c16="http://schemas.microsoft.com/office/drawing/2014/chart" uri="{C3380CC4-5D6E-409C-BE32-E72D297353CC}">
              <c16:uniqueId val="{00000000-CB34-420B-9EFD-32E44751B23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88.06</c:v>
                </c:pt>
                <c:pt idx="1">
                  <c:v>87.29</c:v>
                </c:pt>
                <c:pt idx="2">
                  <c:v>88.25</c:v>
                </c:pt>
                <c:pt idx="3">
                  <c:v>90.17</c:v>
                </c:pt>
                <c:pt idx="4">
                  <c:v>88.71</c:v>
                </c:pt>
              </c:numCache>
            </c:numRef>
          </c:val>
          <c:smooth val="0"/>
          <c:extLst>
            <c:ext xmlns:c16="http://schemas.microsoft.com/office/drawing/2014/chart" uri="{C3380CC4-5D6E-409C-BE32-E72D297353CC}">
              <c16:uniqueId val="{00000001-CB34-420B-9EFD-32E44751B23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885.77</c:v>
                </c:pt>
                <c:pt idx="1">
                  <c:v>803.95</c:v>
                </c:pt>
                <c:pt idx="2">
                  <c:v>399.41</c:v>
                </c:pt>
                <c:pt idx="3">
                  <c:v>424.11</c:v>
                </c:pt>
                <c:pt idx="4">
                  <c:v>441.77</c:v>
                </c:pt>
              </c:numCache>
            </c:numRef>
          </c:val>
          <c:extLst>
            <c:ext xmlns:c16="http://schemas.microsoft.com/office/drawing/2014/chart" uri="{C3380CC4-5D6E-409C-BE32-E72D297353CC}">
              <c16:uniqueId val="{00000000-C424-4997-A366-215AB6A457F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179.32</c:v>
                </c:pt>
                <c:pt idx="1">
                  <c:v>176.67</c:v>
                </c:pt>
                <c:pt idx="2">
                  <c:v>176.37</c:v>
                </c:pt>
                <c:pt idx="3">
                  <c:v>173.17</c:v>
                </c:pt>
                <c:pt idx="4">
                  <c:v>174.8</c:v>
                </c:pt>
              </c:numCache>
            </c:numRef>
          </c:val>
          <c:smooth val="0"/>
          <c:extLst>
            <c:ext xmlns:c16="http://schemas.microsoft.com/office/drawing/2014/chart" uri="{C3380CC4-5D6E-409C-BE32-E72D297353CC}">
              <c16:uniqueId val="{00000001-C424-4997-A366-215AB6A457F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2"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高知県　須崎市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20268</v>
      </c>
      <c r="AM8" s="37"/>
      <c r="AN8" s="37"/>
      <c r="AO8" s="37"/>
      <c r="AP8" s="37"/>
      <c r="AQ8" s="37"/>
      <c r="AR8" s="37"/>
      <c r="AS8" s="37"/>
      <c r="AT8" s="38">
        <f>データ!T6</f>
        <v>135.19999999999999</v>
      </c>
      <c r="AU8" s="38"/>
      <c r="AV8" s="38"/>
      <c r="AW8" s="38"/>
      <c r="AX8" s="38"/>
      <c r="AY8" s="38"/>
      <c r="AZ8" s="38"/>
      <c r="BA8" s="38"/>
      <c r="BB8" s="38">
        <f>データ!U6</f>
        <v>149.91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7.71</v>
      </c>
      <c r="Q10" s="38"/>
      <c r="R10" s="38"/>
      <c r="S10" s="38"/>
      <c r="T10" s="38"/>
      <c r="U10" s="38"/>
      <c r="V10" s="38"/>
      <c r="W10" s="38">
        <f>データ!Q6</f>
        <v>93.64</v>
      </c>
      <c r="X10" s="38"/>
      <c r="Y10" s="38"/>
      <c r="Z10" s="38"/>
      <c r="AA10" s="38"/>
      <c r="AB10" s="38"/>
      <c r="AC10" s="38"/>
      <c r="AD10" s="37">
        <f>データ!R6</f>
        <v>2210</v>
      </c>
      <c r="AE10" s="37"/>
      <c r="AF10" s="37"/>
      <c r="AG10" s="37"/>
      <c r="AH10" s="37"/>
      <c r="AI10" s="37"/>
      <c r="AJ10" s="37"/>
      <c r="AK10" s="2"/>
      <c r="AL10" s="37">
        <f>データ!V6</f>
        <v>1533</v>
      </c>
      <c r="AM10" s="37"/>
      <c r="AN10" s="37"/>
      <c r="AO10" s="37"/>
      <c r="AP10" s="37"/>
      <c r="AQ10" s="37"/>
      <c r="AR10" s="37"/>
      <c r="AS10" s="37"/>
      <c r="AT10" s="38">
        <f>データ!W6</f>
        <v>0.45</v>
      </c>
      <c r="AU10" s="38"/>
      <c r="AV10" s="38"/>
      <c r="AW10" s="38"/>
      <c r="AX10" s="38"/>
      <c r="AY10" s="38"/>
      <c r="AZ10" s="38"/>
      <c r="BA10" s="38"/>
      <c r="BB10" s="38">
        <f>データ!X6</f>
        <v>3406.67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43</v>
      </c>
      <c r="N86" s="12" t="s">
        <v>44</v>
      </c>
      <c r="O86" s="12" t="str">
        <f>データ!EO6</f>
        <v>【0.23】</v>
      </c>
    </row>
  </sheetData>
  <sheetProtection algorithmName="SHA-512" hashValue="DNdqWC+VS6SR7o04yogN8sbPXakSlc9GiisGy6q9Jy5vDHSXsO2D1kkFS7xamzHzPAVgWlNKzyqRua5uvSajgw==" saltValue="cIuThAx+FNQgmsxpeviY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392065</v>
      </c>
      <c r="D6" s="19">
        <f t="shared" si="3"/>
        <v>47</v>
      </c>
      <c r="E6" s="19">
        <f t="shared" si="3"/>
        <v>17</v>
      </c>
      <c r="F6" s="19">
        <f t="shared" si="3"/>
        <v>1</v>
      </c>
      <c r="G6" s="19">
        <f t="shared" si="3"/>
        <v>0</v>
      </c>
      <c r="H6" s="19" t="str">
        <f t="shared" si="3"/>
        <v>高知県　須崎市</v>
      </c>
      <c r="I6" s="19" t="str">
        <f t="shared" si="3"/>
        <v>法非適用</v>
      </c>
      <c r="J6" s="19" t="str">
        <f t="shared" si="3"/>
        <v>下水道事業</v>
      </c>
      <c r="K6" s="19" t="str">
        <f t="shared" si="3"/>
        <v>公共下水道</v>
      </c>
      <c r="L6" s="19" t="str">
        <f t="shared" si="3"/>
        <v>Cc1</v>
      </c>
      <c r="M6" s="19" t="str">
        <f t="shared" si="3"/>
        <v>非設置</v>
      </c>
      <c r="N6" s="20" t="str">
        <f t="shared" si="3"/>
        <v>-</v>
      </c>
      <c r="O6" s="20" t="str">
        <f t="shared" si="3"/>
        <v>該当数値なし</v>
      </c>
      <c r="P6" s="20">
        <f t="shared" si="3"/>
        <v>7.71</v>
      </c>
      <c r="Q6" s="20">
        <f t="shared" si="3"/>
        <v>93.64</v>
      </c>
      <c r="R6" s="20">
        <f t="shared" si="3"/>
        <v>2210</v>
      </c>
      <c r="S6" s="20">
        <f t="shared" si="3"/>
        <v>20268</v>
      </c>
      <c r="T6" s="20">
        <f t="shared" si="3"/>
        <v>135.19999999999999</v>
      </c>
      <c r="U6" s="20">
        <f t="shared" si="3"/>
        <v>149.91</v>
      </c>
      <c r="V6" s="20">
        <f t="shared" si="3"/>
        <v>1533</v>
      </c>
      <c r="W6" s="20">
        <f t="shared" si="3"/>
        <v>0.45</v>
      </c>
      <c r="X6" s="20">
        <f t="shared" si="3"/>
        <v>3406.67</v>
      </c>
      <c r="Y6" s="21">
        <f>IF(Y7="",NA(),Y7)</f>
        <v>70.540000000000006</v>
      </c>
      <c r="Z6" s="21">
        <f t="shared" ref="Z6:AH6" si="4">IF(Z7="",NA(),Z7)</f>
        <v>67.03</v>
      </c>
      <c r="AA6" s="21">
        <f t="shared" si="4"/>
        <v>73.989999999999995</v>
      </c>
      <c r="AB6" s="21">
        <f t="shared" si="4"/>
        <v>64.37</v>
      </c>
      <c r="AC6" s="21">
        <f t="shared" si="4"/>
        <v>64.260000000000005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12090.87</v>
      </c>
      <c r="BG6" s="21">
        <f t="shared" ref="BG6:BO6" si="7">IF(BG7="",NA(),BG7)</f>
        <v>9832.0400000000009</v>
      </c>
      <c r="BH6" s="21">
        <f t="shared" si="7"/>
        <v>9383.31</v>
      </c>
      <c r="BI6" s="21">
        <f t="shared" si="7"/>
        <v>8896.59</v>
      </c>
      <c r="BJ6" s="21">
        <f t="shared" si="7"/>
        <v>8680.6200000000008</v>
      </c>
      <c r="BK6" s="21">
        <f t="shared" si="7"/>
        <v>768.62</v>
      </c>
      <c r="BL6" s="21">
        <f t="shared" si="7"/>
        <v>789.44</v>
      </c>
      <c r="BM6" s="21">
        <f t="shared" si="7"/>
        <v>789.08</v>
      </c>
      <c r="BN6" s="21">
        <f t="shared" si="7"/>
        <v>747.84</v>
      </c>
      <c r="BO6" s="21">
        <f t="shared" si="7"/>
        <v>804.98</v>
      </c>
      <c r="BP6" s="20" t="str">
        <f>IF(BP7="","",IF(BP7="-","【-】","【"&amp;SUBSTITUTE(TEXT(BP7,"#,##0.00"),"-","△")&amp;"】"))</f>
        <v>【652.82】</v>
      </c>
      <c r="BQ6" s="21">
        <f>IF(BQ7="",NA(),BQ7)</f>
        <v>14.89</v>
      </c>
      <c r="BR6" s="21">
        <f t="shared" ref="BR6:BZ6" si="8">IF(BR7="",NA(),BR7)</f>
        <v>16.690000000000001</v>
      </c>
      <c r="BS6" s="21">
        <f t="shared" si="8"/>
        <v>33.93</v>
      </c>
      <c r="BT6" s="21">
        <f t="shared" si="8"/>
        <v>32.04</v>
      </c>
      <c r="BU6" s="21">
        <f t="shared" si="8"/>
        <v>31.51</v>
      </c>
      <c r="BV6" s="21">
        <f t="shared" si="8"/>
        <v>88.06</v>
      </c>
      <c r="BW6" s="21">
        <f t="shared" si="8"/>
        <v>87.29</v>
      </c>
      <c r="BX6" s="21">
        <f t="shared" si="8"/>
        <v>88.25</v>
      </c>
      <c r="BY6" s="21">
        <f t="shared" si="8"/>
        <v>90.17</v>
      </c>
      <c r="BZ6" s="21">
        <f t="shared" si="8"/>
        <v>88.71</v>
      </c>
      <c r="CA6" s="20" t="str">
        <f>IF(CA7="","",IF(CA7="-","【-】","【"&amp;SUBSTITUTE(TEXT(CA7,"#,##0.00"),"-","△")&amp;"】"))</f>
        <v>【97.61】</v>
      </c>
      <c r="CB6" s="21">
        <f>IF(CB7="",NA(),CB7)</f>
        <v>885.77</v>
      </c>
      <c r="CC6" s="21">
        <f t="shared" ref="CC6:CK6" si="9">IF(CC7="",NA(),CC7)</f>
        <v>803.95</v>
      </c>
      <c r="CD6" s="21">
        <f t="shared" si="9"/>
        <v>399.41</v>
      </c>
      <c r="CE6" s="21">
        <f t="shared" si="9"/>
        <v>424.11</v>
      </c>
      <c r="CF6" s="21">
        <f t="shared" si="9"/>
        <v>441.77</v>
      </c>
      <c r="CG6" s="21">
        <f t="shared" si="9"/>
        <v>179.32</v>
      </c>
      <c r="CH6" s="21">
        <f t="shared" si="9"/>
        <v>176.67</v>
      </c>
      <c r="CI6" s="21">
        <f t="shared" si="9"/>
        <v>176.37</v>
      </c>
      <c r="CJ6" s="21">
        <f t="shared" si="9"/>
        <v>173.17</v>
      </c>
      <c r="CK6" s="21">
        <f t="shared" si="9"/>
        <v>174.8</v>
      </c>
      <c r="CL6" s="20" t="str">
        <f>IF(CL7="","",IF(CL7="-","【-】","【"&amp;SUBSTITUTE(TEXT(CL7,"#,##0.00"),"-","△")&amp;"】"))</f>
        <v>【138.29】</v>
      </c>
      <c r="CM6" s="21">
        <f>IF(CM7="",NA(),CM7)</f>
        <v>31.43</v>
      </c>
      <c r="CN6" s="21">
        <f t="shared" ref="CN6:CV6" si="10">IF(CN7="",NA(),CN7)</f>
        <v>32.35</v>
      </c>
      <c r="CO6" s="21">
        <f t="shared" si="10"/>
        <v>33.78</v>
      </c>
      <c r="CP6" s="21">
        <f t="shared" si="10"/>
        <v>33.78</v>
      </c>
      <c r="CQ6" s="21">
        <f t="shared" si="10"/>
        <v>32.86</v>
      </c>
      <c r="CR6" s="21">
        <f t="shared" si="10"/>
        <v>58</v>
      </c>
      <c r="CS6" s="21">
        <f t="shared" si="10"/>
        <v>57.42</v>
      </c>
      <c r="CT6" s="21">
        <f t="shared" si="10"/>
        <v>56.72</v>
      </c>
      <c r="CU6" s="21">
        <f t="shared" si="10"/>
        <v>56.43</v>
      </c>
      <c r="CV6" s="21">
        <f t="shared" si="10"/>
        <v>55.82</v>
      </c>
      <c r="CW6" s="20" t="str">
        <f>IF(CW7="","",IF(CW7="-","【-】","【"&amp;SUBSTITUTE(TEXT(CW7,"#,##0.00"),"-","△")&amp;"】"))</f>
        <v>【59.10】</v>
      </c>
      <c r="CX6" s="21">
        <f>IF(CX7="",NA(),CX7)</f>
        <v>73.77</v>
      </c>
      <c r="CY6" s="21">
        <f t="shared" ref="CY6:DG6" si="11">IF(CY7="",NA(),CY7)</f>
        <v>74.040000000000006</v>
      </c>
      <c r="CZ6" s="21">
        <f t="shared" si="11"/>
        <v>75.11</v>
      </c>
      <c r="DA6" s="21">
        <f t="shared" si="11"/>
        <v>76.34</v>
      </c>
      <c r="DB6" s="21">
        <f t="shared" si="11"/>
        <v>79.709999999999994</v>
      </c>
      <c r="DC6" s="21">
        <f t="shared" si="11"/>
        <v>89.79</v>
      </c>
      <c r="DD6" s="21">
        <f t="shared" si="11"/>
        <v>90.42</v>
      </c>
      <c r="DE6" s="21">
        <f t="shared" si="11"/>
        <v>90.72</v>
      </c>
      <c r="DF6" s="21">
        <f t="shared" si="11"/>
        <v>91.07</v>
      </c>
      <c r="DG6" s="21">
        <f t="shared" si="11"/>
        <v>90.67</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f>IF(EE7="",NA(),EE7)</f>
        <v>1.0900000000000001</v>
      </c>
      <c r="EF6" s="20">
        <f t="shared" ref="EF6:EN6" si="14">IF(EF7="",NA(),EF7)</f>
        <v>0</v>
      </c>
      <c r="EG6" s="20">
        <f t="shared" si="14"/>
        <v>0</v>
      </c>
      <c r="EH6" s="20">
        <f t="shared" si="14"/>
        <v>0</v>
      </c>
      <c r="EI6" s="20">
        <f t="shared" si="14"/>
        <v>0</v>
      </c>
      <c r="EJ6" s="21">
        <f t="shared" si="14"/>
        <v>0.21</v>
      </c>
      <c r="EK6" s="21">
        <f t="shared" si="14"/>
        <v>0.17</v>
      </c>
      <c r="EL6" s="21">
        <f t="shared" si="14"/>
        <v>0.15</v>
      </c>
      <c r="EM6" s="21">
        <f t="shared" si="14"/>
        <v>0.15</v>
      </c>
      <c r="EN6" s="21">
        <f t="shared" si="14"/>
        <v>0.12</v>
      </c>
      <c r="EO6" s="20" t="str">
        <f>IF(EO7="","",IF(EO7="-","【-】","【"&amp;SUBSTITUTE(TEXT(EO7,"#,##0.00"),"-","△")&amp;"】"))</f>
        <v>【0.23】</v>
      </c>
    </row>
    <row r="7" spans="1:145" s="22" customFormat="1" x14ac:dyDescent="0.15">
      <c r="A7" s="14"/>
      <c r="B7" s="23">
        <v>2022</v>
      </c>
      <c r="C7" s="23">
        <v>392065</v>
      </c>
      <c r="D7" s="23">
        <v>47</v>
      </c>
      <c r="E7" s="23">
        <v>17</v>
      </c>
      <c r="F7" s="23">
        <v>1</v>
      </c>
      <c r="G7" s="23">
        <v>0</v>
      </c>
      <c r="H7" s="23" t="s">
        <v>98</v>
      </c>
      <c r="I7" s="23" t="s">
        <v>99</v>
      </c>
      <c r="J7" s="23" t="s">
        <v>100</v>
      </c>
      <c r="K7" s="23" t="s">
        <v>101</v>
      </c>
      <c r="L7" s="23" t="s">
        <v>102</v>
      </c>
      <c r="M7" s="23" t="s">
        <v>103</v>
      </c>
      <c r="N7" s="24" t="s">
        <v>104</v>
      </c>
      <c r="O7" s="24" t="s">
        <v>105</v>
      </c>
      <c r="P7" s="24">
        <v>7.71</v>
      </c>
      <c r="Q7" s="24">
        <v>93.64</v>
      </c>
      <c r="R7" s="24">
        <v>2210</v>
      </c>
      <c r="S7" s="24">
        <v>20268</v>
      </c>
      <c r="T7" s="24">
        <v>135.19999999999999</v>
      </c>
      <c r="U7" s="24">
        <v>149.91</v>
      </c>
      <c r="V7" s="24">
        <v>1533</v>
      </c>
      <c r="W7" s="24">
        <v>0.45</v>
      </c>
      <c r="X7" s="24">
        <v>3406.67</v>
      </c>
      <c r="Y7" s="24">
        <v>70.540000000000006</v>
      </c>
      <c r="Z7" s="24">
        <v>67.03</v>
      </c>
      <c r="AA7" s="24">
        <v>73.989999999999995</v>
      </c>
      <c r="AB7" s="24">
        <v>64.37</v>
      </c>
      <c r="AC7" s="24">
        <v>64.260000000000005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12090.87</v>
      </c>
      <c r="BG7" s="24">
        <v>9832.0400000000009</v>
      </c>
      <c r="BH7" s="24">
        <v>9383.31</v>
      </c>
      <c r="BI7" s="24">
        <v>8896.59</v>
      </c>
      <c r="BJ7" s="24">
        <v>8680.6200000000008</v>
      </c>
      <c r="BK7" s="24">
        <v>768.62</v>
      </c>
      <c r="BL7" s="24">
        <v>789.44</v>
      </c>
      <c r="BM7" s="24">
        <v>789.08</v>
      </c>
      <c r="BN7" s="24">
        <v>747.84</v>
      </c>
      <c r="BO7" s="24">
        <v>804.98</v>
      </c>
      <c r="BP7" s="24">
        <v>652.82000000000005</v>
      </c>
      <c r="BQ7" s="24">
        <v>14.89</v>
      </c>
      <c r="BR7" s="24">
        <v>16.690000000000001</v>
      </c>
      <c r="BS7" s="24">
        <v>33.93</v>
      </c>
      <c r="BT7" s="24">
        <v>32.04</v>
      </c>
      <c r="BU7" s="24">
        <v>31.51</v>
      </c>
      <c r="BV7" s="24">
        <v>88.06</v>
      </c>
      <c r="BW7" s="24">
        <v>87.29</v>
      </c>
      <c r="BX7" s="24">
        <v>88.25</v>
      </c>
      <c r="BY7" s="24">
        <v>90.17</v>
      </c>
      <c r="BZ7" s="24">
        <v>88.71</v>
      </c>
      <c r="CA7" s="24">
        <v>97.61</v>
      </c>
      <c r="CB7" s="24">
        <v>885.77</v>
      </c>
      <c r="CC7" s="24">
        <v>803.95</v>
      </c>
      <c r="CD7" s="24">
        <v>399.41</v>
      </c>
      <c r="CE7" s="24">
        <v>424.11</v>
      </c>
      <c r="CF7" s="24">
        <v>441.77</v>
      </c>
      <c r="CG7" s="24">
        <v>179.32</v>
      </c>
      <c r="CH7" s="24">
        <v>176.67</v>
      </c>
      <c r="CI7" s="24">
        <v>176.37</v>
      </c>
      <c r="CJ7" s="24">
        <v>173.17</v>
      </c>
      <c r="CK7" s="24">
        <v>174.8</v>
      </c>
      <c r="CL7" s="24">
        <v>138.29</v>
      </c>
      <c r="CM7" s="24">
        <v>31.43</v>
      </c>
      <c r="CN7" s="24">
        <v>32.35</v>
      </c>
      <c r="CO7" s="24">
        <v>33.78</v>
      </c>
      <c r="CP7" s="24">
        <v>33.78</v>
      </c>
      <c r="CQ7" s="24">
        <v>32.86</v>
      </c>
      <c r="CR7" s="24">
        <v>58</v>
      </c>
      <c r="CS7" s="24">
        <v>57.42</v>
      </c>
      <c r="CT7" s="24">
        <v>56.72</v>
      </c>
      <c r="CU7" s="24">
        <v>56.43</v>
      </c>
      <c r="CV7" s="24">
        <v>55.82</v>
      </c>
      <c r="CW7" s="24">
        <v>59.1</v>
      </c>
      <c r="CX7" s="24">
        <v>73.77</v>
      </c>
      <c r="CY7" s="24">
        <v>74.040000000000006</v>
      </c>
      <c r="CZ7" s="24">
        <v>75.11</v>
      </c>
      <c r="DA7" s="24">
        <v>76.34</v>
      </c>
      <c r="DB7" s="24">
        <v>79.709999999999994</v>
      </c>
      <c r="DC7" s="24">
        <v>89.79</v>
      </c>
      <c r="DD7" s="24">
        <v>90.42</v>
      </c>
      <c r="DE7" s="24">
        <v>90.72</v>
      </c>
      <c r="DF7" s="24">
        <v>91.07</v>
      </c>
      <c r="DG7" s="24">
        <v>90.67</v>
      </c>
      <c r="DH7" s="24">
        <v>95.82</v>
      </c>
      <c r="DI7" s="24"/>
      <c r="DJ7" s="24"/>
      <c r="DK7" s="24"/>
      <c r="DL7" s="24"/>
      <c r="DM7" s="24"/>
      <c r="DN7" s="24"/>
      <c r="DO7" s="24"/>
      <c r="DP7" s="24"/>
      <c r="DQ7" s="24"/>
      <c r="DR7" s="24"/>
      <c r="DS7" s="24"/>
      <c r="DT7" s="24"/>
      <c r="DU7" s="24"/>
      <c r="DV7" s="24"/>
      <c r="DW7" s="24"/>
      <c r="DX7" s="24"/>
      <c r="DY7" s="24"/>
      <c r="DZ7" s="24"/>
      <c r="EA7" s="24"/>
      <c r="EB7" s="24"/>
      <c r="EC7" s="24"/>
      <c r="ED7" s="24"/>
      <c r="EE7" s="24">
        <v>1.0900000000000001</v>
      </c>
      <c r="EF7" s="24">
        <v>0</v>
      </c>
      <c r="EG7" s="24">
        <v>0</v>
      </c>
      <c r="EH7" s="24">
        <v>0</v>
      </c>
      <c r="EI7" s="24">
        <v>0</v>
      </c>
      <c r="EJ7" s="24">
        <v>0.21</v>
      </c>
      <c r="EK7" s="24">
        <v>0.17</v>
      </c>
      <c r="EL7" s="24">
        <v>0.15</v>
      </c>
      <c r="EM7" s="24">
        <v>0.15</v>
      </c>
      <c r="EN7" s="24">
        <v>0.12</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2024-01-22T09:18:32Z</cp:lastPrinted>
  <dcterms:created xsi:type="dcterms:W3CDTF">2023-12-12T02:48:00Z</dcterms:created>
  <dcterms:modified xsi:type="dcterms:W3CDTF">2024-01-24T04:30:03Z</dcterms:modified>
  <cp:category/>
</cp:coreProperties>
</file>