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水道)総務係\総務係\財政担当\報告・回答\令和05年度\060125_公営企業に係る経営比較分析表（令和４年度決算）の分析等\提出用\"/>
    </mc:Choice>
  </mc:AlternateContent>
  <workbookProtection workbookAlgorithmName="SHA-512" workbookHashValue="E7MTyTA6YXtliIDKwZZNbBoZV0baty/Cu67Kfz392qsHw1lvPUnSOb6LBVNGbXhM0Q28fX4H9AKzqFBOIvM07Q==" workbookSaltValue="0bXB5vqIVFTy1FfnFdf59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<sst xmlns="http://schemas.openxmlformats.org/spreadsheetml/2006/main" count="228" uniqueCount="115">
  <si>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</si>
  <si>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</si>
  <si>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</si>
  <si>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</si>
  <si>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</si>
  <si>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</si>
  <si>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</si>
  <si>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</si>
  <si>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</si>
  <si>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</si>
  <si>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</si>
  <si>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</si>
  <si>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</si>
  <si>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</si>
  <si>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</si>
  <si>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</si>
  <si>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</si>
  <si>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</si>
  <si>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</si>
  <si>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</si>
  <si>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</si>
  <si>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</si>
  <si>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</si>
  <si>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</si>
  <si>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</si>
  <si>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</si>
  <si>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</si>
  <si>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</si>
  <si>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</si>
  <si>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</si>
  <si>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</si>
  <si>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</si>
  <si>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</si>
  <si>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</si>
  <si>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</si>
  <si>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</si>
  <si>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</si>
  <si>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</si>
  <si>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</si>
  <si>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</si>
  <si>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</si>
  <si>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</si>
  <si>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</si>
  <si>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</si>
  <si>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</si>
  <si>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</si>
  <si>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</si>
  <si>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</si>
  <si>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</si>
  <si>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</si>
  <si>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</si>
  <si>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</si>
  <si>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</si>
  <si>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</si>
  <si>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</si>
  <si>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</si>
  <si>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</si>
  <si>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</si>
  <si>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</si>
  <si>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</si>
  <si>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</si>
  <si>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</si>
  <si>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</si>
  <si>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</si>
  <si>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</si>
  <si>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</si>
  <si>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</si>
  <si>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</si>
  <si>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</si>
  <si>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</si>
  <si>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</si>
  <si>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</si>
  <si>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</si>
  <si>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</si>
  <si>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</si>
  <si>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</si>
  <si>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</si>
  <si>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</si>
  <si>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</si>
  <si>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</si>
  <si>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</si>
  <si>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</si>
  <si>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</si>
  <si>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</si>
  <si>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</si>
  <si>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</si>
  <si>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</si>
  <si>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</si>
  <si>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</si>
  <si>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</si>
  <si>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</si>
  <si>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</si>
  <si>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</si>
  <si>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須崎市</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</si>
  <si>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</si>
  <si>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</si>
  <si>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</si>
  <si>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</si>
  <si>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</si>
  <si>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</si>
  <si>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</si>
  <si>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</si>
  <si>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</si>
  <si>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</si>
  <si>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</si>
  <si>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</si>
  <si>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</si>
  <si>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</si>
  <si>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</si>
  <si>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</si>
  <si>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</si>
  <si>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</si>
  <si>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人口減少に伴い給水収益が減少傾向にあるなか、老朽施設の更新や耐震化を行っていく必要がある。
令和元年度に策定した経営戦略による計画を基に、経営戦略の見直しも行いつつ、健全な経営の維持と効率的な更新投資を行っていく必要がある。</t>
    <rPh sb="69" eb="73">
      <t>ケイエイセンリャク</t>
    </rPh>
    <rPh sb="74" eb="76">
      <t>ミナオ</t>
    </rPh>
    <rPh sb="78" eb="79">
      <t>オコナ</t>
    </rPh>
    <phoneticPr fontId="4"/>
  </si>
  <si>
    <t>県内で2番目に古い水道という歴史を持つがゆえに、水道施設の多くが老朽化しており、有形固定資産減価償却率が類似団体平均及び全国平均より高くなっている。管路経年化率（耐用年数を超えた管路の割合）は類似団体平均をやや下回っており、また管路更新率（当年度の更新管路の割合）がR4年度では類似団体平均を上回ったものの、更新のペースを早める必要性がある状況は続いているといえる。</t>
    <rPh sb="139" eb="141">
      <t>ルイジ</t>
    </rPh>
    <rPh sb="141" eb="143">
      <t>ダンタイ</t>
    </rPh>
    <rPh sb="146" eb="148">
      <t>ウワマワ</t>
    </rPh>
    <phoneticPr fontId="4"/>
  </si>
  <si>
    <t>経常収支比率、料金回収率ともに100％以上であり、両指標は類似団体平均及び全国平均を上回っている。経常費用を経常収益で賄えており、また給水にかかる費用を給水収益で賄えていることを示しており、経営の健全性を維持している。
類似団体平均と比較して企業債残高対給水収益比率が高くなっているが、これは管路更新に伴うものが大半であり、適切な投資規模である。
有収率は類似団体平均以上となっている。有収率を高く維持していくためには、管路更新や漏水箇所の修繕に対する費用を確保することが必要だが、債務残高等とのバランスに注意して運営していく必要がある。</t>
    <rPh sb="0" eb="4">
      <t>ケイジョウシュウシ</t>
    </rPh>
    <rPh sb="4" eb="6">
      <t>ヒリツ</t>
    </rPh>
    <rPh sb="7" eb="9">
      <t>リョウキン</t>
    </rPh>
    <rPh sb="9" eb="12">
      <t>カイシュウリツ</t>
    </rPh>
    <rPh sb="19" eb="21">
      <t>イジョウ</t>
    </rPh>
    <rPh sb="25" eb="28">
      <t>リョウシヒョウ</t>
    </rPh>
    <rPh sb="194" eb="197">
      <t>ユウシュウリツ</t>
    </rPh>
    <rPh sb="198" eb="199">
      <t>タカ</t>
    </rPh>
    <rPh sb="200" eb="202">
      <t>イジ</t>
    </rPh>
    <rPh sb="211" eb="215">
      <t>カンロコウシン</t>
    </rPh>
    <rPh sb="216" eb="220">
      <t>ロウスイカショ</t>
    </rPh>
    <rPh sb="221" eb="223">
      <t>シュウゼン</t>
    </rPh>
    <rPh sb="224" eb="225">
      <t>タイ</t>
    </rPh>
    <rPh sb="227" eb="229">
      <t>ヒヨウ</t>
    </rPh>
    <rPh sb="230" eb="232">
      <t>カクホ</t>
    </rPh>
    <rPh sb="237" eb="2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</si>
</sst>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0.72</c:v>
                </c:pt>
                <c:pt idx="1">
                  <c:v>0.72</c:v>
                </c:pt>
                <c:pt idx="2">
                  <c:v>0.48</c:v>
                </c:pt>
                <c:pt idx="3">
                  <c:v>0.43</c:v>
                </c:pt>
                <c:pt idx="4">
                  <c:v>0.62</c:v>
                </c:pt>
              </c:numCache>
            </c:numRef>
          </c:val>
          <c:extLst>
            <c:ext xmlns:c16="http://schemas.microsoft.com/office/drawing/2014/chart" uri="{C3380CC4-5D6E-409C-BE32-E72D297353CC}">
              <c16:uniqueId val="{00000000-98AE-4D1D-B01B-19C8FB28DF8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98AE-4D1D-B01B-19C8FB28DF8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62.13</c:v>
                </c:pt>
                <c:pt idx="1">
                  <c:v>59.25</c:v>
                </c:pt>
                <c:pt idx="2">
                  <c:v>55.77</c:v>
                </c:pt>
                <c:pt idx="3">
                  <c:v>55.28</c:v>
                </c:pt>
                <c:pt idx="4">
                  <c:v>55.25</c:v>
                </c:pt>
              </c:numCache>
            </c:numRef>
          </c:val>
          <c:extLst>
            <c:ext xmlns:c16="http://schemas.microsoft.com/office/drawing/2014/chart" uri="{C3380CC4-5D6E-409C-BE32-E72D297353CC}">
              <c16:uniqueId val="{00000000-7128-424F-8D9A-7A16AA26648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7128-424F-8D9A-7A16AA26648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81.39</c:v>
                </c:pt>
                <c:pt idx="1">
                  <c:v>80.06</c:v>
                </c:pt>
                <c:pt idx="2">
                  <c:v>85.96</c:v>
                </c:pt>
                <c:pt idx="3">
                  <c:v>86.26</c:v>
                </c:pt>
                <c:pt idx="4">
                  <c:v>85.69</c:v>
                </c:pt>
              </c:numCache>
            </c:numRef>
          </c:val>
          <c:extLst>
            <c:ext xmlns:c16="http://schemas.microsoft.com/office/drawing/2014/chart" uri="{C3380CC4-5D6E-409C-BE32-E72D297353CC}">
              <c16:uniqueId val="{00000000-0A1A-493E-9F1C-B5DFB56297C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0A1A-493E-9F1C-B5DFB56297C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119.92</c:v>
                </c:pt>
                <c:pt idx="1">
                  <c:v>118.76</c:v>
                </c:pt>
                <c:pt idx="2">
                  <c:v>118.43</c:v>
                </c:pt>
                <c:pt idx="3">
                  <c:v>117.71</c:v>
                </c:pt>
                <c:pt idx="4">
                  <c:v>111.17</c:v>
                </c:pt>
              </c:numCache>
            </c:numRef>
          </c:val>
          <c:extLst>
            <c:ext xmlns:c16="http://schemas.microsoft.com/office/drawing/2014/chart" uri="{C3380CC4-5D6E-409C-BE32-E72D297353CC}">
              <c16:uniqueId val="{00000000-D6E8-48C3-AF9F-1F70FB30A95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D6E8-48C3-AF9F-1F70FB30A95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52.86</c:v>
                </c:pt>
                <c:pt idx="1">
                  <c:v>53.34</c:v>
                </c:pt>
                <c:pt idx="2">
                  <c:v>54.2</c:v>
                </c:pt>
                <c:pt idx="3">
                  <c:v>54.94</c:v>
                </c:pt>
                <c:pt idx="4">
                  <c:v>56.02</c:v>
                </c:pt>
              </c:numCache>
            </c:numRef>
          </c:val>
          <c:extLst>
            <c:ext xmlns:c16="http://schemas.microsoft.com/office/drawing/2014/chart" uri="{C3380CC4-5D6E-409C-BE32-E72D297353CC}">
              <c16:uniqueId val="{00000000-BCFD-419A-A3A1-E136869682D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BCFD-419A-A3A1-E136869682D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12.24</c:v>
                </c:pt>
                <c:pt idx="1">
                  <c:v>11.91</c:v>
                </c:pt>
                <c:pt idx="2">
                  <c:v>12.36</c:v>
                </c:pt>
                <c:pt idx="3">
                  <c:v>15.14</c:v>
                </c:pt>
                <c:pt idx="4">
                  <c:v>17.71</c:v>
                </c:pt>
              </c:numCache>
            </c:numRef>
          </c:val>
          <c:extLst>
            <c:ext xmlns:c16="http://schemas.microsoft.com/office/drawing/2014/chart" uri="{C3380CC4-5D6E-409C-BE32-E72D297353CC}">
              <c16:uniqueId val="{00000000-FB13-45E7-88B8-39A0BC721A1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FB13-45E7-88B8-39A0BC721A1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98-4258-84F2-C01FA11D109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BD98-4258-84F2-C01FA11D109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241.94</c:v>
                </c:pt>
                <c:pt idx="1">
                  <c:v>258.06</c:v>
                </c:pt>
                <c:pt idx="2">
                  <c:v>243.91</c:v>
                </c:pt>
                <c:pt idx="3">
                  <c:v>259.19</c:v>
                </c:pt>
                <c:pt idx="4">
                  <c:v>285.26</c:v>
                </c:pt>
              </c:numCache>
            </c:numRef>
          </c:val>
          <c:extLst>
            <c:ext xmlns:c16="http://schemas.microsoft.com/office/drawing/2014/chart" uri="{C3380CC4-5D6E-409C-BE32-E72D297353CC}">
              <c16:uniqueId val="{00000000-EE9A-41B6-BE01-A41FCEF4800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EE9A-41B6-BE01-A41FCEF4800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569.94000000000005</c:v>
                </c:pt>
                <c:pt idx="1">
                  <c:v>576.75</c:v>
                </c:pt>
                <c:pt idx="2">
                  <c:v>567.07000000000005</c:v>
                </c:pt>
                <c:pt idx="3">
                  <c:v>568.01</c:v>
                </c:pt>
                <c:pt idx="4">
                  <c:v>551.46</c:v>
                </c:pt>
              </c:numCache>
            </c:numRef>
          </c:val>
          <c:extLst>
            <c:ext xmlns:c16="http://schemas.microsoft.com/office/drawing/2014/chart" uri="{C3380CC4-5D6E-409C-BE32-E72D297353CC}">
              <c16:uniqueId val="{00000000-1AF6-4892-9B4D-DC822485CE0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1AF6-4892-9B4D-DC822485CE0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115.61</c:v>
                </c:pt>
                <c:pt idx="1">
                  <c:v>113.66</c:v>
                </c:pt>
                <c:pt idx="2">
                  <c:v>113.38</c:v>
                </c:pt>
                <c:pt idx="3">
                  <c:v>109.4</c:v>
                </c:pt>
                <c:pt idx="4">
                  <c:v>106.27</c:v>
                </c:pt>
              </c:numCache>
            </c:numRef>
          </c:val>
          <c:extLst>
            <c:ext xmlns:c16="http://schemas.microsoft.com/office/drawing/2014/chart" uri="{C3380CC4-5D6E-409C-BE32-E72D297353CC}">
              <c16:uniqueId val="{00000000-A879-4D73-B992-1E1D57E7B64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A879-4D73-B992-1E1D57E7B64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140.91999999999999</c:v>
                </c:pt>
                <c:pt idx="1">
                  <c:v>144.27000000000001</c:v>
                </c:pt>
                <c:pt idx="2">
                  <c:v>144.72</c:v>
                </c:pt>
                <c:pt idx="3">
                  <c:v>150.36000000000001</c:v>
                </c:pt>
                <c:pt idx="4">
                  <c:v>157.24</c:v>
                </c:pt>
              </c:numCache>
            </c:numRef>
          </c:val>
          <c:extLst>
            <c:ext xmlns:c16="http://schemas.microsoft.com/office/drawing/2014/chart" uri="{C3380CC4-5D6E-409C-BE32-E72D297353CC}">
              <c16:uniqueId val="{00000000-1212-4EC5-BECC-B4725258A0F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1212-4EC5-BECC-B4725258A0F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80" zoomScaleNormal="80" workbookViewId="0">
      <selection activeCell="BB36" sqref="BB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高知県　須崎市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自治体職員</v>
      </c>
      <c r="AE8" s="76"/>
      <c r="AF8" s="76"/>
      <c r="AG8" s="76"/>
      <c r="AH8" s="76"/>
      <c r="AI8" s="76"/>
      <c r="AJ8" s="76"/>
      <c r="AK8" s="2"/>
      <c r="AL8" s="59">
        <f>データ!$R$6</f>
        <v>20268</v>
      </c>
      <c r="AM8" s="59"/>
      <c r="AN8" s="59"/>
      <c r="AO8" s="59"/>
      <c r="AP8" s="59"/>
      <c r="AQ8" s="59"/>
      <c r="AR8" s="59"/>
      <c r="AS8" s="59"/>
      <c r="AT8" s="56">
        <f>データ!$S$6</f>
        <v>135.19999999999999</v>
      </c>
      <c r="AU8" s="57"/>
      <c r="AV8" s="57"/>
      <c r="AW8" s="57"/>
      <c r="AX8" s="57"/>
      <c r="AY8" s="57"/>
      <c r="AZ8" s="57"/>
      <c r="BA8" s="57"/>
      <c r="BB8" s="46">
        <f>データ!$T$6</f>
        <v>149.91</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48.9</v>
      </c>
      <c r="J10" s="57"/>
      <c r="K10" s="57"/>
      <c r="L10" s="57"/>
      <c r="M10" s="57"/>
      <c r="N10" s="57"/>
      <c r="O10" s="58"/>
      <c r="P10" s="46">
        <f>データ!$P$6</f>
        <v>90.24</v>
      </c>
      <c r="Q10" s="46"/>
      <c r="R10" s="46"/>
      <c r="S10" s="46"/>
      <c r="T10" s="46"/>
      <c r="U10" s="46"/>
      <c r="V10" s="46"/>
      <c r="W10" s="59">
        <f>データ!$Q$6</f>
        <v>2750</v>
      </c>
      <c r="X10" s="59"/>
      <c r="Y10" s="59"/>
      <c r="Z10" s="59"/>
      <c r="AA10" s="59"/>
      <c r="AB10" s="59"/>
      <c r="AC10" s="59"/>
      <c r="AD10" s="2"/>
      <c r="AE10" s="2"/>
      <c r="AF10" s="2"/>
      <c r="AG10" s="2"/>
      <c r="AH10" s="2"/>
      <c r="AI10" s="2"/>
      <c r="AJ10" s="2"/>
      <c r="AK10" s="2"/>
      <c r="AL10" s="59">
        <f>データ!$U$6</f>
        <v>17943</v>
      </c>
      <c r="AM10" s="59"/>
      <c r="AN10" s="59"/>
      <c r="AO10" s="59"/>
      <c r="AP10" s="59"/>
      <c r="AQ10" s="59"/>
      <c r="AR10" s="59"/>
      <c r="AS10" s="59"/>
      <c r="AT10" s="56">
        <f>データ!$V$6</f>
        <v>35.159999999999997</v>
      </c>
      <c r="AU10" s="57"/>
      <c r="AV10" s="57"/>
      <c r="AW10" s="57"/>
      <c r="AX10" s="57"/>
      <c r="AY10" s="57"/>
      <c r="AZ10" s="57"/>
      <c r="BA10" s="57"/>
      <c r="BB10" s="46">
        <f>データ!$W$6</f>
        <v>510.32</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114</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EKCfXTYqcSwWQtJfhgVDszkuxQsnw2ZaTrn96cOYq7+uxt5VBmxOb9IuXR4CbL1FzPeE3keq6nFHXyYG5cPAw==" saltValue="NhTZ0b4s3VEXtppD4BP8y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392065</v>
      </c>
      <c r="D6" s="20">
        <f t="shared" si="3"/>
        <v>46</v>
      </c>
      <c r="E6" s="20">
        <f t="shared" si="3"/>
        <v>1</v>
      </c>
      <c r="F6" s="20">
        <f t="shared" si="3"/>
        <v>0</v>
      </c>
      <c r="G6" s="20">
        <f t="shared" si="3"/>
        <v>1</v>
      </c>
      <c r="H6" s="20" t="str">
        <f t="shared" si="3"/>
        <v>高知県　須崎市</v>
      </c>
      <c r="I6" s="20" t="str">
        <f t="shared" si="3"/>
        <v>法適用</v>
      </c>
      <c r="J6" s="20" t="str">
        <f t="shared" si="3"/>
        <v>水道事業</v>
      </c>
      <c r="K6" s="20" t="str">
        <f t="shared" si="3"/>
        <v>末端給水事業</v>
      </c>
      <c r="L6" s="20" t="str">
        <f t="shared" si="3"/>
        <v>A6</v>
      </c>
      <c r="M6" s="20" t="str">
        <f t="shared" si="3"/>
        <v>自治体職員</v>
      </c>
      <c r="N6" s="21" t="str">
        <f t="shared" si="3"/>
        <v>-</v>
      </c>
      <c r="O6" s="21">
        <f t="shared" si="3"/>
        <v>48.9</v>
      </c>
      <c r="P6" s="21">
        <f t="shared" si="3"/>
        <v>90.24</v>
      </c>
      <c r="Q6" s="21">
        <f t="shared" si="3"/>
        <v>2750</v>
      </c>
      <c r="R6" s="21">
        <f t="shared" si="3"/>
        <v>20268</v>
      </c>
      <c r="S6" s="21">
        <f t="shared" si="3"/>
        <v>135.19999999999999</v>
      </c>
      <c r="T6" s="21">
        <f t="shared" si="3"/>
        <v>149.91</v>
      </c>
      <c r="U6" s="21">
        <f t="shared" si="3"/>
        <v>17943</v>
      </c>
      <c r="V6" s="21">
        <f t="shared" si="3"/>
        <v>35.159999999999997</v>
      </c>
      <c r="W6" s="21">
        <f t="shared" si="3"/>
        <v>510.32</v>
      </c>
      <c r="X6" s="22">
        <f>IF(X7="",NA(),X7)</f>
        <v>119.92</v>
      </c>
      <c r="Y6" s="22">
        <f t="shared" ref="Y6:AG6" si="4">IF(Y7="",NA(),Y7)</f>
        <v>118.76</v>
      </c>
      <c r="Z6" s="22">
        <f t="shared" si="4"/>
        <v>118.43</v>
      </c>
      <c r="AA6" s="22">
        <f t="shared" si="4"/>
        <v>117.71</v>
      </c>
      <c r="AB6" s="22">
        <f t="shared" si="4"/>
        <v>111.17</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241.94</v>
      </c>
      <c r="AU6" s="22">
        <f t="shared" ref="AU6:BC6" si="6">IF(AU7="",NA(),AU7)</f>
        <v>258.06</v>
      </c>
      <c r="AV6" s="22">
        <f t="shared" si="6"/>
        <v>243.91</v>
      </c>
      <c r="AW6" s="22">
        <f t="shared" si="6"/>
        <v>259.19</v>
      </c>
      <c r="AX6" s="22">
        <f t="shared" si="6"/>
        <v>285.26</v>
      </c>
      <c r="AY6" s="22">
        <f t="shared" si="6"/>
        <v>369.69</v>
      </c>
      <c r="AZ6" s="22">
        <f t="shared" si="6"/>
        <v>379.08</v>
      </c>
      <c r="BA6" s="22">
        <f t="shared" si="6"/>
        <v>367.55</v>
      </c>
      <c r="BB6" s="22">
        <f t="shared" si="6"/>
        <v>378.56</v>
      </c>
      <c r="BC6" s="22">
        <f t="shared" si="6"/>
        <v>364.46</v>
      </c>
      <c r="BD6" s="21" t="str">
        <f>IF(BD7="","",IF(BD7="-","【-】","【"&amp;SUBSTITUTE(TEXT(BD7,"#,##0.00"),"-","△")&amp;"】"))</f>
        <v>【252.29】</v>
      </c>
      <c r="BE6" s="22">
        <f>IF(BE7="",NA(),BE7)</f>
        <v>569.94000000000005</v>
      </c>
      <c r="BF6" s="22">
        <f t="shared" ref="BF6:BN6" si="7">IF(BF7="",NA(),BF7)</f>
        <v>576.75</v>
      </c>
      <c r="BG6" s="22">
        <f t="shared" si="7"/>
        <v>567.07000000000005</v>
      </c>
      <c r="BH6" s="22">
        <f t="shared" si="7"/>
        <v>568.01</v>
      </c>
      <c r="BI6" s="22">
        <f t="shared" si="7"/>
        <v>551.46</v>
      </c>
      <c r="BJ6" s="22">
        <f t="shared" si="7"/>
        <v>402.99</v>
      </c>
      <c r="BK6" s="22">
        <f t="shared" si="7"/>
        <v>398.98</v>
      </c>
      <c r="BL6" s="22">
        <f t="shared" si="7"/>
        <v>418.68</v>
      </c>
      <c r="BM6" s="22">
        <f t="shared" si="7"/>
        <v>395.68</v>
      </c>
      <c r="BN6" s="22">
        <f t="shared" si="7"/>
        <v>403.72</v>
      </c>
      <c r="BO6" s="21" t="str">
        <f>IF(BO7="","",IF(BO7="-","【-】","【"&amp;SUBSTITUTE(TEXT(BO7,"#,##0.00"),"-","△")&amp;"】"))</f>
        <v>【268.07】</v>
      </c>
      <c r="BP6" s="22">
        <f>IF(BP7="",NA(),BP7)</f>
        <v>115.61</v>
      </c>
      <c r="BQ6" s="22">
        <f t="shared" ref="BQ6:BY6" si="8">IF(BQ7="",NA(),BQ7)</f>
        <v>113.66</v>
      </c>
      <c r="BR6" s="22">
        <f t="shared" si="8"/>
        <v>113.38</v>
      </c>
      <c r="BS6" s="22">
        <f t="shared" si="8"/>
        <v>109.4</v>
      </c>
      <c r="BT6" s="22">
        <f t="shared" si="8"/>
        <v>106.27</v>
      </c>
      <c r="BU6" s="22">
        <f t="shared" si="8"/>
        <v>98.66</v>
      </c>
      <c r="BV6" s="22">
        <f t="shared" si="8"/>
        <v>98.64</v>
      </c>
      <c r="BW6" s="22">
        <f t="shared" si="8"/>
        <v>94.78</v>
      </c>
      <c r="BX6" s="22">
        <f t="shared" si="8"/>
        <v>97.59</v>
      </c>
      <c r="BY6" s="22">
        <f t="shared" si="8"/>
        <v>92.17</v>
      </c>
      <c r="BZ6" s="21" t="str">
        <f>IF(BZ7="","",IF(BZ7="-","【-】","【"&amp;SUBSTITUTE(TEXT(BZ7,"#,##0.00"),"-","△")&amp;"】"))</f>
        <v>【97.47】</v>
      </c>
      <c r="CA6" s="22">
        <f>IF(CA7="",NA(),CA7)</f>
        <v>140.91999999999999</v>
      </c>
      <c r="CB6" s="22">
        <f t="shared" ref="CB6:CJ6" si="9">IF(CB7="",NA(),CB7)</f>
        <v>144.27000000000001</v>
      </c>
      <c r="CC6" s="22">
        <f t="shared" si="9"/>
        <v>144.72</v>
      </c>
      <c r="CD6" s="22">
        <f t="shared" si="9"/>
        <v>150.36000000000001</v>
      </c>
      <c r="CE6" s="22">
        <f t="shared" si="9"/>
        <v>157.24</v>
      </c>
      <c r="CF6" s="22">
        <f t="shared" si="9"/>
        <v>178.59</v>
      </c>
      <c r="CG6" s="22">
        <f t="shared" si="9"/>
        <v>178.92</v>
      </c>
      <c r="CH6" s="22">
        <f t="shared" si="9"/>
        <v>181.3</v>
      </c>
      <c r="CI6" s="22">
        <f t="shared" si="9"/>
        <v>181.71</v>
      </c>
      <c r="CJ6" s="22">
        <f t="shared" si="9"/>
        <v>188.51</v>
      </c>
      <c r="CK6" s="21" t="str">
        <f>IF(CK7="","",IF(CK7="-","【-】","【"&amp;SUBSTITUTE(TEXT(CK7,"#,##0.00"),"-","△")&amp;"】"))</f>
        <v>【174.75】</v>
      </c>
      <c r="CL6" s="22">
        <f>IF(CL7="",NA(),CL7)</f>
        <v>62.13</v>
      </c>
      <c r="CM6" s="22">
        <f t="shared" ref="CM6:CU6" si="10">IF(CM7="",NA(),CM7)</f>
        <v>59.25</v>
      </c>
      <c r="CN6" s="22">
        <f t="shared" si="10"/>
        <v>55.77</v>
      </c>
      <c r="CO6" s="22">
        <f t="shared" si="10"/>
        <v>55.28</v>
      </c>
      <c r="CP6" s="22">
        <f t="shared" si="10"/>
        <v>55.25</v>
      </c>
      <c r="CQ6" s="22">
        <f t="shared" si="10"/>
        <v>55.03</v>
      </c>
      <c r="CR6" s="22">
        <f t="shared" si="10"/>
        <v>55.14</v>
      </c>
      <c r="CS6" s="22">
        <f t="shared" si="10"/>
        <v>55.89</v>
      </c>
      <c r="CT6" s="22">
        <f t="shared" si="10"/>
        <v>55.72</v>
      </c>
      <c r="CU6" s="22">
        <f t="shared" si="10"/>
        <v>55.31</v>
      </c>
      <c r="CV6" s="21" t="str">
        <f>IF(CV7="","",IF(CV7="-","【-】","【"&amp;SUBSTITUTE(TEXT(CV7,"#,##0.00"),"-","△")&amp;"】"))</f>
        <v>【59.97】</v>
      </c>
      <c r="CW6" s="22">
        <f>IF(CW7="",NA(),CW7)</f>
        <v>81.39</v>
      </c>
      <c r="CX6" s="22">
        <f t="shared" ref="CX6:DF6" si="11">IF(CX7="",NA(),CX7)</f>
        <v>80.06</v>
      </c>
      <c r="CY6" s="22">
        <f t="shared" si="11"/>
        <v>85.96</v>
      </c>
      <c r="CZ6" s="22">
        <f t="shared" si="11"/>
        <v>86.26</v>
      </c>
      <c r="DA6" s="22">
        <f t="shared" si="11"/>
        <v>85.69</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52.86</v>
      </c>
      <c r="DI6" s="22">
        <f t="shared" ref="DI6:DQ6" si="12">IF(DI7="",NA(),DI7)</f>
        <v>53.34</v>
      </c>
      <c r="DJ6" s="22">
        <f t="shared" si="12"/>
        <v>54.2</v>
      </c>
      <c r="DK6" s="22">
        <f t="shared" si="12"/>
        <v>54.94</v>
      </c>
      <c r="DL6" s="22">
        <f t="shared" si="12"/>
        <v>56.02</v>
      </c>
      <c r="DM6" s="22">
        <f t="shared" si="12"/>
        <v>48.87</v>
      </c>
      <c r="DN6" s="22">
        <f t="shared" si="12"/>
        <v>49.92</v>
      </c>
      <c r="DO6" s="22">
        <f t="shared" si="12"/>
        <v>50.63</v>
      </c>
      <c r="DP6" s="22">
        <f t="shared" si="12"/>
        <v>51.29</v>
      </c>
      <c r="DQ6" s="22">
        <f t="shared" si="12"/>
        <v>52.2</v>
      </c>
      <c r="DR6" s="21" t="str">
        <f>IF(DR7="","",IF(DR7="-","【-】","【"&amp;SUBSTITUTE(TEXT(DR7,"#,##0.00"),"-","△")&amp;"】"))</f>
        <v>【51.51】</v>
      </c>
      <c r="DS6" s="22">
        <f>IF(DS7="",NA(),DS7)</f>
        <v>12.24</v>
      </c>
      <c r="DT6" s="22">
        <f t="shared" ref="DT6:EB6" si="13">IF(DT7="",NA(),DT7)</f>
        <v>11.91</v>
      </c>
      <c r="DU6" s="22">
        <f t="shared" si="13"/>
        <v>12.36</v>
      </c>
      <c r="DV6" s="22">
        <f t="shared" si="13"/>
        <v>15.14</v>
      </c>
      <c r="DW6" s="22">
        <f t="shared" si="13"/>
        <v>17.71</v>
      </c>
      <c r="DX6" s="22">
        <f t="shared" si="13"/>
        <v>14.85</v>
      </c>
      <c r="DY6" s="22">
        <f t="shared" si="13"/>
        <v>16.88</v>
      </c>
      <c r="DZ6" s="22">
        <f t="shared" si="13"/>
        <v>18.28</v>
      </c>
      <c r="EA6" s="22">
        <f t="shared" si="13"/>
        <v>19.61</v>
      </c>
      <c r="EB6" s="22">
        <f t="shared" si="13"/>
        <v>20.73</v>
      </c>
      <c r="EC6" s="21" t="str">
        <f>IF(EC7="","",IF(EC7="-","【-】","【"&amp;SUBSTITUTE(TEXT(EC7,"#,##0.00"),"-","△")&amp;"】"))</f>
        <v>【23.75】</v>
      </c>
      <c r="ED6" s="22">
        <f>IF(ED7="",NA(),ED7)</f>
        <v>0.72</v>
      </c>
      <c r="EE6" s="22">
        <f t="shared" ref="EE6:EM6" si="14">IF(EE7="",NA(),EE7)</f>
        <v>0.72</v>
      </c>
      <c r="EF6" s="22">
        <f t="shared" si="14"/>
        <v>0.48</v>
      </c>
      <c r="EG6" s="22">
        <f t="shared" si="14"/>
        <v>0.43</v>
      </c>
      <c r="EH6" s="22">
        <f t="shared" si="14"/>
        <v>0.62</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392065</v>
      </c>
      <c r="D7" s="24">
        <v>46</v>
      </c>
      <c r="E7" s="24">
        <v>1</v>
      </c>
      <c r="F7" s="24">
        <v>0</v>
      </c>
      <c r="G7" s="24">
        <v>1</v>
      </c>
      <c r="H7" s="24" t="s">
        <v>93</v>
      </c>
      <c r="I7" s="24" t="s">
        <v>94</v>
      </c>
      <c r="J7" s="24" t="s">
        <v>95</v>
      </c>
      <c r="K7" s="24" t="s">
        <v>96</v>
      </c>
      <c r="L7" s="24" t="s">
        <v>97</v>
      </c>
      <c r="M7" s="24" t="s">
        <v>98</v>
      </c>
      <c r="N7" s="25" t="s">
        <v>99</v>
      </c>
      <c r="O7" s="25">
        <v>48.9</v>
      </c>
      <c r="P7" s="25">
        <v>90.24</v>
      </c>
      <c r="Q7" s="25">
        <v>2750</v>
      </c>
      <c r="R7" s="25">
        <v>20268</v>
      </c>
      <c r="S7" s="25">
        <v>135.19999999999999</v>
      </c>
      <c r="T7" s="25">
        <v>149.91</v>
      </c>
      <c r="U7" s="25">
        <v>17943</v>
      </c>
      <c r="V7" s="25">
        <v>35.159999999999997</v>
      </c>
      <c r="W7" s="25">
        <v>510.32</v>
      </c>
      <c r="X7" s="25">
        <v>119.92</v>
      </c>
      <c r="Y7" s="25">
        <v>118.76</v>
      </c>
      <c r="Z7" s="25">
        <v>118.43</v>
      </c>
      <c r="AA7" s="25">
        <v>117.71</v>
      </c>
      <c r="AB7" s="25">
        <v>111.17</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241.94</v>
      </c>
      <c r="AU7" s="25">
        <v>258.06</v>
      </c>
      <c r="AV7" s="25">
        <v>243.91</v>
      </c>
      <c r="AW7" s="25">
        <v>259.19</v>
      </c>
      <c r="AX7" s="25">
        <v>285.26</v>
      </c>
      <c r="AY7" s="25">
        <v>369.69</v>
      </c>
      <c r="AZ7" s="25">
        <v>379.08</v>
      </c>
      <c r="BA7" s="25">
        <v>367.55</v>
      </c>
      <c r="BB7" s="25">
        <v>378.56</v>
      </c>
      <c r="BC7" s="25">
        <v>364.46</v>
      </c>
      <c r="BD7" s="25">
        <v>252.29</v>
      </c>
      <c r="BE7" s="25">
        <v>569.94000000000005</v>
      </c>
      <c r="BF7" s="25">
        <v>576.75</v>
      </c>
      <c r="BG7" s="25">
        <v>567.07000000000005</v>
      </c>
      <c r="BH7" s="25">
        <v>568.01</v>
      </c>
      <c r="BI7" s="25">
        <v>551.46</v>
      </c>
      <c r="BJ7" s="25">
        <v>402.99</v>
      </c>
      <c r="BK7" s="25">
        <v>398.98</v>
      </c>
      <c r="BL7" s="25">
        <v>418.68</v>
      </c>
      <c r="BM7" s="25">
        <v>395.68</v>
      </c>
      <c r="BN7" s="25">
        <v>403.72</v>
      </c>
      <c r="BO7" s="25">
        <v>268.07</v>
      </c>
      <c r="BP7" s="25">
        <v>115.61</v>
      </c>
      <c r="BQ7" s="25">
        <v>113.66</v>
      </c>
      <c r="BR7" s="25">
        <v>113.38</v>
      </c>
      <c r="BS7" s="25">
        <v>109.4</v>
      </c>
      <c r="BT7" s="25">
        <v>106.27</v>
      </c>
      <c r="BU7" s="25">
        <v>98.66</v>
      </c>
      <c r="BV7" s="25">
        <v>98.64</v>
      </c>
      <c r="BW7" s="25">
        <v>94.78</v>
      </c>
      <c r="BX7" s="25">
        <v>97.59</v>
      </c>
      <c r="BY7" s="25">
        <v>92.17</v>
      </c>
      <c r="BZ7" s="25">
        <v>97.47</v>
      </c>
      <c r="CA7" s="25">
        <v>140.91999999999999</v>
      </c>
      <c r="CB7" s="25">
        <v>144.27000000000001</v>
      </c>
      <c r="CC7" s="25">
        <v>144.72</v>
      </c>
      <c r="CD7" s="25">
        <v>150.36000000000001</v>
      </c>
      <c r="CE7" s="25">
        <v>157.24</v>
      </c>
      <c r="CF7" s="25">
        <v>178.59</v>
      </c>
      <c r="CG7" s="25">
        <v>178.92</v>
      </c>
      <c r="CH7" s="25">
        <v>181.3</v>
      </c>
      <c r="CI7" s="25">
        <v>181.71</v>
      </c>
      <c r="CJ7" s="25">
        <v>188.51</v>
      </c>
      <c r="CK7" s="25">
        <v>174.75</v>
      </c>
      <c r="CL7" s="25">
        <v>62.13</v>
      </c>
      <c r="CM7" s="25">
        <v>59.25</v>
      </c>
      <c r="CN7" s="25">
        <v>55.77</v>
      </c>
      <c r="CO7" s="25">
        <v>55.28</v>
      </c>
      <c r="CP7" s="25">
        <v>55.25</v>
      </c>
      <c r="CQ7" s="25">
        <v>55.03</v>
      </c>
      <c r="CR7" s="25">
        <v>55.14</v>
      </c>
      <c r="CS7" s="25">
        <v>55.89</v>
      </c>
      <c r="CT7" s="25">
        <v>55.72</v>
      </c>
      <c r="CU7" s="25">
        <v>55.31</v>
      </c>
      <c r="CV7" s="25">
        <v>59.97</v>
      </c>
      <c r="CW7" s="25">
        <v>81.39</v>
      </c>
      <c r="CX7" s="25">
        <v>80.06</v>
      </c>
      <c r="CY7" s="25">
        <v>85.96</v>
      </c>
      <c r="CZ7" s="25">
        <v>86.26</v>
      </c>
      <c r="DA7" s="25">
        <v>85.69</v>
      </c>
      <c r="DB7" s="25">
        <v>81.900000000000006</v>
      </c>
      <c r="DC7" s="25">
        <v>81.39</v>
      </c>
      <c r="DD7" s="25">
        <v>81.27</v>
      </c>
      <c r="DE7" s="25">
        <v>81.260000000000005</v>
      </c>
      <c r="DF7" s="25">
        <v>80.36</v>
      </c>
      <c r="DG7" s="25">
        <v>89.76</v>
      </c>
      <c r="DH7" s="25">
        <v>52.86</v>
      </c>
      <c r="DI7" s="25">
        <v>53.34</v>
      </c>
      <c r="DJ7" s="25">
        <v>54.2</v>
      </c>
      <c r="DK7" s="25">
        <v>54.94</v>
      </c>
      <c r="DL7" s="25">
        <v>56.02</v>
      </c>
      <c r="DM7" s="25">
        <v>48.87</v>
      </c>
      <c r="DN7" s="25">
        <v>49.92</v>
      </c>
      <c r="DO7" s="25">
        <v>50.63</v>
      </c>
      <c r="DP7" s="25">
        <v>51.29</v>
      </c>
      <c r="DQ7" s="25">
        <v>52.2</v>
      </c>
      <c r="DR7" s="25">
        <v>51.51</v>
      </c>
      <c r="DS7" s="25">
        <v>12.24</v>
      </c>
      <c r="DT7" s="25">
        <v>11.91</v>
      </c>
      <c r="DU7" s="25">
        <v>12.36</v>
      </c>
      <c r="DV7" s="25">
        <v>15.14</v>
      </c>
      <c r="DW7" s="25">
        <v>17.71</v>
      </c>
      <c r="DX7" s="25">
        <v>14.85</v>
      </c>
      <c r="DY7" s="25">
        <v>16.88</v>
      </c>
      <c r="DZ7" s="25">
        <v>18.28</v>
      </c>
      <c r="EA7" s="25">
        <v>19.61</v>
      </c>
      <c r="EB7" s="25">
        <v>20.73</v>
      </c>
      <c r="EC7" s="25">
        <v>23.75</v>
      </c>
      <c r="ED7" s="25">
        <v>0.72</v>
      </c>
      <c r="EE7" s="25">
        <v>0.72</v>
      </c>
      <c r="EF7" s="25">
        <v>0.48</v>
      </c>
      <c r="EG7" s="25">
        <v>0.43</v>
      </c>
      <c r="EH7" s="25">
        <v>0.62</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2024-01-19T02:18:22Z</cp:lastPrinted>
  <dcterms:created xsi:type="dcterms:W3CDTF">2023-12-05T01:00:26Z</dcterms:created>
  <dcterms:modified xsi:type="dcterms:W3CDTF">2024-01-19T04:58:12Z</dcterms:modified>
  <cp:category/>
</cp:coreProperties>
</file>