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BVp7x5zJdPoK1qxI9A6VL/6Pro5vP94/U2UwQC+uxSwBy8MH5sEnXPZgDH3Cj3mmcx23q6UrJjFyxS7ZDDlWA==" workbookSaltValue="5570kM6c8rYg/Kiaw3Rj3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<sst xmlns="http://schemas.openxmlformats.org/spreadsheetml/2006/main" xmlns:r="http://schemas.openxmlformats.org/officeDocument/2006/relationships" count="116" uniqueCount="116">
  <si>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</si>
  <si>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</si>
  <si>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</si>
  <si>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</si>
  <si>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</si>
  <si>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</si>
  <si>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</si>
  <si>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</si>
  <si>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</si>
  <si>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</si>
  <si>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</si>
  <si>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</si>
  <si>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</si>
  <si>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</si>
  <si>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</si>
  <si>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</si>
  <si>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</si>
  <si>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</si>
  <si>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</si>
  <si>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</si>
  <si>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</si>
  <si>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</si>
  <si>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</si>
  <si>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</si>
  <si>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</si>
  <si>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</si>
  <si>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</si>
  <si>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</si>
  <si>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</si>
  <si>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</si>
  <si>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</si>
  <si>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</si>
  <si>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</si>
  <si>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</si>
  <si>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</si>
  <si>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</si>
  <si>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</si>
  <si>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</si>
  <si>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</si>
  <si>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</si>
  <si>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</si>
  <si>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</si>
  <si>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</si>
  <si>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</si>
  <si>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</si>
  <si>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</si>
  <si>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</si>
  <si>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</si>
  <si>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</si>
  <si>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</si>
  <si>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</si>
  <si>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</si>
  <si>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</si>
  <si>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</si>
  <si>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</si>
  <si>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</si>
  <si>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</si>
  <si>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</si>
  <si>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</si>
  <si>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</si>
  <si>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</si>
  <si>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</si>
  <si>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</si>
  <si>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</si>
  <si>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</si>
  <si>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</si>
  <si>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</si>
  <si>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</si>
  <si>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</si>
  <si>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</si>
  <si>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</si>
  <si>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</si>
  <si>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</si>
  <si>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</si>
  <si>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</si>
  <si>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</si>
  <si>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</si>
  <si>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</si>
  <si>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</si>
  <si>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</si>
  <si>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</si>
  <si>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</si>
  <si>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</si>
  <si>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</si>
  <si>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</si>
  <si>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</si>
  <si>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高知県　宿毛市</t>
  </si>
  <si>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</si>
  <si>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</si>
  <si>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</si>
  <si>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</si>
  <si>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</si>
  <si>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</si>
  <si>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</si>
  <si>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</si>
  <si>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</si>
  <si>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</si>
  <si>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</si>
  <si>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</si>
  <si>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</si>
  <si>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</si>
  <si>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</si>
  <si>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</si>
  <si>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</si>
  <si>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</si>
  <si>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</si>
  <si>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</si>
  <si>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</si>
  <si>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</si>
  <si>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</si>
  <si>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</si>
  <si>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</si>
  <si>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</si>
  <si>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老朽化により修繕が必要な設備が散見されるため、ストックマネジメント計画を策定し長期的な更新需要を把握する中、計画的に設備更新を行うことで、投資の平準化に取り組んでおります。</t>
  </si>
  <si>
    <t>当事業の現状は、施設建設時の多額債務償還に一般会計からの繰入を行うことで経営維持している状況ですが、汚水処理区の見直し（処理施設の広域化・共同化）の実現に向け、現在、検討に着手しております。また、すでに策定しておりますストックマネジメント計画に基づき、計画的に設備更新を行うことで、投資の平準化に取り組むとともに、併せて施設利用率の向上や水洗化率の向上による安定的な収益の確保に向けた新たな取り組みが必要となってます。</t>
  </si>
  <si>
    <t xml:space="preserve">収益的収支比率は前年同様に低い値で推移するなか、経費回収率についても類似団体の平均値レベルを下回り、汚水処理原価については類似団体平均値を上回っております。これは、単年度における維持修繕経費が昨年度と比較し増額したことが主な要因と考えられます。また、恒常化している人口の減少により、施設利用率の低下等の指標が類似団体平均値を下回っています。
経営状況としては、料金体系の見直しの検討に取り組む必要があると考えております。
企業債残高対事業規模比率については、ストックマネジメント計画に基づき現在行っております設備・施設の投資の平準化により起債残高は一時的に増えるも、単年度決算の起債借入額よりも償還額が上回るため、一定の削減は図れていますが、今後も、引き続き施設利用率の向上や、水洗化率の向上に取り組んでまいります。
</t>
    <rPh sb="46" eb="48">
      <t>シタマワ</t>
    </rPh>
    <rPh sb="50" eb="54">
      <t>オスイショリ</t>
    </rPh>
    <rPh sb="54" eb="56">
      <t>ゲンカ</t>
    </rPh>
    <rPh sb="61" eb="65">
      <t>ルイジダンタイ</t>
    </rPh>
    <rPh sb="65" eb="68">
      <t>ヘイキンチ</t>
    </rPh>
    <rPh sb="69" eb="71">
      <t>ウワマワ</t>
    </rPh>
    <rPh sb="96" eb="99">
      <t>サクネンド</t>
    </rPh>
    <rPh sb="100" eb="102">
      <t>ヒカク</t>
    </rPh>
    <rPh sb="103" eb="105">
      <t>ゾウガク</t>
    </rPh>
    <rPh sb="125" eb="128">
      <t>コウジョウカ</t>
    </rPh>
    <rPh sb="132" eb="134">
      <t>ジンコウ</t>
    </rPh>
    <rPh sb="135" eb="137">
      <t>ゲンショウ</t>
    </rPh>
    <rPh sb="260" eb="262">
      <t>トウシ</t>
    </rPh>
    <rPh sb="263" eb="266">
      <t>ヘイジュンカ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</si>
</sst>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2.e-002</c:v>
                </c:pt>
                <c:pt idx="1">
                  <c:v>2.e-002</c:v>
                </c:pt>
                <c:pt idx="2">
                  <c:v>2.e-002</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0.15</c:v>
                </c:pt>
                <c:pt idx="2">
                  <c:v>1.65</c:v>
                </c:pt>
                <c:pt idx="3">
                  <c:v>0.14000000000000001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44.69</c:v>
                </c:pt>
                <c:pt idx="1">
                  <c:v>44.46</c:v>
                </c:pt>
                <c:pt idx="2">
                  <c:v>42.67</c:v>
                </c:pt>
                <c:pt idx="3">
                  <c:v>45.54</c:v>
                </c:pt>
                <c:pt idx="4">
                  <c:v>41.2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52.58</c:v>
                </c:pt>
                <c:pt idx="1">
                  <c:v>50.94</c:v>
                </c:pt>
                <c:pt idx="2">
                  <c:v>50.53</c:v>
                </c:pt>
                <c:pt idx="3">
                  <c:v>51.42</c:v>
                </c:pt>
                <c:pt idx="4">
                  <c:v>48.95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65.849999999999994</c:v>
                </c:pt>
                <c:pt idx="1">
                  <c:v>52.74</c:v>
                </c:pt>
                <c:pt idx="2">
                  <c:v>53.4</c:v>
                </c:pt>
                <c:pt idx="3">
                  <c:v>43.2</c:v>
                </c:pt>
                <c:pt idx="4">
                  <c:v>64.91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83.02</c:v>
                </c:pt>
                <c:pt idx="1">
                  <c:v>82.55</c:v>
                </c:pt>
                <c:pt idx="2">
                  <c:v>82.08</c:v>
                </c:pt>
                <c:pt idx="3">
                  <c:v>81.34</c:v>
                </c:pt>
                <c:pt idx="4">
                  <c:v>81.14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34.53</c:v>
                </c:pt>
                <c:pt idx="1">
                  <c:v>38.1</c:v>
                </c:pt>
                <c:pt idx="2">
                  <c:v>30.58</c:v>
                </c:pt>
                <c:pt idx="3">
                  <c:v>32.74</c:v>
                </c:pt>
                <c:pt idx="4">
                  <c:v>33.01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224.67</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958.81</c:v>
                </c:pt>
                <c:pt idx="1">
                  <c:v>1001.3</c:v>
                </c:pt>
                <c:pt idx="2">
                  <c:v>1050.51</c:v>
                </c:pt>
                <c:pt idx="3">
                  <c:v>1102.01</c:v>
                </c:pt>
                <c:pt idx="4">
                  <c:v>987.36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62.47</c:v>
                </c:pt>
                <c:pt idx="1">
                  <c:v>63.29</c:v>
                </c:pt>
                <c:pt idx="2">
                  <c:v>86.35</c:v>
                </c:pt>
                <c:pt idx="3">
                  <c:v>82.98</c:v>
                </c:pt>
                <c:pt idx="4">
                  <c:v>68.7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82.88</c:v>
                </c:pt>
                <c:pt idx="1">
                  <c:v>81.88</c:v>
                </c:pt>
                <c:pt idx="2">
                  <c:v>82.65</c:v>
                </c:pt>
                <c:pt idx="3">
                  <c:v>82.55</c:v>
                </c:pt>
                <c:pt idx="4">
                  <c:v>83.55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214.12</c:v>
                </c:pt>
                <c:pt idx="1">
                  <c:v>214.88</c:v>
                </c:pt>
                <c:pt idx="2">
                  <c:v>157.75</c:v>
                </c:pt>
                <c:pt idx="3">
                  <c:v>168.61</c:v>
                </c:pt>
                <c:pt idx="4">
                  <c:v>200.48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190.99</c:v>
                </c:pt>
                <c:pt idx="1">
                  <c:v>187.55</c:v>
                </c:pt>
                <c:pt idx="2">
                  <c:v>186.3</c:v>
                </c:pt>
                <c:pt idx="3">
                  <c:v>188.38</c:v>
                </c:pt>
                <c:pt idx="4">
                  <c:v>185.98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3260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19975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40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375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V1" zoomScale="85" zoomScaleNormal="85" workbookViewId="0">
      <selection activeCell="BL66" sqref="BL66:BZ82"/>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宿毛市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19178</v>
      </c>
      <c r="AM8" s="21"/>
      <c r="AN8" s="21"/>
      <c r="AO8" s="21"/>
      <c r="AP8" s="21"/>
      <c r="AQ8" s="21"/>
      <c r="AR8" s="21"/>
      <c r="AS8" s="21"/>
      <c r="AT8" s="7">
        <f>データ!T6</f>
        <v>286.14</v>
      </c>
      <c r="AU8" s="7"/>
      <c r="AV8" s="7"/>
      <c r="AW8" s="7"/>
      <c r="AX8" s="7"/>
      <c r="AY8" s="7"/>
      <c r="AZ8" s="7"/>
      <c r="BA8" s="7"/>
      <c r="BB8" s="7">
        <f>データ!U6</f>
        <v>67.02</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21.92</v>
      </c>
      <c r="Q10" s="7"/>
      <c r="R10" s="7"/>
      <c r="S10" s="7"/>
      <c r="T10" s="7"/>
      <c r="U10" s="7"/>
      <c r="V10" s="7"/>
      <c r="W10" s="7">
        <f>データ!Q6</f>
        <v>74.260000000000005</v>
      </c>
      <c r="X10" s="7"/>
      <c r="Y10" s="7"/>
      <c r="Z10" s="7"/>
      <c r="AA10" s="7"/>
      <c r="AB10" s="7"/>
      <c r="AC10" s="7"/>
      <c r="AD10" s="21">
        <f>データ!R6</f>
        <v>2310</v>
      </c>
      <c r="AE10" s="21"/>
      <c r="AF10" s="21"/>
      <c r="AG10" s="21"/>
      <c r="AH10" s="21"/>
      <c r="AI10" s="21"/>
      <c r="AJ10" s="21"/>
      <c r="AK10" s="2"/>
      <c r="AL10" s="21">
        <f>データ!V6</f>
        <v>4172</v>
      </c>
      <c r="AM10" s="21"/>
      <c r="AN10" s="21"/>
      <c r="AO10" s="21"/>
      <c r="AP10" s="21"/>
      <c r="AQ10" s="21"/>
      <c r="AR10" s="21"/>
      <c r="AS10" s="21"/>
      <c r="AT10" s="7">
        <f>データ!W6</f>
        <v>1.6</v>
      </c>
      <c r="AU10" s="7"/>
      <c r="AV10" s="7"/>
      <c r="AW10" s="7"/>
      <c r="AX10" s="7"/>
      <c r="AY10" s="7"/>
      <c r="AZ10" s="7"/>
      <c r="BA10" s="7"/>
      <c r="BB10" s="7">
        <f>データ!X6</f>
        <v>2607.5</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10</v>
      </c>
      <c r="J85" s="12" t="s">
        <v>49</v>
      </c>
      <c r="K85" s="12" t="s">
        <v>50</v>
      </c>
      <c r="L85" s="12" t="s">
        <v>32</v>
      </c>
      <c r="M85" s="12" t="s">
        <v>36</v>
      </c>
      <c r="N85" s="12" t="s">
        <v>51</v>
      </c>
      <c r="O85" s="12" t="s">
        <v>52</v>
      </c>
    </row>
    <row r="86" spans="1:78" hidden="1">
      <c r="B86" s="12"/>
      <c r="C86" s="12"/>
      <c r="D86" s="12"/>
      <c r="E86" s="12" t="str">
        <f>データ!AI6</f>
        <v/>
      </c>
      <c r="F86" s="12" t="s">
        <v>39</v>
      </c>
      <c r="G86" s="12" t="s">
        <v>39</v>
      </c>
      <c r="H86" s="12" t="str">
        <f>データ!BP6</f>
        <v>【652.82】</v>
      </c>
      <c r="I86" s="12" t="str">
        <f>データ!CA6</f>
        <v>【97.61】</v>
      </c>
      <c r="J86" s="12" t="str">
        <f>データ!CL6</f>
        <v>【138.29】</v>
      </c>
      <c r="K86" s="12" t="str">
        <f>データ!CW6</f>
        <v>【59.10】</v>
      </c>
      <c r="L86" s="12" t="str">
        <f>データ!DH6</f>
        <v>【95.82】</v>
      </c>
      <c r="M86" s="12" t="s">
        <v>39</v>
      </c>
      <c r="N86" s="12" t="s">
        <v>39</v>
      </c>
      <c r="O86" s="12" t="str">
        <f>データ!EO6</f>
        <v>【0.23】</v>
      </c>
    </row>
  </sheetData>
  <sheetProtection algorithmName="SHA-512" hashValue="vLrYBfhtMRggKVA2nX7gNQviZWjo5sFbM52BH7f9iXUV8bbFVTYsGsaU4K3T8RLyhg9bkBdgoavfYVbX6+mArA==" saltValue="cHUAPDDWIVPNSVPRdBvnf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33</v>
      </c>
      <c r="C3" s="58" t="s">
        <v>58</v>
      </c>
      <c r="D3" s="58" t="s">
        <v>59</v>
      </c>
      <c r="E3" s="58" t="s">
        <v>5</v>
      </c>
      <c r="F3" s="58" t="s">
        <v>4</v>
      </c>
      <c r="G3" s="58" t="s">
        <v>23</v>
      </c>
      <c r="H3" s="65" t="s">
        <v>55</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6</v>
      </c>
      <c r="N5" s="67" t="s">
        <v>74</v>
      </c>
      <c r="O5" s="67" t="s">
        <v>75</v>
      </c>
      <c r="P5" s="67" t="s">
        <v>76</v>
      </c>
      <c r="Q5" s="67" t="s">
        <v>77</v>
      </c>
      <c r="R5" s="67" t="s">
        <v>78</v>
      </c>
      <c r="S5" s="67" t="s">
        <v>79</v>
      </c>
      <c r="T5" s="67" t="s">
        <v>80</v>
      </c>
      <c r="U5" s="67" t="s">
        <v>64</v>
      </c>
      <c r="V5" s="67" t="s">
        <v>81</v>
      </c>
      <c r="W5" s="67" t="s">
        <v>82</v>
      </c>
      <c r="X5" s="67" t="s">
        <v>83</v>
      </c>
      <c r="Y5" s="67" t="s">
        <v>84</v>
      </c>
      <c r="Z5" s="67" t="s">
        <v>85</v>
      </c>
      <c r="AA5" s="67" t="s">
        <v>87</v>
      </c>
      <c r="AB5" s="67" t="s">
        <v>88</v>
      </c>
      <c r="AC5" s="67" t="s">
        <v>89</v>
      </c>
      <c r="AD5" s="67" t="s">
        <v>90</v>
      </c>
      <c r="AE5" s="67" t="s">
        <v>92</v>
      </c>
      <c r="AF5" s="67" t="s">
        <v>93</v>
      </c>
      <c r="AG5" s="67" t="s">
        <v>94</v>
      </c>
      <c r="AH5" s="67" t="s">
        <v>95</v>
      </c>
      <c r="AI5" s="67" t="s">
        <v>44</v>
      </c>
      <c r="AJ5" s="67" t="s">
        <v>84</v>
      </c>
      <c r="AK5" s="67" t="s">
        <v>85</v>
      </c>
      <c r="AL5" s="67" t="s">
        <v>87</v>
      </c>
      <c r="AM5" s="67" t="s">
        <v>88</v>
      </c>
      <c r="AN5" s="67" t="s">
        <v>89</v>
      </c>
      <c r="AO5" s="67" t="s">
        <v>90</v>
      </c>
      <c r="AP5" s="67" t="s">
        <v>92</v>
      </c>
      <c r="AQ5" s="67" t="s">
        <v>93</v>
      </c>
      <c r="AR5" s="67" t="s">
        <v>94</v>
      </c>
      <c r="AS5" s="67" t="s">
        <v>95</v>
      </c>
      <c r="AT5" s="67" t="s">
        <v>91</v>
      </c>
      <c r="AU5" s="67" t="s">
        <v>84</v>
      </c>
      <c r="AV5" s="67" t="s">
        <v>85</v>
      </c>
      <c r="AW5" s="67" t="s">
        <v>87</v>
      </c>
      <c r="AX5" s="67" t="s">
        <v>88</v>
      </c>
      <c r="AY5" s="67" t="s">
        <v>89</v>
      </c>
      <c r="AZ5" s="67" t="s">
        <v>90</v>
      </c>
      <c r="BA5" s="67" t="s">
        <v>92</v>
      </c>
      <c r="BB5" s="67" t="s">
        <v>93</v>
      </c>
      <c r="BC5" s="67" t="s">
        <v>94</v>
      </c>
      <c r="BD5" s="67" t="s">
        <v>95</v>
      </c>
      <c r="BE5" s="67" t="s">
        <v>91</v>
      </c>
      <c r="BF5" s="67" t="s">
        <v>84</v>
      </c>
      <c r="BG5" s="67" t="s">
        <v>85</v>
      </c>
      <c r="BH5" s="67" t="s">
        <v>87</v>
      </c>
      <c r="BI5" s="67" t="s">
        <v>88</v>
      </c>
      <c r="BJ5" s="67" t="s">
        <v>89</v>
      </c>
      <c r="BK5" s="67" t="s">
        <v>90</v>
      </c>
      <c r="BL5" s="67" t="s">
        <v>92</v>
      </c>
      <c r="BM5" s="67" t="s">
        <v>93</v>
      </c>
      <c r="BN5" s="67" t="s">
        <v>94</v>
      </c>
      <c r="BO5" s="67" t="s">
        <v>95</v>
      </c>
      <c r="BP5" s="67" t="s">
        <v>91</v>
      </c>
      <c r="BQ5" s="67" t="s">
        <v>84</v>
      </c>
      <c r="BR5" s="67" t="s">
        <v>85</v>
      </c>
      <c r="BS5" s="67" t="s">
        <v>87</v>
      </c>
      <c r="BT5" s="67" t="s">
        <v>88</v>
      </c>
      <c r="BU5" s="67" t="s">
        <v>89</v>
      </c>
      <c r="BV5" s="67" t="s">
        <v>90</v>
      </c>
      <c r="BW5" s="67" t="s">
        <v>92</v>
      </c>
      <c r="BX5" s="67" t="s">
        <v>93</v>
      </c>
      <c r="BY5" s="67" t="s">
        <v>94</v>
      </c>
      <c r="BZ5" s="67" t="s">
        <v>95</v>
      </c>
      <c r="CA5" s="67" t="s">
        <v>91</v>
      </c>
      <c r="CB5" s="67" t="s">
        <v>84</v>
      </c>
      <c r="CC5" s="67" t="s">
        <v>85</v>
      </c>
      <c r="CD5" s="67" t="s">
        <v>87</v>
      </c>
      <c r="CE5" s="67" t="s">
        <v>88</v>
      </c>
      <c r="CF5" s="67" t="s">
        <v>89</v>
      </c>
      <c r="CG5" s="67" t="s">
        <v>90</v>
      </c>
      <c r="CH5" s="67" t="s">
        <v>92</v>
      </c>
      <c r="CI5" s="67" t="s">
        <v>93</v>
      </c>
      <c r="CJ5" s="67" t="s">
        <v>94</v>
      </c>
      <c r="CK5" s="67" t="s">
        <v>95</v>
      </c>
      <c r="CL5" s="67" t="s">
        <v>91</v>
      </c>
      <c r="CM5" s="67" t="s">
        <v>84</v>
      </c>
      <c r="CN5" s="67" t="s">
        <v>85</v>
      </c>
      <c r="CO5" s="67" t="s">
        <v>87</v>
      </c>
      <c r="CP5" s="67" t="s">
        <v>88</v>
      </c>
      <c r="CQ5" s="67" t="s">
        <v>89</v>
      </c>
      <c r="CR5" s="67" t="s">
        <v>90</v>
      </c>
      <c r="CS5" s="67" t="s">
        <v>92</v>
      </c>
      <c r="CT5" s="67" t="s">
        <v>93</v>
      </c>
      <c r="CU5" s="67" t="s">
        <v>94</v>
      </c>
      <c r="CV5" s="67" t="s">
        <v>95</v>
      </c>
      <c r="CW5" s="67" t="s">
        <v>91</v>
      </c>
      <c r="CX5" s="67" t="s">
        <v>84</v>
      </c>
      <c r="CY5" s="67" t="s">
        <v>85</v>
      </c>
      <c r="CZ5" s="67" t="s">
        <v>87</v>
      </c>
      <c r="DA5" s="67" t="s">
        <v>88</v>
      </c>
      <c r="DB5" s="67" t="s">
        <v>89</v>
      </c>
      <c r="DC5" s="67" t="s">
        <v>90</v>
      </c>
      <c r="DD5" s="67" t="s">
        <v>92</v>
      </c>
      <c r="DE5" s="67" t="s">
        <v>93</v>
      </c>
      <c r="DF5" s="67" t="s">
        <v>94</v>
      </c>
      <c r="DG5" s="67" t="s">
        <v>95</v>
      </c>
      <c r="DH5" s="67" t="s">
        <v>91</v>
      </c>
      <c r="DI5" s="67" t="s">
        <v>84</v>
      </c>
      <c r="DJ5" s="67" t="s">
        <v>85</v>
      </c>
      <c r="DK5" s="67" t="s">
        <v>87</v>
      </c>
      <c r="DL5" s="67" t="s">
        <v>88</v>
      </c>
      <c r="DM5" s="67" t="s">
        <v>89</v>
      </c>
      <c r="DN5" s="67" t="s">
        <v>90</v>
      </c>
      <c r="DO5" s="67" t="s">
        <v>92</v>
      </c>
      <c r="DP5" s="67" t="s">
        <v>93</v>
      </c>
      <c r="DQ5" s="67" t="s">
        <v>94</v>
      </c>
      <c r="DR5" s="67" t="s">
        <v>95</v>
      </c>
      <c r="DS5" s="67" t="s">
        <v>91</v>
      </c>
      <c r="DT5" s="67" t="s">
        <v>84</v>
      </c>
      <c r="DU5" s="67" t="s">
        <v>85</v>
      </c>
      <c r="DV5" s="67" t="s">
        <v>87</v>
      </c>
      <c r="DW5" s="67" t="s">
        <v>88</v>
      </c>
      <c r="DX5" s="67" t="s">
        <v>89</v>
      </c>
      <c r="DY5" s="67" t="s">
        <v>90</v>
      </c>
      <c r="DZ5" s="67" t="s">
        <v>92</v>
      </c>
      <c r="EA5" s="67" t="s">
        <v>93</v>
      </c>
      <c r="EB5" s="67" t="s">
        <v>94</v>
      </c>
      <c r="EC5" s="67" t="s">
        <v>95</v>
      </c>
      <c r="ED5" s="67" t="s">
        <v>91</v>
      </c>
      <c r="EE5" s="67" t="s">
        <v>84</v>
      </c>
      <c r="EF5" s="67" t="s">
        <v>85</v>
      </c>
      <c r="EG5" s="67" t="s">
        <v>87</v>
      </c>
      <c r="EH5" s="67" t="s">
        <v>88</v>
      </c>
      <c r="EI5" s="67" t="s">
        <v>89</v>
      </c>
      <c r="EJ5" s="67" t="s">
        <v>90</v>
      </c>
      <c r="EK5" s="67" t="s">
        <v>92</v>
      </c>
      <c r="EL5" s="67" t="s">
        <v>93</v>
      </c>
      <c r="EM5" s="67" t="s">
        <v>94</v>
      </c>
      <c r="EN5" s="67" t="s">
        <v>95</v>
      </c>
      <c r="EO5" s="67" t="s">
        <v>91</v>
      </c>
    </row>
    <row r="6" spans="1:145" s="55" customFormat="1">
      <c r="A6" s="56" t="s">
        <v>96</v>
      </c>
      <c r="B6" s="61">
        <f t="shared" ref="B6:X6" si="1">B7</f>
        <v>2022</v>
      </c>
      <c r="C6" s="61">
        <f t="shared" si="1"/>
        <v>392081</v>
      </c>
      <c r="D6" s="61">
        <f t="shared" si="1"/>
        <v>47</v>
      </c>
      <c r="E6" s="61">
        <f t="shared" si="1"/>
        <v>17</v>
      </c>
      <c r="F6" s="61">
        <f t="shared" si="1"/>
        <v>1</v>
      </c>
      <c r="G6" s="61">
        <f t="shared" si="1"/>
        <v>0</v>
      </c>
      <c r="H6" s="61" t="str">
        <f t="shared" si="1"/>
        <v>高知県　宿毛市</v>
      </c>
      <c r="I6" s="61" t="str">
        <f t="shared" si="1"/>
        <v>法非適用</v>
      </c>
      <c r="J6" s="61" t="str">
        <f t="shared" si="1"/>
        <v>下水道事業</v>
      </c>
      <c r="K6" s="61" t="str">
        <f t="shared" si="1"/>
        <v>公共下水道</v>
      </c>
      <c r="L6" s="61" t="str">
        <f t="shared" si="1"/>
        <v>Cc2</v>
      </c>
      <c r="M6" s="61" t="str">
        <f t="shared" si="1"/>
        <v>非設置</v>
      </c>
      <c r="N6" s="70" t="str">
        <f t="shared" si="1"/>
        <v>-</v>
      </c>
      <c r="O6" s="70" t="str">
        <f t="shared" si="1"/>
        <v>該当数値なし</v>
      </c>
      <c r="P6" s="70">
        <f t="shared" si="1"/>
        <v>21.92</v>
      </c>
      <c r="Q6" s="70">
        <f t="shared" si="1"/>
        <v>74.260000000000005</v>
      </c>
      <c r="R6" s="70">
        <f t="shared" si="1"/>
        <v>2310</v>
      </c>
      <c r="S6" s="70">
        <f t="shared" si="1"/>
        <v>19178</v>
      </c>
      <c r="T6" s="70">
        <f t="shared" si="1"/>
        <v>286.14</v>
      </c>
      <c r="U6" s="70">
        <f t="shared" si="1"/>
        <v>67.02</v>
      </c>
      <c r="V6" s="70">
        <f t="shared" si="1"/>
        <v>4172</v>
      </c>
      <c r="W6" s="70">
        <f t="shared" si="1"/>
        <v>1.6</v>
      </c>
      <c r="X6" s="70">
        <f t="shared" si="1"/>
        <v>2607.5</v>
      </c>
      <c r="Y6" s="78">
        <f t="shared" ref="Y6:AH6" si="2">IF(Y7="",NA(),Y7)</f>
        <v>34.53</v>
      </c>
      <c r="Z6" s="78">
        <f t="shared" si="2"/>
        <v>38.1</v>
      </c>
      <c r="AA6" s="78">
        <f t="shared" si="2"/>
        <v>30.58</v>
      </c>
      <c r="AB6" s="78">
        <f t="shared" si="2"/>
        <v>32.74</v>
      </c>
      <c r="AC6" s="78">
        <f t="shared" si="2"/>
        <v>33.01</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224.67</v>
      </c>
      <c r="BG6" s="70">
        <f t="shared" si="5"/>
        <v>0</v>
      </c>
      <c r="BH6" s="70">
        <f t="shared" si="5"/>
        <v>0</v>
      </c>
      <c r="BI6" s="70">
        <f t="shared" si="5"/>
        <v>0</v>
      </c>
      <c r="BJ6" s="70">
        <f t="shared" si="5"/>
        <v>0</v>
      </c>
      <c r="BK6" s="78">
        <f t="shared" si="5"/>
        <v>958.81</v>
      </c>
      <c r="BL6" s="78">
        <f t="shared" si="5"/>
        <v>1001.3</v>
      </c>
      <c r="BM6" s="78">
        <f t="shared" si="5"/>
        <v>1050.51</v>
      </c>
      <c r="BN6" s="78">
        <f t="shared" si="5"/>
        <v>1102.01</v>
      </c>
      <c r="BO6" s="78">
        <f t="shared" si="5"/>
        <v>987.36</v>
      </c>
      <c r="BP6" s="70" t="str">
        <f>IF(BP7="","",IF(BP7="-","【-】","【"&amp;SUBSTITUTE(TEXT(BP7,"#,##0.00"),"-","△")&amp;"】"))</f>
        <v>【652.82】</v>
      </c>
      <c r="BQ6" s="78">
        <f t="shared" ref="BQ6:BZ6" si="6">IF(BQ7="",NA(),BQ7)</f>
        <v>62.47</v>
      </c>
      <c r="BR6" s="78">
        <f t="shared" si="6"/>
        <v>63.29</v>
      </c>
      <c r="BS6" s="78">
        <f t="shared" si="6"/>
        <v>86.35</v>
      </c>
      <c r="BT6" s="78">
        <f t="shared" si="6"/>
        <v>82.98</v>
      </c>
      <c r="BU6" s="78">
        <f t="shared" si="6"/>
        <v>68.7</v>
      </c>
      <c r="BV6" s="78">
        <f t="shared" si="6"/>
        <v>82.88</v>
      </c>
      <c r="BW6" s="78">
        <f t="shared" si="6"/>
        <v>81.88</v>
      </c>
      <c r="BX6" s="78">
        <f t="shared" si="6"/>
        <v>82.65</v>
      </c>
      <c r="BY6" s="78">
        <f t="shared" si="6"/>
        <v>82.55</v>
      </c>
      <c r="BZ6" s="78">
        <f t="shared" si="6"/>
        <v>83.55</v>
      </c>
      <c r="CA6" s="70" t="str">
        <f>IF(CA7="","",IF(CA7="-","【-】","【"&amp;SUBSTITUTE(TEXT(CA7,"#,##0.00"),"-","△")&amp;"】"))</f>
        <v>【97.61】</v>
      </c>
      <c r="CB6" s="78">
        <f t="shared" ref="CB6:CK6" si="7">IF(CB7="",NA(),CB7)</f>
        <v>214.12</v>
      </c>
      <c r="CC6" s="78">
        <f t="shared" si="7"/>
        <v>214.88</v>
      </c>
      <c r="CD6" s="78">
        <f t="shared" si="7"/>
        <v>157.75</v>
      </c>
      <c r="CE6" s="78">
        <f t="shared" si="7"/>
        <v>168.61</v>
      </c>
      <c r="CF6" s="78">
        <f t="shared" si="7"/>
        <v>200.48</v>
      </c>
      <c r="CG6" s="78">
        <f t="shared" si="7"/>
        <v>190.99</v>
      </c>
      <c r="CH6" s="78">
        <f t="shared" si="7"/>
        <v>187.55</v>
      </c>
      <c r="CI6" s="78">
        <f t="shared" si="7"/>
        <v>186.3</v>
      </c>
      <c r="CJ6" s="78">
        <f t="shared" si="7"/>
        <v>188.38</v>
      </c>
      <c r="CK6" s="78">
        <f t="shared" si="7"/>
        <v>185.98</v>
      </c>
      <c r="CL6" s="70" t="str">
        <f>IF(CL7="","",IF(CL7="-","【-】","【"&amp;SUBSTITUTE(TEXT(CL7,"#,##0.00"),"-","△")&amp;"】"))</f>
        <v>【138.29】</v>
      </c>
      <c r="CM6" s="78">
        <f t="shared" ref="CM6:CV6" si="8">IF(CM7="",NA(),CM7)</f>
        <v>44.69</v>
      </c>
      <c r="CN6" s="78">
        <f t="shared" si="8"/>
        <v>44.46</v>
      </c>
      <c r="CO6" s="78">
        <f t="shared" si="8"/>
        <v>42.67</v>
      </c>
      <c r="CP6" s="78">
        <f t="shared" si="8"/>
        <v>45.54</v>
      </c>
      <c r="CQ6" s="78">
        <f t="shared" si="8"/>
        <v>41.2</v>
      </c>
      <c r="CR6" s="78">
        <f t="shared" si="8"/>
        <v>52.58</v>
      </c>
      <c r="CS6" s="78">
        <f t="shared" si="8"/>
        <v>50.94</v>
      </c>
      <c r="CT6" s="78">
        <f t="shared" si="8"/>
        <v>50.53</v>
      </c>
      <c r="CU6" s="78">
        <f t="shared" si="8"/>
        <v>51.42</v>
      </c>
      <c r="CV6" s="78">
        <f t="shared" si="8"/>
        <v>48.95</v>
      </c>
      <c r="CW6" s="70" t="str">
        <f>IF(CW7="","",IF(CW7="-","【-】","【"&amp;SUBSTITUTE(TEXT(CW7,"#,##0.00"),"-","△")&amp;"】"))</f>
        <v>【59.10】</v>
      </c>
      <c r="CX6" s="78">
        <f t="shared" ref="CX6:DG6" si="9">IF(CX7="",NA(),CX7)</f>
        <v>65.849999999999994</v>
      </c>
      <c r="CY6" s="78">
        <f t="shared" si="9"/>
        <v>52.74</v>
      </c>
      <c r="CZ6" s="78">
        <f t="shared" si="9"/>
        <v>53.4</v>
      </c>
      <c r="DA6" s="78">
        <f t="shared" si="9"/>
        <v>43.2</v>
      </c>
      <c r="DB6" s="78">
        <f t="shared" si="9"/>
        <v>64.91</v>
      </c>
      <c r="DC6" s="78">
        <f t="shared" si="9"/>
        <v>83.02</v>
      </c>
      <c r="DD6" s="78">
        <f t="shared" si="9"/>
        <v>82.55</v>
      </c>
      <c r="DE6" s="78">
        <f t="shared" si="9"/>
        <v>82.08</v>
      </c>
      <c r="DF6" s="78">
        <f t="shared" si="9"/>
        <v>81.34</v>
      </c>
      <c r="DG6" s="78">
        <f t="shared" si="9"/>
        <v>81.14</v>
      </c>
      <c r="DH6" s="70" t="str">
        <f>IF(DH7="","",IF(DH7="-","【-】","【"&amp;SUBSTITUTE(TEXT(DH7,"#,##0.00"),"-","△")&amp;"】"))</f>
        <v>【95.82】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8">
        <f t="shared" ref="EE6:EN6" si="12">IF(EE7="",NA(),EE7)</f>
        <v>2.e-002</v>
      </c>
      <c r="EF6" s="78">
        <f t="shared" si="12"/>
        <v>2.e-002</v>
      </c>
      <c r="EG6" s="78">
        <f t="shared" si="12"/>
        <v>2.e-002</v>
      </c>
      <c r="EH6" s="70">
        <f t="shared" si="12"/>
        <v>0</v>
      </c>
      <c r="EI6" s="70">
        <f t="shared" si="12"/>
        <v>0</v>
      </c>
      <c r="EJ6" s="78">
        <f t="shared" si="12"/>
        <v>0.13</v>
      </c>
      <c r="EK6" s="78">
        <f t="shared" si="12"/>
        <v>0.15</v>
      </c>
      <c r="EL6" s="78">
        <f t="shared" si="12"/>
        <v>1.65</v>
      </c>
      <c r="EM6" s="78">
        <f t="shared" si="12"/>
        <v>0.14000000000000001</v>
      </c>
      <c r="EN6" s="78">
        <f t="shared" si="12"/>
        <v>8.e-002</v>
      </c>
      <c r="EO6" s="70" t="str">
        <f>IF(EO7="","",IF(EO7="-","【-】","【"&amp;SUBSTITUTE(TEXT(EO7,"#,##0.00"),"-","△")&amp;"】"))</f>
        <v>【0.23】</v>
      </c>
    </row>
    <row r="7" spans="1:145" s="55" customFormat="1">
      <c r="A7" s="56"/>
      <c r="B7" s="62">
        <v>2022</v>
      </c>
      <c r="C7" s="62">
        <v>392081</v>
      </c>
      <c r="D7" s="62">
        <v>47</v>
      </c>
      <c r="E7" s="62">
        <v>17</v>
      </c>
      <c r="F7" s="62">
        <v>1</v>
      </c>
      <c r="G7" s="62">
        <v>0</v>
      </c>
      <c r="H7" s="62" t="s">
        <v>86</v>
      </c>
      <c r="I7" s="62" t="s">
        <v>97</v>
      </c>
      <c r="J7" s="62" t="s">
        <v>98</v>
      </c>
      <c r="K7" s="62" t="s">
        <v>99</v>
      </c>
      <c r="L7" s="62" t="s">
        <v>100</v>
      </c>
      <c r="M7" s="62" t="s">
        <v>101</v>
      </c>
      <c r="N7" s="71" t="s">
        <v>39</v>
      </c>
      <c r="O7" s="71" t="s">
        <v>102</v>
      </c>
      <c r="P7" s="71">
        <v>21.92</v>
      </c>
      <c r="Q7" s="71">
        <v>74.260000000000005</v>
      </c>
      <c r="R7" s="71">
        <v>2310</v>
      </c>
      <c r="S7" s="71">
        <v>19178</v>
      </c>
      <c r="T7" s="71">
        <v>286.14</v>
      </c>
      <c r="U7" s="71">
        <v>67.02</v>
      </c>
      <c r="V7" s="71">
        <v>4172</v>
      </c>
      <c r="W7" s="71">
        <v>1.6</v>
      </c>
      <c r="X7" s="71">
        <v>2607.5</v>
      </c>
      <c r="Y7" s="71">
        <v>34.53</v>
      </c>
      <c r="Z7" s="71">
        <v>38.1</v>
      </c>
      <c r="AA7" s="71">
        <v>30.58</v>
      </c>
      <c r="AB7" s="71">
        <v>32.74</v>
      </c>
      <c r="AC7" s="71">
        <v>33.01</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224.67</v>
      </c>
      <c r="BG7" s="71">
        <v>0</v>
      </c>
      <c r="BH7" s="71">
        <v>0</v>
      </c>
      <c r="BI7" s="71">
        <v>0</v>
      </c>
      <c r="BJ7" s="71">
        <v>0</v>
      </c>
      <c r="BK7" s="71">
        <v>958.81</v>
      </c>
      <c r="BL7" s="71">
        <v>1001.3</v>
      </c>
      <c r="BM7" s="71">
        <v>1050.51</v>
      </c>
      <c r="BN7" s="71">
        <v>1102.01</v>
      </c>
      <c r="BO7" s="71">
        <v>987.36</v>
      </c>
      <c r="BP7" s="71">
        <v>652.82000000000005</v>
      </c>
      <c r="BQ7" s="71">
        <v>62.47</v>
      </c>
      <c r="BR7" s="71">
        <v>63.29</v>
      </c>
      <c r="BS7" s="71">
        <v>86.35</v>
      </c>
      <c r="BT7" s="71">
        <v>82.98</v>
      </c>
      <c r="BU7" s="71">
        <v>68.7</v>
      </c>
      <c r="BV7" s="71">
        <v>82.88</v>
      </c>
      <c r="BW7" s="71">
        <v>81.88</v>
      </c>
      <c r="BX7" s="71">
        <v>82.65</v>
      </c>
      <c r="BY7" s="71">
        <v>82.55</v>
      </c>
      <c r="BZ7" s="71">
        <v>83.55</v>
      </c>
      <c r="CA7" s="71">
        <v>97.61</v>
      </c>
      <c r="CB7" s="71">
        <v>214.12</v>
      </c>
      <c r="CC7" s="71">
        <v>214.88</v>
      </c>
      <c r="CD7" s="71">
        <v>157.75</v>
      </c>
      <c r="CE7" s="71">
        <v>168.61</v>
      </c>
      <c r="CF7" s="71">
        <v>200.48</v>
      </c>
      <c r="CG7" s="71">
        <v>190.99</v>
      </c>
      <c r="CH7" s="71">
        <v>187.55</v>
      </c>
      <c r="CI7" s="71">
        <v>186.3</v>
      </c>
      <c r="CJ7" s="71">
        <v>188.38</v>
      </c>
      <c r="CK7" s="71">
        <v>185.98</v>
      </c>
      <c r="CL7" s="71">
        <v>138.29</v>
      </c>
      <c r="CM7" s="71">
        <v>44.69</v>
      </c>
      <c r="CN7" s="71">
        <v>44.46</v>
      </c>
      <c r="CO7" s="71">
        <v>42.67</v>
      </c>
      <c r="CP7" s="71">
        <v>45.54</v>
      </c>
      <c r="CQ7" s="71">
        <v>41.2</v>
      </c>
      <c r="CR7" s="71">
        <v>52.58</v>
      </c>
      <c r="CS7" s="71">
        <v>50.94</v>
      </c>
      <c r="CT7" s="71">
        <v>50.53</v>
      </c>
      <c r="CU7" s="71">
        <v>51.42</v>
      </c>
      <c r="CV7" s="71">
        <v>48.95</v>
      </c>
      <c r="CW7" s="71">
        <v>59.1</v>
      </c>
      <c r="CX7" s="71">
        <v>65.849999999999994</v>
      </c>
      <c r="CY7" s="71">
        <v>52.74</v>
      </c>
      <c r="CZ7" s="71">
        <v>53.4</v>
      </c>
      <c r="DA7" s="71">
        <v>43.2</v>
      </c>
      <c r="DB7" s="71">
        <v>64.91</v>
      </c>
      <c r="DC7" s="71">
        <v>83.02</v>
      </c>
      <c r="DD7" s="71">
        <v>82.55</v>
      </c>
      <c r="DE7" s="71">
        <v>82.08</v>
      </c>
      <c r="DF7" s="71">
        <v>81.34</v>
      </c>
      <c r="DG7" s="71">
        <v>81.14</v>
      </c>
      <c r="DH7" s="71">
        <v>95.82</v>
      </c>
      <c r="DI7" s="71"/>
      <c r="DJ7" s="71"/>
      <c r="DK7" s="71"/>
      <c r="DL7" s="71"/>
      <c r="DM7" s="71"/>
      <c r="DN7" s="71"/>
      <c r="DO7" s="71"/>
      <c r="DP7" s="71"/>
      <c r="DQ7" s="71"/>
      <c r="DR7" s="71"/>
      <c r="DS7" s="71"/>
      <c r="DT7" s="71"/>
      <c r="DU7" s="71"/>
      <c r="DV7" s="71"/>
      <c r="DW7" s="71"/>
      <c r="DX7" s="71"/>
      <c r="DY7" s="71"/>
      <c r="DZ7" s="71"/>
      <c r="EA7" s="71"/>
      <c r="EB7" s="71"/>
      <c r="EC7" s="71"/>
      <c r="ED7" s="71"/>
      <c r="EE7" s="71">
        <v>2.e-002</v>
      </c>
      <c r="EF7" s="71">
        <v>2.e-002</v>
      </c>
      <c r="EG7" s="71">
        <v>2.e-002</v>
      </c>
      <c r="EH7" s="71">
        <v>0</v>
      </c>
      <c r="EI7" s="71">
        <v>0</v>
      </c>
      <c r="EJ7" s="71">
        <v>0.13</v>
      </c>
      <c r="EK7" s="71">
        <v>0.15</v>
      </c>
      <c r="EL7" s="71">
        <v>1.65</v>
      </c>
      <c r="EM7" s="71">
        <v>0.14000000000000001</v>
      </c>
      <c r="EN7" s="71">
        <v>8.e-002</v>
      </c>
      <c r="EO7" s="71">
        <v>0.23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gesui</cp:lastModifiedBy>
  <dcterms:created xsi:type="dcterms:W3CDTF">2023-12-12T02:48:01Z</dcterms:created>
  <dcterms:modified xsi:type="dcterms:W3CDTF">2024-01-22T00:20:10Z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2024-01-22T00:20:10Z</vt:filetime>
  </property>
</Properties>
</file>