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NTKOCHIZA\ext\財政事情\11.4月以降\調査もの\令和５年度\060117_【照会：1月25日（木）正午〆】公営企業に係る経営比較分析表（令和４年度決算）の分析等について\04_各課回答\観光企画課\"/>
    </mc:Choice>
  </mc:AlternateContent>
  <workbookProtection workbookAlgorithmName="SHA-512" workbookHashValue="IFhD+pRpMN0IKz2ckNiWjspDi8Vo/cC1V10AGDTEdemuVbl3ZcRGpBlkMF+VrdnDtMbGiiOJPqhJWN42PaZjvQ==" workbookSaltValue="mUs8b4YGxo+IN6WRG1dCU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I76" i="4" l="1"/>
  <c r="HJ51" i="4"/>
  <c r="MA30" i="4"/>
  <c r="BZ76" i="4"/>
  <c r="IT76" i="4"/>
  <c r="CS51" i="4"/>
  <c r="HJ30" i="4"/>
  <c r="MA51" i="4"/>
  <c r="CS30" i="4"/>
  <c r="C11" i="5"/>
  <c r="D11" i="5"/>
  <c r="E11" i="5"/>
  <c r="B11" i="5"/>
  <c r="BZ30" i="4" l="1"/>
  <c r="BK76" i="4"/>
  <c r="LH51" i="4"/>
  <c r="LT76" i="4"/>
  <c r="GQ51" i="4"/>
  <c r="LH30" i="4"/>
  <c r="IE76" i="4"/>
  <c r="GQ30" i="4"/>
  <c r="BZ51" i="4"/>
  <c r="BG30" i="4"/>
  <c r="FX30" i="4"/>
  <c r="AV76" i="4"/>
  <c r="KO51" i="4"/>
  <c r="LE76" i="4"/>
  <c r="FX51" i="4"/>
  <c r="KO30" i="4"/>
  <c r="HP76" i="4"/>
  <c r="BG51" i="4"/>
  <c r="FE51" i="4"/>
  <c r="HA76" i="4"/>
  <c r="AN51" i="4"/>
  <c r="FE30" i="4"/>
  <c r="AG76" i="4"/>
  <c r="JV51" i="4"/>
  <c r="AN30" i="4"/>
  <c r="KP76" i="4"/>
  <c r="JV30" i="4"/>
  <c r="KA76" i="4"/>
  <c r="EL51" i="4"/>
  <c r="JC30" i="4"/>
  <c r="U30" i="4"/>
  <c r="JC51" i="4"/>
  <c r="GL76" i="4"/>
  <c r="U51" i="4"/>
  <c r="EL30" i="4"/>
  <c r="R76" i="4"/>
</calcChain>
</file>

<file path=xl/sharedStrings.xml><?xml version="1.0" encoding="utf-8"?>
<sst xmlns="http://schemas.openxmlformats.org/spreadsheetml/2006/main" count="278" uniqueCount="131">
  <si>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</si>
  <si>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</si>
  <si>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</si>
  <si>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</si>
  <si>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</si>
  <si>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</si>
  <si>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</si>
  <si>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</si>
  <si>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</si>
  <si>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</si>
  <si>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</si>
  <si>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</si>
  <si>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</si>
  <si>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</si>
  <si>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</si>
  <si>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</si>
  <si>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</si>
  <si>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</si>
  <si>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</si>
  <si>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</si>
  <si>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</si>
  <si>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</si>
  <si>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</si>
  <si>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</si>
  <si>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</si>
  <si>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</si>
  <si>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</si>
  <si>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</si>
  <si>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</si>
  <si>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</si>
  <si>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</si>
  <si>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</si>
  <si>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</si>
  <si>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</si>
  <si>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</si>
  <si>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</si>
  <si>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</si>
  <si>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</si>
  <si>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</si>
  <si>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</si>
  <si>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</si>
  <si>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</si>
  <si>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</si>
  <si>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</si>
  <si>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</si>
  <si>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</si>
  <si>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</si>
  <si>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</si>
  <si>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</si>
  <si>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</si>
  <si>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</si>
  <si>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</si>
  <si>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</si>
  <si>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</si>
  <si>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</si>
  <si>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</si>
  <si>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</si>
  <si>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</si>
  <si>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</si>
  <si>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</si>
  <si>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</si>
  <si>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</si>
  <si>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</si>
  <si>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</si>
  <si>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</si>
  <si>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</si>
  <si>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</si>
  <si>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</si>
  <si>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</si>
  <si>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</si>
  <si>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</si>
  <si>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</si>
  <si>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</si>
  <si>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</si>
  <si>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</si>
  <si>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</si>
  <si>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</si>
  <si>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</si>
  <si>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</si>
  <si>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</si>
  <si>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</si>
  <si>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</si>
  <si>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</si>
  <si>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</si>
  <si>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</si>
  <si>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</si>
  <si>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</si>
  <si>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</si>
  <si>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</si>
  <si>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</si>
  <si>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</si>
  <si>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</si>
  <si>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</si>
  <si>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</si>
  <si>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</si>
  <si>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</si>
  <si>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</si>
  <si>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</si>
  <si>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</si>
  <si>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</si>
  <si>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</si>
  <si>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</si>
  <si>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当該値(N-1)</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</si>
  <si>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</si>
  <si>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</si>
  <si>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</si>
  <si>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</si>
  <si>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</si>
  <si>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</si>
  <si>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高知県　高知市</t>
  </si>
  <si>
    <t>桂浜公園駐車場</t>
  </si>
  <si>
    <t>法非適用</t>
  </si>
  <si>
    <t>駐車場整備事業</t>
  </si>
  <si>
    <t>-</t>
  </si>
  <si>
    <t>Ａ３Ｂ１</t>
  </si>
  <si>
    <t>非設置</t>
  </si>
  <si>
    <t>該当数値なし</t>
  </si>
  <si>
    <t>その他駐車場</t>
  </si>
  <si>
    <t>広場式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</si>
  <si>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</si>
  <si>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</si>
  <si>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</si>
  <si>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</si>
  <si>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</si>
  <si>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</si>
  <si>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</si>
  <si>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</si>
  <si>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本駐車場は本市有地と国有地から構成されており，国有地の地価が不明であり，敷地地価は不明である。
　設備投資見込額については，本駐車場が広場式であり，設備等が少ないため低く抑えられている。</t>
    <phoneticPr fontId="5"/>
  </si>
  <si>
    <t>本駐車場の利用料金は１日単位であり，最も高い車種で800円/１日となっているため，収益的収支比率では全国平均や類似施設平均値との比較では低い水準ではあるものの，令和３年度までは収益的収支比率が200％を超え，黒字が続いている。しかし，令和４年度から指定管理の範囲を駐車場のみから公園全体へと変更したことにより，営業費用が増加（駐車場＋他公園維持管理）し，結果として収益的収支比率が減少したもの。また，売上高GOP比率やEBITDAについても同様の理由から値が減少している。</t>
    <rPh sb="80" eb="82">
      <t>レイワ</t>
    </rPh>
    <rPh sb="83" eb="85">
      <t>ネンド</t>
    </rPh>
    <rPh sb="124" eb="128">
      <t>シテイカンリ</t>
    </rPh>
    <rPh sb="129" eb="131">
      <t>ハンイ</t>
    </rPh>
    <rPh sb="132" eb="135">
      <t>チュウシャジョウ</t>
    </rPh>
    <rPh sb="139" eb="143">
      <t>コウエン</t>
    </rPh>
    <rPh sb="145" eb="147">
      <t>ヘンコウ</t>
    </rPh>
    <rPh sb="155" eb="157">
      <t>エイギョウ</t>
    </rPh>
    <rPh sb="157" eb="159">
      <t>ヒヨウ</t>
    </rPh>
    <rPh sb="160" eb="162">
      <t>ゾウカ</t>
    </rPh>
    <rPh sb="163" eb="166">
      <t>チュウシャジョウ</t>
    </rPh>
    <rPh sb="167" eb="168">
      <t>ホカ</t>
    </rPh>
    <rPh sb="168" eb="170">
      <t>コウエン</t>
    </rPh>
    <rPh sb="170" eb="174">
      <t>イジカンリ</t>
    </rPh>
    <rPh sb="177" eb="179">
      <t>ケッカ</t>
    </rPh>
    <rPh sb="182" eb="185">
      <t>シュウエキテキ</t>
    </rPh>
    <rPh sb="185" eb="187">
      <t>シュウシ</t>
    </rPh>
    <rPh sb="187" eb="189">
      <t>ヒリツ</t>
    </rPh>
    <rPh sb="190" eb="192">
      <t>ゲンショウ</t>
    </rPh>
    <rPh sb="200" eb="203">
      <t>ウリアゲダカ</t>
    </rPh>
    <rPh sb="206" eb="208">
      <t>ヒリツ</t>
    </rPh>
    <rPh sb="220" eb="222">
      <t>ドウヨウ</t>
    </rPh>
    <rPh sb="223" eb="225">
      <t>リユウ</t>
    </rPh>
    <rPh sb="227" eb="228">
      <t>アタイ</t>
    </rPh>
    <rPh sb="229" eb="231">
      <t>ゲンショウ</t>
    </rPh>
    <phoneticPr fontId="5"/>
  </si>
  <si>
    <t>　稼働率について，令和２～３年度については新型コロナウイルス感染症拡大の影響影響を受け，コロナ禍以前の令和元年度と比較して大幅に減少しているが，令和４年度から指定管理者による商業エリアのリノベーションが実施され，令和４年10月に「桂浜　海のテラス」がプレオープン，令和５年３月に同施設がグランドオープンしたこと等から令和元年度を上回る結果となった。
　また,本駐車場の稼動率は全国平均や類似施設平均値と比較して低い水準で推移しているのは，本駐車場は本市を代表する景勝地である桂浜公園内にあり，繁忙期を想定した大規模な収容台数であるためと考えられる。</t>
    <rPh sb="1" eb="4">
      <t>カドウリツ</t>
    </rPh>
    <rPh sb="9" eb="11">
      <t>レイワ</t>
    </rPh>
    <rPh sb="38" eb="40">
      <t>エイキョウ</t>
    </rPh>
    <rPh sb="41" eb="42">
      <t>ウ</t>
    </rPh>
    <rPh sb="47" eb="48">
      <t>カ</t>
    </rPh>
    <rPh sb="48" eb="50">
      <t>イゼン</t>
    </rPh>
    <rPh sb="51" eb="53">
      <t>レイワ</t>
    </rPh>
    <rPh sb="53" eb="56">
      <t>ガンネンド</t>
    </rPh>
    <rPh sb="61" eb="63">
      <t>オオハバ</t>
    </rPh>
    <rPh sb="72" eb="74">
      <t>レイワ</t>
    </rPh>
    <rPh sb="75" eb="77">
      <t>ネンド</t>
    </rPh>
    <rPh sb="79" eb="84">
      <t>シテイカンリシャ</t>
    </rPh>
    <rPh sb="87" eb="89">
      <t>ショウギョウ</t>
    </rPh>
    <rPh sb="101" eb="103">
      <t>ジッシ</t>
    </rPh>
    <rPh sb="106" eb="108">
      <t>レイワ</t>
    </rPh>
    <rPh sb="109" eb="110">
      <t>ネン</t>
    </rPh>
    <rPh sb="112" eb="113">
      <t>ガツ</t>
    </rPh>
    <rPh sb="115" eb="117">
      <t>カツラハマ</t>
    </rPh>
    <rPh sb="118" eb="119">
      <t>ウミ</t>
    </rPh>
    <rPh sb="132" eb="134">
      <t>レイワ</t>
    </rPh>
    <rPh sb="135" eb="136">
      <t>ネン</t>
    </rPh>
    <rPh sb="137" eb="138">
      <t>ガツ</t>
    </rPh>
    <rPh sb="139" eb="142">
      <t>ドウシセツ</t>
    </rPh>
    <rPh sb="155" eb="156">
      <t>ナド</t>
    </rPh>
    <rPh sb="158" eb="160">
      <t>レイワ</t>
    </rPh>
    <rPh sb="160" eb="163">
      <t>ガンネンド</t>
    </rPh>
    <rPh sb="164" eb="166">
      <t>ウワマワ</t>
    </rPh>
    <rPh sb="167" eb="169">
      <t>ケッカ</t>
    </rPh>
    <phoneticPr fontId="5"/>
  </si>
  <si>
    <t>　稼働率や収益的収支比率が全国平均や類似施設平均値と比べ，低い水準ではあるが，立地を考慮すると,本駐車場を維持していくことは，本市観光業の振興に寄与するものであると考えられる。
　また，他会計補助金への依存や，企業債残高もなく，経営の健全性は確保されているものと考えられる。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</si>
</sst>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262</c:v>
                </c:pt>
                <c:pt idx="1">
                  <c:v>277.7</c:v>
                </c:pt>
                <c:pt idx="2">
                  <c:v>205.4</c:v>
                </c:pt>
                <c:pt idx="3">
                  <c:v>205.4</c:v>
                </c:pt>
                <c:pt idx="4">
                  <c:v>132.5</c:v>
                </c:pt>
              </c:numCache>
            </c:numRef>
          </c:val>
          <c:extLst xmlns:c16r2="http://schemas.microsoft.com/office/drawing/2015/06/chart">
            <c:ext xmlns:c16="http://schemas.microsoft.com/office/drawing/2014/chart" uri="{C3380CC4-5D6E-409C-BE32-E72D297353CC}">
              <c16:uniqueId val="{00000000-1B00-4A04-9FD0-3B265FDD5AEC}"/>
            </c:ext>
          </c:extLst>
        </c:ser>
        <c:dLbls>
          <c:showLegendKey val="0"/>
          <c:showVal val="0"/>
          <c:showCatName val="0"/>
          <c:showSerName val="0"/>
          <c:showPercent val="0"/>
          <c:showBubbleSize val="0"/>
        </c:dLbls>
        <c:gapWidth val="150"/>
        <c:axId val="695724808"/>
        <c:axId val="69572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xmlns:c16r2="http://schemas.microsoft.com/office/drawing/2015/06/chart">
            <c:ext xmlns:c16="http://schemas.microsoft.com/office/drawing/2014/chart" uri="{C3380CC4-5D6E-409C-BE32-E72D297353CC}">
              <c16:uniqueId val="{00000001-1B00-4A04-9FD0-3B265FDD5AEC}"/>
            </c:ext>
          </c:extLst>
        </c:ser>
        <c:dLbls>
          <c:showLegendKey val="0"/>
          <c:showVal val="0"/>
          <c:showCatName val="0"/>
          <c:showSerName val="0"/>
          <c:showPercent val="0"/>
          <c:showBubbleSize val="0"/>
        </c:dLbls>
        <c:marker val="1"/>
        <c:smooth val="0"/>
        <c:axId val="695724808"/>
        <c:axId val="695722064"/>
      </c:lineChart>
      <c:catAx>
        <c:axId val="695724808"/>
        <c:scaling>
          <c:orientation val="minMax"/>
        </c:scaling>
        <c:delete val="1"/>
        <c:axPos val="b"/>
        <c:numFmt formatCode="General" sourceLinked="1"/>
        <c:majorTickMark val="none"/>
        <c:minorTickMark val="none"/>
        <c:tickLblPos val="none"/>
        <c:crossAx val="695722064"/>
        <c:crosses val="autoZero"/>
        <c:auto val="1"/>
        <c:lblAlgn val="ctr"/>
        <c:lblOffset val="100"/>
        <c:noMultiLvlLbl val="1"/>
      </c:catAx>
      <c:valAx>
        <c:axId val="695722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5724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164-405D-A2B3-4EC7C1BA27C9}"/>
            </c:ext>
          </c:extLst>
        </c:ser>
        <c:dLbls>
          <c:showLegendKey val="0"/>
          <c:showVal val="0"/>
          <c:showCatName val="0"/>
          <c:showSerName val="0"/>
          <c:showPercent val="0"/>
          <c:showBubbleSize val="0"/>
        </c:dLbls>
        <c:gapWidth val="150"/>
        <c:axId val="695724024"/>
        <c:axId val="69572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xmlns:c16r2="http://schemas.microsoft.com/office/drawing/2015/06/chart">
            <c:ext xmlns:c16="http://schemas.microsoft.com/office/drawing/2014/chart" uri="{C3380CC4-5D6E-409C-BE32-E72D297353CC}">
              <c16:uniqueId val="{00000001-C164-405D-A2B3-4EC7C1BA27C9}"/>
            </c:ext>
          </c:extLst>
        </c:ser>
        <c:dLbls>
          <c:showLegendKey val="0"/>
          <c:showVal val="0"/>
          <c:showCatName val="0"/>
          <c:showSerName val="0"/>
          <c:showPercent val="0"/>
          <c:showBubbleSize val="0"/>
        </c:dLbls>
        <c:marker val="1"/>
        <c:smooth val="0"/>
        <c:axId val="695724024"/>
        <c:axId val="695721280"/>
      </c:lineChart>
      <c:catAx>
        <c:axId val="695724024"/>
        <c:scaling>
          <c:orientation val="minMax"/>
        </c:scaling>
        <c:delete val="1"/>
        <c:axPos val="b"/>
        <c:numFmt formatCode="General" sourceLinked="1"/>
        <c:majorTickMark val="none"/>
        <c:minorTickMark val="none"/>
        <c:tickLblPos val="none"/>
        <c:crossAx val="695721280"/>
        <c:crosses val="autoZero"/>
        <c:auto val="1"/>
        <c:lblAlgn val="ctr"/>
        <c:lblOffset val="100"/>
        <c:noMultiLvlLbl val="1"/>
      </c:catAx>
      <c:valAx>
        <c:axId val="695721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5724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AA8-4CAF-91AD-EE6D57949B93}"/>
            </c:ext>
          </c:extLst>
        </c:ser>
        <c:dLbls>
          <c:showLegendKey val="0"/>
          <c:showVal val="0"/>
          <c:showCatName val="0"/>
          <c:showSerName val="0"/>
          <c:showPercent val="0"/>
          <c:showBubbleSize val="0"/>
        </c:dLbls>
        <c:gapWidth val="150"/>
        <c:axId val="703134848"/>
        <c:axId val="703132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AA8-4CAF-91AD-EE6D57949B93}"/>
            </c:ext>
          </c:extLst>
        </c:ser>
        <c:dLbls>
          <c:showLegendKey val="0"/>
          <c:showVal val="0"/>
          <c:showCatName val="0"/>
          <c:showSerName val="0"/>
          <c:showPercent val="0"/>
          <c:showBubbleSize val="0"/>
        </c:dLbls>
        <c:marker val="1"/>
        <c:smooth val="0"/>
        <c:axId val="703134848"/>
        <c:axId val="703132888"/>
      </c:lineChart>
      <c:catAx>
        <c:axId val="703134848"/>
        <c:scaling>
          <c:orientation val="minMax"/>
        </c:scaling>
        <c:delete val="1"/>
        <c:axPos val="b"/>
        <c:numFmt formatCode="General" sourceLinked="1"/>
        <c:majorTickMark val="none"/>
        <c:minorTickMark val="none"/>
        <c:tickLblPos val="none"/>
        <c:crossAx val="703132888"/>
        <c:crosses val="autoZero"/>
        <c:auto val="1"/>
        <c:lblAlgn val="ctr"/>
        <c:lblOffset val="100"/>
        <c:noMultiLvlLbl val="1"/>
      </c:catAx>
      <c:valAx>
        <c:axId val="703132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313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7C5D-4C94-A6C2-539738C9971E}"/>
            </c:ext>
          </c:extLst>
        </c:ser>
        <c:dLbls>
          <c:showLegendKey val="0"/>
          <c:showVal val="0"/>
          <c:showCatName val="0"/>
          <c:showSerName val="0"/>
          <c:showPercent val="0"/>
          <c:showBubbleSize val="0"/>
        </c:dLbls>
        <c:gapWidth val="150"/>
        <c:axId val="703133672"/>
        <c:axId val="70313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7C5D-4C94-A6C2-539738C9971E}"/>
            </c:ext>
          </c:extLst>
        </c:ser>
        <c:dLbls>
          <c:showLegendKey val="0"/>
          <c:showVal val="0"/>
          <c:showCatName val="0"/>
          <c:showSerName val="0"/>
          <c:showPercent val="0"/>
          <c:showBubbleSize val="0"/>
        </c:dLbls>
        <c:marker val="1"/>
        <c:smooth val="0"/>
        <c:axId val="703133672"/>
        <c:axId val="703134064"/>
      </c:lineChart>
      <c:catAx>
        <c:axId val="703133672"/>
        <c:scaling>
          <c:orientation val="minMax"/>
        </c:scaling>
        <c:delete val="1"/>
        <c:axPos val="b"/>
        <c:numFmt formatCode="General" sourceLinked="1"/>
        <c:majorTickMark val="none"/>
        <c:minorTickMark val="none"/>
        <c:tickLblPos val="none"/>
        <c:crossAx val="703134064"/>
        <c:crosses val="autoZero"/>
        <c:auto val="1"/>
        <c:lblAlgn val="ctr"/>
        <c:lblOffset val="100"/>
        <c:noMultiLvlLbl val="1"/>
      </c:catAx>
      <c:valAx>
        <c:axId val="703134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3133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E18-46CE-840B-4864E21A1B4D}"/>
            </c:ext>
          </c:extLst>
        </c:ser>
        <c:dLbls>
          <c:showLegendKey val="0"/>
          <c:showVal val="0"/>
          <c:showCatName val="0"/>
          <c:showSerName val="0"/>
          <c:showPercent val="0"/>
          <c:showBubbleSize val="0"/>
        </c:dLbls>
        <c:gapWidth val="150"/>
        <c:axId val="501090520"/>
        <c:axId val="50109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xmlns:c16r2="http://schemas.microsoft.com/office/drawing/2015/06/chart">
            <c:ext xmlns:c16="http://schemas.microsoft.com/office/drawing/2014/chart" uri="{C3380CC4-5D6E-409C-BE32-E72D297353CC}">
              <c16:uniqueId val="{00000001-5E18-46CE-840B-4864E21A1B4D}"/>
            </c:ext>
          </c:extLst>
        </c:ser>
        <c:dLbls>
          <c:showLegendKey val="0"/>
          <c:showVal val="0"/>
          <c:showCatName val="0"/>
          <c:showSerName val="0"/>
          <c:showPercent val="0"/>
          <c:showBubbleSize val="0"/>
        </c:dLbls>
        <c:marker val="1"/>
        <c:smooth val="0"/>
        <c:axId val="501090520"/>
        <c:axId val="501092872"/>
      </c:lineChart>
      <c:catAx>
        <c:axId val="501090520"/>
        <c:scaling>
          <c:orientation val="minMax"/>
        </c:scaling>
        <c:delete val="1"/>
        <c:axPos val="b"/>
        <c:numFmt formatCode="General" sourceLinked="1"/>
        <c:majorTickMark val="none"/>
        <c:minorTickMark val="none"/>
        <c:tickLblPos val="none"/>
        <c:crossAx val="501092872"/>
        <c:crosses val="autoZero"/>
        <c:auto val="1"/>
        <c:lblAlgn val="ctr"/>
        <c:lblOffset val="100"/>
        <c:noMultiLvlLbl val="1"/>
      </c:catAx>
      <c:valAx>
        <c:axId val="501092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1090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226-4EB3-A101-644FCE63395B}"/>
            </c:ext>
          </c:extLst>
        </c:ser>
        <c:dLbls>
          <c:showLegendKey val="0"/>
          <c:showVal val="0"/>
          <c:showCatName val="0"/>
          <c:showSerName val="0"/>
          <c:showPercent val="0"/>
          <c:showBubbleSize val="0"/>
        </c:dLbls>
        <c:gapWidth val="150"/>
        <c:axId val="691198328"/>
        <c:axId val="70382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xmlns:c16r2="http://schemas.microsoft.com/office/drawing/2015/06/chart">
            <c:ext xmlns:c16="http://schemas.microsoft.com/office/drawing/2014/chart" uri="{C3380CC4-5D6E-409C-BE32-E72D297353CC}">
              <c16:uniqueId val="{00000001-E226-4EB3-A101-644FCE63395B}"/>
            </c:ext>
          </c:extLst>
        </c:ser>
        <c:dLbls>
          <c:showLegendKey val="0"/>
          <c:showVal val="0"/>
          <c:showCatName val="0"/>
          <c:showSerName val="0"/>
          <c:showPercent val="0"/>
          <c:showBubbleSize val="0"/>
        </c:dLbls>
        <c:marker val="1"/>
        <c:smooth val="0"/>
        <c:axId val="691198328"/>
        <c:axId val="703822344"/>
      </c:lineChart>
      <c:catAx>
        <c:axId val="691198328"/>
        <c:scaling>
          <c:orientation val="minMax"/>
        </c:scaling>
        <c:delete val="1"/>
        <c:axPos val="b"/>
        <c:numFmt formatCode="General" sourceLinked="1"/>
        <c:majorTickMark val="none"/>
        <c:minorTickMark val="none"/>
        <c:tickLblPos val="none"/>
        <c:crossAx val="703822344"/>
        <c:crosses val="autoZero"/>
        <c:auto val="1"/>
        <c:lblAlgn val="ctr"/>
        <c:lblOffset val="100"/>
        <c:noMultiLvlLbl val="1"/>
      </c:catAx>
      <c:valAx>
        <c:axId val="703822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91198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102.2</c:v>
                </c:pt>
                <c:pt idx="1">
                  <c:v>107</c:v>
                </c:pt>
                <c:pt idx="2">
                  <c:v>64.8</c:v>
                </c:pt>
                <c:pt idx="3">
                  <c:v>73</c:v>
                </c:pt>
                <c:pt idx="4">
                  <c:v>115</c:v>
                </c:pt>
              </c:numCache>
            </c:numRef>
          </c:val>
          <c:extLst xmlns:c16r2="http://schemas.microsoft.com/office/drawing/2015/06/chart">
            <c:ext xmlns:c16="http://schemas.microsoft.com/office/drawing/2014/chart" uri="{C3380CC4-5D6E-409C-BE32-E72D297353CC}">
              <c16:uniqueId val="{00000000-41B9-4269-A16E-B6958D9FD8C4}"/>
            </c:ext>
          </c:extLst>
        </c:ser>
        <c:dLbls>
          <c:showLegendKey val="0"/>
          <c:showVal val="0"/>
          <c:showCatName val="0"/>
          <c:showSerName val="0"/>
          <c:showPercent val="0"/>
          <c:showBubbleSize val="0"/>
        </c:dLbls>
        <c:gapWidth val="150"/>
        <c:axId val="692107352"/>
        <c:axId val="38522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xmlns:c16r2="http://schemas.microsoft.com/office/drawing/2015/06/chart">
            <c:ext xmlns:c16="http://schemas.microsoft.com/office/drawing/2014/chart" uri="{C3380CC4-5D6E-409C-BE32-E72D297353CC}">
              <c16:uniqueId val="{00000001-41B9-4269-A16E-B6958D9FD8C4}"/>
            </c:ext>
          </c:extLst>
        </c:ser>
        <c:dLbls>
          <c:showLegendKey val="0"/>
          <c:showVal val="0"/>
          <c:showCatName val="0"/>
          <c:showSerName val="0"/>
          <c:showPercent val="0"/>
          <c:showBubbleSize val="0"/>
        </c:dLbls>
        <c:marker val="1"/>
        <c:smooth val="0"/>
        <c:axId val="692107352"/>
        <c:axId val="385221728"/>
      </c:lineChart>
      <c:catAx>
        <c:axId val="692107352"/>
        <c:scaling>
          <c:orientation val="minMax"/>
        </c:scaling>
        <c:delete val="1"/>
        <c:axPos val="b"/>
        <c:numFmt formatCode="General" sourceLinked="1"/>
        <c:majorTickMark val="none"/>
        <c:minorTickMark val="none"/>
        <c:tickLblPos val="none"/>
        <c:crossAx val="385221728"/>
        <c:crosses val="autoZero"/>
        <c:auto val="1"/>
        <c:lblAlgn val="ctr"/>
        <c:lblOffset val="100"/>
        <c:noMultiLvlLbl val="1"/>
      </c:catAx>
      <c:valAx>
        <c:axId val="385221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2107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61.8</c:v>
                </c:pt>
                <c:pt idx="1">
                  <c:v>64</c:v>
                </c:pt>
                <c:pt idx="2">
                  <c:v>43.1</c:v>
                </c:pt>
                <c:pt idx="3">
                  <c:v>43.1</c:v>
                </c:pt>
                <c:pt idx="4">
                  <c:v>24.5</c:v>
                </c:pt>
              </c:numCache>
            </c:numRef>
          </c:val>
          <c:extLst xmlns:c16r2="http://schemas.microsoft.com/office/drawing/2015/06/chart">
            <c:ext xmlns:c16="http://schemas.microsoft.com/office/drawing/2014/chart" uri="{C3380CC4-5D6E-409C-BE32-E72D297353CC}">
              <c16:uniqueId val="{00000000-D888-46D1-BB5A-364772792073}"/>
            </c:ext>
          </c:extLst>
        </c:ser>
        <c:dLbls>
          <c:showLegendKey val="0"/>
          <c:showVal val="0"/>
          <c:showCatName val="0"/>
          <c:showSerName val="0"/>
          <c:showPercent val="0"/>
          <c:showBubbleSize val="0"/>
        </c:dLbls>
        <c:gapWidth val="150"/>
        <c:axId val="381485408"/>
        <c:axId val="38148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xmlns:c16r2="http://schemas.microsoft.com/office/drawing/2015/06/chart">
            <c:ext xmlns:c16="http://schemas.microsoft.com/office/drawing/2014/chart" uri="{C3380CC4-5D6E-409C-BE32-E72D297353CC}">
              <c16:uniqueId val="{00000001-D888-46D1-BB5A-364772792073}"/>
            </c:ext>
          </c:extLst>
        </c:ser>
        <c:dLbls>
          <c:showLegendKey val="0"/>
          <c:showVal val="0"/>
          <c:showCatName val="0"/>
          <c:showSerName val="0"/>
          <c:showPercent val="0"/>
          <c:showBubbleSize val="0"/>
        </c:dLbls>
        <c:marker val="1"/>
        <c:smooth val="0"/>
        <c:axId val="381485408"/>
        <c:axId val="381485800"/>
      </c:lineChart>
      <c:catAx>
        <c:axId val="381485408"/>
        <c:scaling>
          <c:orientation val="minMax"/>
        </c:scaling>
        <c:delete val="1"/>
        <c:axPos val="b"/>
        <c:numFmt formatCode="General" sourceLinked="1"/>
        <c:majorTickMark val="none"/>
        <c:minorTickMark val="none"/>
        <c:tickLblPos val="none"/>
        <c:crossAx val="381485800"/>
        <c:crosses val="autoZero"/>
        <c:auto val="1"/>
        <c:lblAlgn val="ctr"/>
        <c:lblOffset val="100"/>
        <c:noMultiLvlLbl val="1"/>
      </c:catAx>
      <c:valAx>
        <c:axId val="381485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148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45877</c:v>
                </c:pt>
                <c:pt idx="1">
                  <c:v>49503</c:v>
                </c:pt>
                <c:pt idx="2">
                  <c:v>27500</c:v>
                </c:pt>
                <c:pt idx="3">
                  <c:v>27500</c:v>
                </c:pt>
                <c:pt idx="4">
                  <c:v>20247</c:v>
                </c:pt>
              </c:numCache>
            </c:numRef>
          </c:val>
          <c:extLst xmlns:c16r2="http://schemas.microsoft.com/office/drawing/2015/06/chart">
            <c:ext xmlns:c16="http://schemas.microsoft.com/office/drawing/2014/chart" uri="{C3380CC4-5D6E-409C-BE32-E72D297353CC}">
              <c16:uniqueId val="{00000000-7AF4-42CB-BC50-FCCEE8E0C494}"/>
            </c:ext>
          </c:extLst>
        </c:ser>
        <c:dLbls>
          <c:showLegendKey val="0"/>
          <c:showVal val="0"/>
          <c:showCatName val="0"/>
          <c:showSerName val="0"/>
          <c:showPercent val="0"/>
          <c:showBubbleSize val="0"/>
        </c:dLbls>
        <c:gapWidth val="150"/>
        <c:axId val="381484624"/>
        <c:axId val="38148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xmlns:c16r2="http://schemas.microsoft.com/office/drawing/2015/06/chart">
            <c:ext xmlns:c16="http://schemas.microsoft.com/office/drawing/2014/chart" uri="{C3380CC4-5D6E-409C-BE32-E72D297353CC}">
              <c16:uniqueId val="{00000001-7AF4-42CB-BC50-FCCEE8E0C494}"/>
            </c:ext>
          </c:extLst>
        </c:ser>
        <c:dLbls>
          <c:showLegendKey val="0"/>
          <c:showVal val="0"/>
          <c:showCatName val="0"/>
          <c:showSerName val="0"/>
          <c:showPercent val="0"/>
          <c:showBubbleSize val="0"/>
        </c:dLbls>
        <c:marker val="1"/>
        <c:smooth val="0"/>
        <c:axId val="381484624"/>
        <c:axId val="381485016"/>
      </c:lineChart>
      <c:catAx>
        <c:axId val="381484624"/>
        <c:scaling>
          <c:orientation val="minMax"/>
        </c:scaling>
        <c:delete val="1"/>
        <c:axPos val="b"/>
        <c:numFmt formatCode="General" sourceLinked="1"/>
        <c:majorTickMark val="none"/>
        <c:minorTickMark val="none"/>
        <c:tickLblPos val="none"/>
        <c:crossAx val="381485016"/>
        <c:crosses val="autoZero"/>
        <c:auto val="1"/>
        <c:lblAlgn val="ctr"/>
        <c:lblOffset val="100"/>
        <c:noMultiLvlLbl val="1"/>
      </c:catAx>
      <c:valAx>
        <c:axId val="381485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148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96" zoomScaleNormal="96" zoomScaleSheetLayoutView="70" workbookViewId="0">
      <selection activeCell="NC61" sqref="NC61"/>
    </sheetView>
  </sheetViews>
  <sheetFormatPr defaultColWidth="2.6640625" defaultRowHeight="12.75" x14ac:dyDescent="0.25"/>
  <cols>
    <col min="1" max="1" width="2.6640625" customWidth="1"/>
    <col min="2" max="2" width="0.86328125" customWidth="1"/>
    <col min="3" max="244" width="0.6640625" customWidth="1"/>
    <col min="245" max="245" width="0.86328125" customWidth="1"/>
    <col min="246" max="366" width="0.6640625" customWidth="1"/>
    <col min="368" max="382" width="3.1328125" customWidth="1"/>
  </cols>
  <sheetData>
    <row r="1" spans="1:382"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5">
      <c r="A6" s="2"/>
      <c r="B6" s="67" t="str">
        <f>データ!H6&amp;"　"&amp;データ!I6</f>
        <v>高知県高知市　桂浜公園駐車場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16682</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117</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47</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500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800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128</v>
      </c>
      <c r="NE15" s="101"/>
      <c r="NF15" s="101"/>
      <c r="NG15" s="101"/>
      <c r="NH15" s="101"/>
      <c r="NI15" s="101"/>
      <c r="NJ15" s="101"/>
      <c r="NK15" s="101"/>
      <c r="NL15" s="101"/>
      <c r="NM15" s="101"/>
      <c r="NN15" s="101"/>
      <c r="NO15" s="101"/>
      <c r="NP15" s="101"/>
      <c r="NQ15" s="101"/>
      <c r="NR15" s="102"/>
    </row>
    <row r="16" spans="1:382" ht="13.5" customHeight="1" x14ac:dyDescent="0.2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5">
      <c r="A31" s="2"/>
      <c r="B31" s="11"/>
      <c r="C31" s="2"/>
      <c r="D31" s="2"/>
      <c r="E31" s="2"/>
      <c r="F31" s="2"/>
      <c r="I31" s="16"/>
      <c r="J31" s="113" t="s">
        <v>27</v>
      </c>
      <c r="K31" s="114"/>
      <c r="L31" s="114"/>
      <c r="M31" s="114"/>
      <c r="N31" s="114"/>
      <c r="O31" s="114"/>
      <c r="P31" s="114"/>
      <c r="Q31" s="114"/>
      <c r="R31" s="114"/>
      <c r="S31" s="114"/>
      <c r="T31" s="115"/>
      <c r="U31" s="116">
        <f>データ!Y7</f>
        <v>262</v>
      </c>
      <c r="V31" s="116"/>
      <c r="W31" s="116"/>
      <c r="X31" s="116"/>
      <c r="Y31" s="116"/>
      <c r="Z31" s="116"/>
      <c r="AA31" s="116"/>
      <c r="AB31" s="116"/>
      <c r="AC31" s="116"/>
      <c r="AD31" s="116"/>
      <c r="AE31" s="116"/>
      <c r="AF31" s="116"/>
      <c r="AG31" s="116"/>
      <c r="AH31" s="116"/>
      <c r="AI31" s="116"/>
      <c r="AJ31" s="116"/>
      <c r="AK31" s="116"/>
      <c r="AL31" s="116"/>
      <c r="AM31" s="116"/>
      <c r="AN31" s="116">
        <f>データ!Z7</f>
        <v>277.7</v>
      </c>
      <c r="AO31" s="116"/>
      <c r="AP31" s="116"/>
      <c r="AQ31" s="116"/>
      <c r="AR31" s="116"/>
      <c r="AS31" s="116"/>
      <c r="AT31" s="116"/>
      <c r="AU31" s="116"/>
      <c r="AV31" s="116"/>
      <c r="AW31" s="116"/>
      <c r="AX31" s="116"/>
      <c r="AY31" s="116"/>
      <c r="AZ31" s="116"/>
      <c r="BA31" s="116"/>
      <c r="BB31" s="116"/>
      <c r="BC31" s="116"/>
      <c r="BD31" s="116"/>
      <c r="BE31" s="116"/>
      <c r="BF31" s="116"/>
      <c r="BG31" s="116">
        <f>データ!AA7</f>
        <v>205.4</v>
      </c>
      <c r="BH31" s="116"/>
      <c r="BI31" s="116"/>
      <c r="BJ31" s="116"/>
      <c r="BK31" s="116"/>
      <c r="BL31" s="116"/>
      <c r="BM31" s="116"/>
      <c r="BN31" s="116"/>
      <c r="BO31" s="116"/>
      <c r="BP31" s="116"/>
      <c r="BQ31" s="116"/>
      <c r="BR31" s="116"/>
      <c r="BS31" s="116"/>
      <c r="BT31" s="116"/>
      <c r="BU31" s="116"/>
      <c r="BV31" s="116"/>
      <c r="BW31" s="116"/>
      <c r="BX31" s="116"/>
      <c r="BY31" s="116"/>
      <c r="BZ31" s="116">
        <f>データ!AB7</f>
        <v>205.4</v>
      </c>
      <c r="CA31" s="116"/>
      <c r="CB31" s="116"/>
      <c r="CC31" s="116"/>
      <c r="CD31" s="116"/>
      <c r="CE31" s="116"/>
      <c r="CF31" s="116"/>
      <c r="CG31" s="116"/>
      <c r="CH31" s="116"/>
      <c r="CI31" s="116"/>
      <c r="CJ31" s="116"/>
      <c r="CK31" s="116"/>
      <c r="CL31" s="116"/>
      <c r="CM31" s="116"/>
      <c r="CN31" s="116"/>
      <c r="CO31" s="116"/>
      <c r="CP31" s="116"/>
      <c r="CQ31" s="116"/>
      <c r="CR31" s="116"/>
      <c r="CS31" s="116">
        <f>データ!AC7</f>
        <v>132.5</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102.2</v>
      </c>
      <c r="JD31" s="111"/>
      <c r="JE31" s="111"/>
      <c r="JF31" s="111"/>
      <c r="JG31" s="111"/>
      <c r="JH31" s="111"/>
      <c r="JI31" s="111"/>
      <c r="JJ31" s="111"/>
      <c r="JK31" s="111"/>
      <c r="JL31" s="111"/>
      <c r="JM31" s="111"/>
      <c r="JN31" s="111"/>
      <c r="JO31" s="111"/>
      <c r="JP31" s="111"/>
      <c r="JQ31" s="111"/>
      <c r="JR31" s="111"/>
      <c r="JS31" s="111"/>
      <c r="JT31" s="111"/>
      <c r="JU31" s="112"/>
      <c r="JV31" s="110">
        <f>データ!DL7</f>
        <v>107</v>
      </c>
      <c r="JW31" s="111"/>
      <c r="JX31" s="111"/>
      <c r="JY31" s="111"/>
      <c r="JZ31" s="111"/>
      <c r="KA31" s="111"/>
      <c r="KB31" s="111"/>
      <c r="KC31" s="111"/>
      <c r="KD31" s="111"/>
      <c r="KE31" s="111"/>
      <c r="KF31" s="111"/>
      <c r="KG31" s="111"/>
      <c r="KH31" s="111"/>
      <c r="KI31" s="111"/>
      <c r="KJ31" s="111"/>
      <c r="KK31" s="111"/>
      <c r="KL31" s="111"/>
      <c r="KM31" s="111"/>
      <c r="KN31" s="112"/>
      <c r="KO31" s="110">
        <f>データ!DM7</f>
        <v>64.8</v>
      </c>
      <c r="KP31" s="111"/>
      <c r="KQ31" s="111"/>
      <c r="KR31" s="111"/>
      <c r="KS31" s="111"/>
      <c r="KT31" s="111"/>
      <c r="KU31" s="111"/>
      <c r="KV31" s="111"/>
      <c r="KW31" s="111"/>
      <c r="KX31" s="111"/>
      <c r="KY31" s="111"/>
      <c r="KZ31" s="111"/>
      <c r="LA31" s="111"/>
      <c r="LB31" s="111"/>
      <c r="LC31" s="111"/>
      <c r="LD31" s="111"/>
      <c r="LE31" s="111"/>
      <c r="LF31" s="111"/>
      <c r="LG31" s="112"/>
      <c r="LH31" s="110">
        <f>データ!DN7</f>
        <v>73</v>
      </c>
      <c r="LI31" s="111"/>
      <c r="LJ31" s="111"/>
      <c r="LK31" s="111"/>
      <c r="LL31" s="111"/>
      <c r="LM31" s="111"/>
      <c r="LN31" s="111"/>
      <c r="LO31" s="111"/>
      <c r="LP31" s="111"/>
      <c r="LQ31" s="111"/>
      <c r="LR31" s="111"/>
      <c r="LS31" s="111"/>
      <c r="LT31" s="111"/>
      <c r="LU31" s="111"/>
      <c r="LV31" s="111"/>
      <c r="LW31" s="111"/>
      <c r="LX31" s="111"/>
      <c r="LY31" s="111"/>
      <c r="LZ31" s="112"/>
      <c r="MA31" s="110">
        <f>データ!DO7</f>
        <v>115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5">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127</v>
      </c>
      <c r="NE32" s="101"/>
      <c r="NF32" s="101"/>
      <c r="NG32" s="101"/>
      <c r="NH32" s="101"/>
      <c r="NI32" s="101"/>
      <c r="NJ32" s="101"/>
      <c r="NK32" s="101"/>
      <c r="NL32" s="101"/>
      <c r="NM32" s="101"/>
      <c r="NN32" s="101"/>
      <c r="NO32" s="101"/>
      <c r="NP32" s="101"/>
      <c r="NQ32" s="101"/>
      <c r="NR32" s="102"/>
    </row>
    <row r="33" spans="1:382" ht="13.5" customHeight="1" x14ac:dyDescent="0.2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129</v>
      </c>
      <c r="NE49" s="101"/>
      <c r="NF49" s="101"/>
      <c r="NG49" s="101"/>
      <c r="NH49" s="101"/>
      <c r="NI49" s="101"/>
      <c r="NJ49" s="101"/>
      <c r="NK49" s="101"/>
      <c r="NL49" s="101"/>
      <c r="NM49" s="101"/>
      <c r="NN49" s="101"/>
      <c r="NO49" s="101"/>
      <c r="NP49" s="101"/>
      <c r="NQ49" s="101"/>
      <c r="NR49" s="102"/>
    </row>
    <row r="50" spans="1:382" ht="13.5" customHeight="1" x14ac:dyDescent="0.2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61.8</v>
      </c>
      <c r="EM52" s="116"/>
      <c r="EN52" s="116"/>
      <c r="EO52" s="116"/>
      <c r="EP52" s="116"/>
      <c r="EQ52" s="116"/>
      <c r="ER52" s="116"/>
      <c r="ES52" s="116"/>
      <c r="ET52" s="116"/>
      <c r="EU52" s="116"/>
      <c r="EV52" s="116"/>
      <c r="EW52" s="116"/>
      <c r="EX52" s="116"/>
      <c r="EY52" s="116"/>
      <c r="EZ52" s="116"/>
      <c r="FA52" s="116"/>
      <c r="FB52" s="116"/>
      <c r="FC52" s="116"/>
      <c r="FD52" s="116"/>
      <c r="FE52" s="116">
        <f>データ!BG7</f>
        <v>64</v>
      </c>
      <c r="FF52" s="116"/>
      <c r="FG52" s="116"/>
      <c r="FH52" s="116"/>
      <c r="FI52" s="116"/>
      <c r="FJ52" s="116"/>
      <c r="FK52" s="116"/>
      <c r="FL52" s="116"/>
      <c r="FM52" s="116"/>
      <c r="FN52" s="116"/>
      <c r="FO52" s="116"/>
      <c r="FP52" s="116"/>
      <c r="FQ52" s="116"/>
      <c r="FR52" s="116"/>
      <c r="FS52" s="116"/>
      <c r="FT52" s="116"/>
      <c r="FU52" s="116"/>
      <c r="FV52" s="116"/>
      <c r="FW52" s="116"/>
      <c r="FX52" s="116">
        <f>データ!BH7</f>
        <v>43.1</v>
      </c>
      <c r="FY52" s="116"/>
      <c r="FZ52" s="116"/>
      <c r="GA52" s="116"/>
      <c r="GB52" s="116"/>
      <c r="GC52" s="116"/>
      <c r="GD52" s="116"/>
      <c r="GE52" s="116"/>
      <c r="GF52" s="116"/>
      <c r="GG52" s="116"/>
      <c r="GH52" s="116"/>
      <c r="GI52" s="116"/>
      <c r="GJ52" s="116"/>
      <c r="GK52" s="116"/>
      <c r="GL52" s="116"/>
      <c r="GM52" s="116"/>
      <c r="GN52" s="116"/>
      <c r="GO52" s="116"/>
      <c r="GP52" s="116"/>
      <c r="GQ52" s="116">
        <f>データ!BI7</f>
        <v>43.1</v>
      </c>
      <c r="GR52" s="116"/>
      <c r="GS52" s="116"/>
      <c r="GT52" s="116"/>
      <c r="GU52" s="116"/>
      <c r="GV52" s="116"/>
      <c r="GW52" s="116"/>
      <c r="GX52" s="116"/>
      <c r="GY52" s="116"/>
      <c r="GZ52" s="116"/>
      <c r="HA52" s="116"/>
      <c r="HB52" s="116"/>
      <c r="HC52" s="116"/>
      <c r="HD52" s="116"/>
      <c r="HE52" s="116"/>
      <c r="HF52" s="116"/>
      <c r="HG52" s="116"/>
      <c r="HH52" s="116"/>
      <c r="HI52" s="116"/>
      <c r="HJ52" s="116">
        <f>データ!BJ7</f>
        <v>24.5</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45877</v>
      </c>
      <c r="JD52" s="120"/>
      <c r="JE52" s="120"/>
      <c r="JF52" s="120"/>
      <c r="JG52" s="120"/>
      <c r="JH52" s="120"/>
      <c r="JI52" s="120"/>
      <c r="JJ52" s="120"/>
      <c r="JK52" s="120"/>
      <c r="JL52" s="120"/>
      <c r="JM52" s="120"/>
      <c r="JN52" s="120"/>
      <c r="JO52" s="120"/>
      <c r="JP52" s="120"/>
      <c r="JQ52" s="120"/>
      <c r="JR52" s="120"/>
      <c r="JS52" s="120"/>
      <c r="JT52" s="120"/>
      <c r="JU52" s="120"/>
      <c r="JV52" s="120">
        <f>データ!BR7</f>
        <v>49503</v>
      </c>
      <c r="JW52" s="120"/>
      <c r="JX52" s="120"/>
      <c r="JY52" s="120"/>
      <c r="JZ52" s="120"/>
      <c r="KA52" s="120"/>
      <c r="KB52" s="120"/>
      <c r="KC52" s="120"/>
      <c r="KD52" s="120"/>
      <c r="KE52" s="120"/>
      <c r="KF52" s="120"/>
      <c r="KG52" s="120"/>
      <c r="KH52" s="120"/>
      <c r="KI52" s="120"/>
      <c r="KJ52" s="120"/>
      <c r="KK52" s="120"/>
      <c r="KL52" s="120"/>
      <c r="KM52" s="120"/>
      <c r="KN52" s="120"/>
      <c r="KO52" s="120">
        <f>データ!BS7</f>
        <v>27500</v>
      </c>
      <c r="KP52" s="120"/>
      <c r="KQ52" s="120"/>
      <c r="KR52" s="120"/>
      <c r="KS52" s="120"/>
      <c r="KT52" s="120"/>
      <c r="KU52" s="120"/>
      <c r="KV52" s="120"/>
      <c r="KW52" s="120"/>
      <c r="KX52" s="120"/>
      <c r="KY52" s="120"/>
      <c r="KZ52" s="120"/>
      <c r="LA52" s="120"/>
      <c r="LB52" s="120"/>
      <c r="LC52" s="120"/>
      <c r="LD52" s="120"/>
      <c r="LE52" s="120"/>
      <c r="LF52" s="120"/>
      <c r="LG52" s="120"/>
      <c r="LH52" s="120">
        <f>データ!BT7</f>
        <v>27500</v>
      </c>
      <c r="LI52" s="120"/>
      <c r="LJ52" s="120"/>
      <c r="LK52" s="120"/>
      <c r="LL52" s="120"/>
      <c r="LM52" s="120"/>
      <c r="LN52" s="120"/>
      <c r="LO52" s="120"/>
      <c r="LP52" s="120"/>
      <c r="LQ52" s="120"/>
      <c r="LR52" s="120"/>
      <c r="LS52" s="120"/>
      <c r="LT52" s="120"/>
      <c r="LU52" s="120"/>
      <c r="LV52" s="120"/>
      <c r="LW52" s="120"/>
      <c r="LX52" s="120"/>
      <c r="LY52" s="120"/>
      <c r="LZ52" s="120"/>
      <c r="MA52" s="120">
        <f>データ!BU7</f>
        <v>20247</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5">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130</v>
      </c>
      <c r="NE66" s="101"/>
      <c r="NF66" s="101"/>
      <c r="NG66" s="101"/>
      <c r="NH66" s="101"/>
      <c r="NI66" s="101"/>
      <c r="NJ66" s="101"/>
      <c r="NK66" s="101"/>
      <c r="NL66" s="101"/>
      <c r="NM66" s="101"/>
      <c r="NN66" s="101"/>
      <c r="NO66" s="101"/>
      <c r="NP66" s="101"/>
      <c r="NQ66" s="101"/>
      <c r="NR66" s="102"/>
    </row>
    <row r="67" spans="1:382" ht="13.5" customHeight="1" x14ac:dyDescent="0.2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3531</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5">
      <c r="C83" s="2"/>
      <c r="BH83" s="2"/>
      <c r="GN83" s="2"/>
      <c r="IT83" s="2"/>
      <c r="KY83" s="2"/>
    </row>
    <row r="84" spans="1:382" x14ac:dyDescent="0.25">
      <c r="C84" s="2"/>
      <c r="BH84" s="2"/>
      <c r="GN84" s="2"/>
      <c r="IT84" s="2"/>
      <c r="KY84" s="2"/>
    </row>
    <row r="86" spans="1:382" hidden="1" x14ac:dyDescent="0.2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vLcAgMYd7s7PSLgBVHeRnLMBOFTRS5h0G/cheAYptCHC4q+0MOzZPk0TDDmcXhdOHVlpHq5awnKDvRQvjWrvA==" saltValue="EQRibiTucQ5AkECKXXNIi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2.75" x14ac:dyDescent="0.25"/>
  <cols>
    <col min="1" max="1" width="14.6640625" customWidth="1"/>
    <col min="2" max="90" width="11.86328125" customWidth="1"/>
    <col min="91" max="92" width="15.46484375" customWidth="1"/>
    <col min="93" max="125" width="11.86328125" customWidth="1"/>
  </cols>
  <sheetData>
    <row r="1" spans="1:125" x14ac:dyDescent="0.2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5" customHeight="1" x14ac:dyDescent="0.2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90</v>
      </c>
      <c r="AM5" s="47" t="s">
        <v>91</v>
      </c>
      <c r="AN5" s="47" t="s">
        <v>101</v>
      </c>
      <c r="AO5" s="47" t="s">
        <v>93</v>
      </c>
      <c r="AP5" s="47" t="s">
        <v>94</v>
      </c>
      <c r="AQ5" s="47" t="s">
        <v>95</v>
      </c>
      <c r="AR5" s="47" t="s">
        <v>96</v>
      </c>
      <c r="AS5" s="47" t="s">
        <v>97</v>
      </c>
      <c r="AT5" s="47" t="s">
        <v>98</v>
      </c>
      <c r="AU5" s="47" t="s">
        <v>99</v>
      </c>
      <c r="AV5" s="47" t="s">
        <v>100</v>
      </c>
      <c r="AW5" s="47" t="s">
        <v>90</v>
      </c>
      <c r="AX5" s="47" t="s">
        <v>102</v>
      </c>
      <c r="AY5" s="47" t="s">
        <v>101</v>
      </c>
      <c r="AZ5" s="47" t="s">
        <v>93</v>
      </c>
      <c r="BA5" s="47" t="s">
        <v>94</v>
      </c>
      <c r="BB5" s="47" t="s">
        <v>95</v>
      </c>
      <c r="BC5" s="47" t="s">
        <v>96</v>
      </c>
      <c r="BD5" s="47" t="s">
        <v>97</v>
      </c>
      <c r="BE5" s="47" t="s">
        <v>98</v>
      </c>
      <c r="BF5" s="47" t="s">
        <v>99</v>
      </c>
      <c r="BG5" s="47" t="s">
        <v>100</v>
      </c>
      <c r="BH5" s="47" t="s">
        <v>90</v>
      </c>
      <c r="BI5" s="47" t="s">
        <v>91</v>
      </c>
      <c r="BJ5" s="47" t="s">
        <v>92</v>
      </c>
      <c r="BK5" s="47" t="s">
        <v>93</v>
      </c>
      <c r="BL5" s="47" t="s">
        <v>94</v>
      </c>
      <c r="BM5" s="47" t="s">
        <v>95</v>
      </c>
      <c r="BN5" s="47" t="s">
        <v>96</v>
      </c>
      <c r="BO5" s="47" t="s">
        <v>97</v>
      </c>
      <c r="BP5" s="47" t="s">
        <v>98</v>
      </c>
      <c r="BQ5" s="47" t="s">
        <v>99</v>
      </c>
      <c r="BR5" s="47" t="s">
        <v>89</v>
      </c>
      <c r="BS5" s="47" t="s">
        <v>90</v>
      </c>
      <c r="BT5" s="47" t="s">
        <v>102</v>
      </c>
      <c r="BU5" s="47" t="s">
        <v>101</v>
      </c>
      <c r="BV5" s="47" t="s">
        <v>93</v>
      </c>
      <c r="BW5" s="47" t="s">
        <v>94</v>
      </c>
      <c r="BX5" s="47" t="s">
        <v>95</v>
      </c>
      <c r="BY5" s="47" t="s">
        <v>96</v>
      </c>
      <c r="BZ5" s="47" t="s">
        <v>97</v>
      </c>
      <c r="CA5" s="47" t="s">
        <v>98</v>
      </c>
      <c r="CB5" s="47" t="s">
        <v>99</v>
      </c>
      <c r="CC5" s="47" t="s">
        <v>89</v>
      </c>
      <c r="CD5" s="47" t="s">
        <v>90</v>
      </c>
      <c r="CE5" s="47" t="s">
        <v>102</v>
      </c>
      <c r="CF5" s="47" t="s">
        <v>92</v>
      </c>
      <c r="CG5" s="47" t="s">
        <v>93</v>
      </c>
      <c r="CH5" s="47" t="s">
        <v>94</v>
      </c>
      <c r="CI5" s="47" t="s">
        <v>95</v>
      </c>
      <c r="CJ5" s="47" t="s">
        <v>96</v>
      </c>
      <c r="CK5" s="47" t="s">
        <v>97</v>
      </c>
      <c r="CL5" s="47" t="s">
        <v>98</v>
      </c>
      <c r="CM5" s="145"/>
      <c r="CN5" s="145"/>
      <c r="CO5" s="47" t="s">
        <v>99</v>
      </c>
      <c r="CP5" s="47" t="s">
        <v>89</v>
      </c>
      <c r="CQ5" s="47" t="s">
        <v>103</v>
      </c>
      <c r="CR5" s="47" t="s">
        <v>102</v>
      </c>
      <c r="CS5" s="47" t="s">
        <v>92</v>
      </c>
      <c r="CT5" s="47" t="s">
        <v>93</v>
      </c>
      <c r="CU5" s="47" t="s">
        <v>94</v>
      </c>
      <c r="CV5" s="47" t="s">
        <v>95</v>
      </c>
      <c r="CW5" s="47" t="s">
        <v>96</v>
      </c>
      <c r="CX5" s="47" t="s">
        <v>97</v>
      </c>
      <c r="CY5" s="47" t="s">
        <v>98</v>
      </c>
      <c r="CZ5" s="47" t="s">
        <v>99</v>
      </c>
      <c r="DA5" s="47" t="s">
        <v>100</v>
      </c>
      <c r="DB5" s="47" t="s">
        <v>90</v>
      </c>
      <c r="DC5" s="47" t="s">
        <v>102</v>
      </c>
      <c r="DD5" s="47" t="s">
        <v>92</v>
      </c>
      <c r="DE5" s="47" t="s">
        <v>93</v>
      </c>
      <c r="DF5" s="47" t="s">
        <v>94</v>
      </c>
      <c r="DG5" s="47" t="s">
        <v>95</v>
      </c>
      <c r="DH5" s="47" t="s">
        <v>96</v>
      </c>
      <c r="DI5" s="47" t="s">
        <v>97</v>
      </c>
      <c r="DJ5" s="47" t="s">
        <v>35</v>
      </c>
      <c r="DK5" s="47" t="s">
        <v>99</v>
      </c>
      <c r="DL5" s="47" t="s">
        <v>89</v>
      </c>
      <c r="DM5" s="47" t="s">
        <v>103</v>
      </c>
      <c r="DN5" s="47" t="s">
        <v>102</v>
      </c>
      <c r="DO5" s="47" t="s">
        <v>92</v>
      </c>
      <c r="DP5" s="47" t="s">
        <v>93</v>
      </c>
      <c r="DQ5" s="47" t="s">
        <v>94</v>
      </c>
      <c r="DR5" s="47" t="s">
        <v>95</v>
      </c>
      <c r="DS5" s="47" t="s">
        <v>96</v>
      </c>
      <c r="DT5" s="47" t="s">
        <v>97</v>
      </c>
      <c r="DU5" s="47" t="s">
        <v>98</v>
      </c>
    </row>
    <row r="6" spans="1:125" s="54" customFormat="1" x14ac:dyDescent="0.25">
      <c r="A6" s="37" t="s">
        <v>104</v>
      </c>
      <c r="B6" s="48">
        <f>B8</f>
        <v>2022</v>
      </c>
      <c r="C6" s="48">
        <f t="shared" ref="C6:X6" si="1">C8</f>
        <v>392014</v>
      </c>
      <c r="D6" s="48">
        <f t="shared" si="1"/>
        <v>47</v>
      </c>
      <c r="E6" s="48">
        <f t="shared" si="1"/>
        <v>14</v>
      </c>
      <c r="F6" s="48">
        <f t="shared" si="1"/>
        <v>0</v>
      </c>
      <c r="G6" s="48">
        <f t="shared" si="1"/>
        <v>4</v>
      </c>
      <c r="H6" s="48" t="str">
        <f>SUBSTITUTE(H8,"　","")</f>
        <v>高知県高知市</v>
      </c>
      <c r="I6" s="48" t="str">
        <f t="shared" si="1"/>
        <v>桂浜公園駐車場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47</v>
      </c>
      <c r="S6" s="50" t="str">
        <f t="shared" si="1"/>
        <v>商業施設</v>
      </c>
      <c r="T6" s="50" t="str">
        <f t="shared" si="1"/>
        <v>無</v>
      </c>
      <c r="U6" s="51">
        <f t="shared" si="1"/>
        <v>16682</v>
      </c>
      <c r="V6" s="51">
        <f t="shared" si="1"/>
        <v>500</v>
      </c>
      <c r="W6" s="51">
        <f t="shared" si="1"/>
        <v>800</v>
      </c>
      <c r="X6" s="50" t="str">
        <f t="shared" si="1"/>
        <v>利用料金制</v>
      </c>
      <c r="Y6" s="52">
        <f>IF(Y8="-",NA(),Y8)</f>
        <v>262</v>
      </c>
      <c r="Z6" s="52">
        <f t="shared" ref="Z6:AH6" si="2">IF(Z8="-",NA(),Z8)</f>
        <v>277.7</v>
      </c>
      <c r="AA6" s="52">
        <f t="shared" si="2"/>
        <v>205.4</v>
      </c>
      <c r="AB6" s="52">
        <f t="shared" si="2"/>
        <v>205.4</v>
      </c>
      <c r="AC6" s="52">
        <f t="shared" si="2"/>
        <v>132.5</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61.8</v>
      </c>
      <c r="BG6" s="52">
        <f t="shared" ref="BG6:BO6" si="5">IF(BG8="-",NA(),BG8)</f>
        <v>64</v>
      </c>
      <c r="BH6" s="52">
        <f t="shared" si="5"/>
        <v>43.1</v>
      </c>
      <c r="BI6" s="52">
        <f t="shared" si="5"/>
        <v>43.1</v>
      </c>
      <c r="BJ6" s="52">
        <f t="shared" si="5"/>
        <v>24.5</v>
      </c>
      <c r="BK6" s="52">
        <f t="shared" si="5"/>
        <v>30.4</v>
      </c>
      <c r="BL6" s="52">
        <f t="shared" si="5"/>
        <v>33.6</v>
      </c>
      <c r="BM6" s="52">
        <f t="shared" si="5"/>
        <v>-122.5</v>
      </c>
      <c r="BN6" s="52">
        <f t="shared" si="5"/>
        <v>8.5</v>
      </c>
      <c r="BO6" s="52">
        <f t="shared" si="5"/>
        <v>26.6</v>
      </c>
      <c r="BP6" s="49" t="str">
        <f>IF(BP8="-","",IF(BP8="-","【-】","【"&amp;SUBSTITUTE(TEXT(BP8,"#,##0.0"),"-","△")&amp;"】"))</f>
        <v>【12.8】</v>
      </c>
      <c r="BQ6" s="53">
        <f>IF(BQ8="-",NA(),BQ8)</f>
        <v>45877</v>
      </c>
      <c r="BR6" s="53">
        <f t="shared" ref="BR6:BZ6" si="6">IF(BR8="-",NA(),BR8)</f>
        <v>49503</v>
      </c>
      <c r="BS6" s="53">
        <f t="shared" si="6"/>
        <v>27500</v>
      </c>
      <c r="BT6" s="53">
        <f t="shared" si="6"/>
        <v>27500</v>
      </c>
      <c r="BU6" s="53">
        <f t="shared" si="6"/>
        <v>20247</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105</v>
      </c>
      <c r="CM6" s="51">
        <f t="shared" ref="CM6:CN6" si="7">CM8</f>
        <v>0</v>
      </c>
      <c r="CN6" s="51">
        <f t="shared" si="7"/>
        <v>3531</v>
      </c>
      <c r="CO6" s="52"/>
      <c r="CP6" s="52"/>
      <c r="CQ6" s="52"/>
      <c r="CR6" s="52"/>
      <c r="CS6" s="52"/>
      <c r="CT6" s="52"/>
      <c r="CU6" s="52"/>
      <c r="CV6" s="52"/>
      <c r="CW6" s="52"/>
      <c r="CX6" s="52"/>
      <c r="CY6" s="49" t="s">
        <v>105</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102.2</v>
      </c>
      <c r="DL6" s="52">
        <f t="shared" ref="DL6:DT6" si="9">IF(DL8="-",NA(),DL8)</f>
        <v>107</v>
      </c>
      <c r="DM6" s="52">
        <f t="shared" si="9"/>
        <v>64.8</v>
      </c>
      <c r="DN6" s="52">
        <f t="shared" si="9"/>
        <v>73</v>
      </c>
      <c r="DO6" s="52">
        <f t="shared" si="9"/>
        <v>115</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5">
      <c r="A7" s="37" t="s">
        <v>106</v>
      </c>
      <c r="B7" s="48">
        <f t="shared" ref="B7:X7" si="10">B8</f>
        <v>2022</v>
      </c>
      <c r="C7" s="48">
        <f t="shared" si="10"/>
        <v>392014</v>
      </c>
      <c r="D7" s="48">
        <f t="shared" si="10"/>
        <v>47</v>
      </c>
      <c r="E7" s="48">
        <f t="shared" si="10"/>
        <v>14</v>
      </c>
      <c r="F7" s="48">
        <f t="shared" si="10"/>
        <v>0</v>
      </c>
      <c r="G7" s="48">
        <f t="shared" si="10"/>
        <v>4</v>
      </c>
      <c r="H7" s="48" t="str">
        <f t="shared" si="10"/>
        <v>高知県　高知市</v>
      </c>
      <c r="I7" s="48" t="str">
        <f t="shared" si="10"/>
        <v>桂浜公園駐車場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47</v>
      </c>
      <c r="S7" s="50" t="str">
        <f t="shared" si="10"/>
        <v>商業施設</v>
      </c>
      <c r="T7" s="50" t="str">
        <f t="shared" si="10"/>
        <v>無</v>
      </c>
      <c r="U7" s="51">
        <f t="shared" si="10"/>
        <v>16682</v>
      </c>
      <c r="V7" s="51">
        <f t="shared" si="10"/>
        <v>500</v>
      </c>
      <c r="W7" s="51">
        <f t="shared" si="10"/>
        <v>800</v>
      </c>
      <c r="X7" s="50" t="str">
        <f t="shared" si="10"/>
        <v>利用料金制</v>
      </c>
      <c r="Y7" s="52">
        <f>Y8</f>
        <v>262</v>
      </c>
      <c r="Z7" s="52">
        <f t="shared" ref="Z7:AH7" si="11">Z8</f>
        <v>277.7</v>
      </c>
      <c r="AA7" s="52">
        <f t="shared" si="11"/>
        <v>205.4</v>
      </c>
      <c r="AB7" s="52">
        <f t="shared" si="11"/>
        <v>205.4</v>
      </c>
      <c r="AC7" s="52">
        <f t="shared" si="11"/>
        <v>132.5</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61.8</v>
      </c>
      <c r="BG7" s="52">
        <f t="shared" ref="BG7:BO7" si="14">BG8</f>
        <v>64</v>
      </c>
      <c r="BH7" s="52">
        <f t="shared" si="14"/>
        <v>43.1</v>
      </c>
      <c r="BI7" s="52">
        <f t="shared" si="14"/>
        <v>43.1</v>
      </c>
      <c r="BJ7" s="52">
        <f t="shared" si="14"/>
        <v>24.5</v>
      </c>
      <c r="BK7" s="52">
        <f t="shared" si="14"/>
        <v>30.4</v>
      </c>
      <c r="BL7" s="52">
        <f t="shared" si="14"/>
        <v>33.6</v>
      </c>
      <c r="BM7" s="52">
        <f t="shared" si="14"/>
        <v>-122.5</v>
      </c>
      <c r="BN7" s="52">
        <f t="shared" si="14"/>
        <v>8.5</v>
      </c>
      <c r="BO7" s="52">
        <f t="shared" si="14"/>
        <v>26.6</v>
      </c>
      <c r="BP7" s="49"/>
      <c r="BQ7" s="53">
        <f>BQ8</f>
        <v>45877</v>
      </c>
      <c r="BR7" s="53">
        <f t="shared" ref="BR7:BZ7" si="15">BR8</f>
        <v>49503</v>
      </c>
      <c r="BS7" s="53">
        <f t="shared" si="15"/>
        <v>27500</v>
      </c>
      <c r="BT7" s="53">
        <f t="shared" si="15"/>
        <v>27500</v>
      </c>
      <c r="BU7" s="53">
        <f t="shared" si="15"/>
        <v>20247</v>
      </c>
      <c r="BV7" s="53">
        <f t="shared" si="15"/>
        <v>8183</v>
      </c>
      <c r="BW7" s="53">
        <f t="shared" si="15"/>
        <v>7940</v>
      </c>
      <c r="BX7" s="53">
        <f t="shared" si="15"/>
        <v>2576</v>
      </c>
      <c r="BY7" s="53">
        <f t="shared" si="15"/>
        <v>4153</v>
      </c>
      <c r="BZ7" s="53">
        <f t="shared" si="15"/>
        <v>6140</v>
      </c>
      <c r="CA7" s="51"/>
      <c r="CB7" s="52" t="s">
        <v>107</v>
      </c>
      <c r="CC7" s="52" t="s">
        <v>107</v>
      </c>
      <c r="CD7" s="52" t="s">
        <v>107</v>
      </c>
      <c r="CE7" s="52" t="s">
        <v>107</v>
      </c>
      <c r="CF7" s="52" t="s">
        <v>107</v>
      </c>
      <c r="CG7" s="52" t="s">
        <v>107</v>
      </c>
      <c r="CH7" s="52" t="s">
        <v>107</v>
      </c>
      <c r="CI7" s="52" t="s">
        <v>107</v>
      </c>
      <c r="CJ7" s="52" t="s">
        <v>107</v>
      </c>
      <c r="CK7" s="52" t="s">
        <v>108</v>
      </c>
      <c r="CL7" s="49"/>
      <c r="CM7" s="51">
        <f>CM8</f>
        <v>0</v>
      </c>
      <c r="CN7" s="51">
        <f>CN8</f>
        <v>3531</v>
      </c>
      <c r="CO7" s="52" t="s">
        <v>107</v>
      </c>
      <c r="CP7" s="52" t="s">
        <v>107</v>
      </c>
      <c r="CQ7" s="52" t="s">
        <v>107</v>
      </c>
      <c r="CR7" s="52" t="s">
        <v>107</v>
      </c>
      <c r="CS7" s="52" t="s">
        <v>107</v>
      </c>
      <c r="CT7" s="52" t="s">
        <v>107</v>
      </c>
      <c r="CU7" s="52" t="s">
        <v>107</v>
      </c>
      <c r="CV7" s="52" t="s">
        <v>107</v>
      </c>
      <c r="CW7" s="52" t="s">
        <v>107</v>
      </c>
      <c r="CX7" s="52" t="s">
        <v>105</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102.2</v>
      </c>
      <c r="DL7" s="52">
        <f t="shared" ref="DL7:DT7" si="17">DL8</f>
        <v>107</v>
      </c>
      <c r="DM7" s="52">
        <f t="shared" si="17"/>
        <v>64.8</v>
      </c>
      <c r="DN7" s="52">
        <f t="shared" si="17"/>
        <v>73</v>
      </c>
      <c r="DO7" s="52">
        <f t="shared" si="17"/>
        <v>115</v>
      </c>
      <c r="DP7" s="52">
        <f t="shared" si="17"/>
        <v>279.89999999999998</v>
      </c>
      <c r="DQ7" s="52">
        <f t="shared" si="17"/>
        <v>295.5</v>
      </c>
      <c r="DR7" s="52">
        <f t="shared" si="17"/>
        <v>224.4</v>
      </c>
      <c r="DS7" s="52">
        <f t="shared" si="17"/>
        <v>251.9</v>
      </c>
      <c r="DT7" s="52">
        <f t="shared" si="17"/>
        <v>291.5</v>
      </c>
      <c r="DU7" s="49"/>
    </row>
    <row r="8" spans="1:125" s="54" customFormat="1" x14ac:dyDescent="0.25">
      <c r="A8" s="37"/>
      <c r="B8" s="55">
        <v>2022</v>
      </c>
      <c r="C8" s="55">
        <v>392014</v>
      </c>
      <c r="D8" s="55">
        <v>47</v>
      </c>
      <c r="E8" s="55">
        <v>14</v>
      </c>
      <c r="F8" s="55">
        <v>0</v>
      </c>
      <c r="G8" s="55">
        <v>4</v>
      </c>
      <c r="H8" s="55" t="s">
        <v>109</v>
      </c>
      <c r="I8" s="55" t="s">
        <v>110</v>
      </c>
      <c r="J8" s="55" t="s">
        <v>111</v>
      </c>
      <c r="K8" s="55" t="s">
        <v>112</v>
      </c>
      <c r="L8" s="55" t="s">
        <v>113</v>
      </c>
      <c r="M8" s="55" t="s">
        <v>114</v>
      </c>
      <c r="N8" s="55" t="s">
        <v>115</v>
      </c>
      <c r="O8" s="56" t="s">
        <v>116</v>
      </c>
      <c r="P8" s="57" t="s">
        <v>117</v>
      </c>
      <c r="Q8" s="57" t="s">
        <v>118</v>
      </c>
      <c r="R8" s="58">
        <v>47</v>
      </c>
      <c r="S8" s="57" t="s">
        <v>119</v>
      </c>
      <c r="T8" s="57" t="s">
        <v>120</v>
      </c>
      <c r="U8" s="58">
        <v>16682</v>
      </c>
      <c r="V8" s="58">
        <v>500</v>
      </c>
      <c r="W8" s="58">
        <v>800</v>
      </c>
      <c r="X8" s="57" t="s">
        <v>121</v>
      </c>
      <c r="Y8" s="59">
        <v>262</v>
      </c>
      <c r="Z8" s="59">
        <v>277.7</v>
      </c>
      <c r="AA8" s="59">
        <v>205.4</v>
      </c>
      <c r="AB8" s="59">
        <v>205.4</v>
      </c>
      <c r="AC8" s="59">
        <v>132.5</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61.8</v>
      </c>
      <c r="BG8" s="59">
        <v>64</v>
      </c>
      <c r="BH8" s="59">
        <v>43.1</v>
      </c>
      <c r="BI8" s="59">
        <v>43.1</v>
      </c>
      <c r="BJ8" s="59">
        <v>24.5</v>
      </c>
      <c r="BK8" s="59">
        <v>30.4</v>
      </c>
      <c r="BL8" s="59">
        <v>33.6</v>
      </c>
      <c r="BM8" s="59">
        <v>-122.5</v>
      </c>
      <c r="BN8" s="59">
        <v>8.5</v>
      </c>
      <c r="BO8" s="59">
        <v>26.6</v>
      </c>
      <c r="BP8" s="56">
        <v>12.8</v>
      </c>
      <c r="BQ8" s="60">
        <v>45877</v>
      </c>
      <c r="BR8" s="60">
        <v>49503</v>
      </c>
      <c r="BS8" s="60">
        <v>27500</v>
      </c>
      <c r="BT8" s="61">
        <v>27500</v>
      </c>
      <c r="BU8" s="61">
        <v>20247</v>
      </c>
      <c r="BV8" s="60">
        <v>8183</v>
      </c>
      <c r="BW8" s="60">
        <v>7940</v>
      </c>
      <c r="BX8" s="60">
        <v>2576</v>
      </c>
      <c r="BY8" s="60">
        <v>4153</v>
      </c>
      <c r="BZ8" s="60">
        <v>6140</v>
      </c>
      <c r="CA8" s="58">
        <v>10556</v>
      </c>
      <c r="CB8" s="59" t="s">
        <v>113</v>
      </c>
      <c r="CC8" s="59" t="s">
        <v>113</v>
      </c>
      <c r="CD8" s="59" t="s">
        <v>113</v>
      </c>
      <c r="CE8" s="59" t="s">
        <v>113</v>
      </c>
      <c r="CF8" s="59" t="s">
        <v>113</v>
      </c>
      <c r="CG8" s="59" t="s">
        <v>113</v>
      </c>
      <c r="CH8" s="59" t="s">
        <v>113</v>
      </c>
      <c r="CI8" s="59" t="s">
        <v>113</v>
      </c>
      <c r="CJ8" s="59" t="s">
        <v>113</v>
      </c>
      <c r="CK8" s="59" t="s">
        <v>113</v>
      </c>
      <c r="CL8" s="56" t="s">
        <v>113</v>
      </c>
      <c r="CM8" s="58">
        <v>0</v>
      </c>
      <c r="CN8" s="58">
        <v>3531</v>
      </c>
      <c r="CO8" s="59" t="s">
        <v>113</v>
      </c>
      <c r="CP8" s="59" t="s">
        <v>113</v>
      </c>
      <c r="CQ8" s="59" t="s">
        <v>113</v>
      </c>
      <c r="CR8" s="59" t="s">
        <v>113</v>
      </c>
      <c r="CS8" s="59" t="s">
        <v>113</v>
      </c>
      <c r="CT8" s="59" t="s">
        <v>113</v>
      </c>
      <c r="CU8" s="59" t="s">
        <v>113</v>
      </c>
      <c r="CV8" s="59" t="s">
        <v>113</v>
      </c>
      <c r="CW8" s="59" t="s">
        <v>113</v>
      </c>
      <c r="CX8" s="59" t="s">
        <v>113</v>
      </c>
      <c r="CY8" s="56" t="s">
        <v>113</v>
      </c>
      <c r="CZ8" s="59">
        <v>0</v>
      </c>
      <c r="DA8" s="59">
        <v>0</v>
      </c>
      <c r="DB8" s="59">
        <v>0</v>
      </c>
      <c r="DC8" s="59">
        <v>0</v>
      </c>
      <c r="DD8" s="59">
        <v>0</v>
      </c>
      <c r="DE8" s="59">
        <v>83.1</v>
      </c>
      <c r="DF8" s="59">
        <v>54.4</v>
      </c>
      <c r="DG8" s="59">
        <v>70.3</v>
      </c>
      <c r="DH8" s="59">
        <v>70</v>
      </c>
      <c r="DI8" s="59">
        <v>47.6</v>
      </c>
      <c r="DJ8" s="56">
        <v>72.2</v>
      </c>
      <c r="DK8" s="59">
        <v>102.2</v>
      </c>
      <c r="DL8" s="59">
        <v>107</v>
      </c>
      <c r="DM8" s="59">
        <v>64.8</v>
      </c>
      <c r="DN8" s="59">
        <v>73</v>
      </c>
      <c r="DO8" s="59">
        <v>115</v>
      </c>
      <c r="DP8" s="59">
        <v>279.89999999999998</v>
      </c>
      <c r="DQ8" s="59">
        <v>295.5</v>
      </c>
      <c r="DR8" s="59">
        <v>224.4</v>
      </c>
      <c r="DS8" s="59">
        <v>251.9</v>
      </c>
      <c r="DT8" s="59">
        <v>291.5</v>
      </c>
      <c r="DU8" s="56">
        <v>201.6</v>
      </c>
    </row>
    <row r="9" spans="1:125" x14ac:dyDescent="0.2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2024-01-24T01:18:26Z</cp:lastPrinted>
  <dcterms:created xsi:type="dcterms:W3CDTF">2024-01-11T00:15:38Z</dcterms:created>
  <dcterms:modified xsi:type="dcterms:W3CDTF">2024-01-24T01:18:29Z</dcterms:modified>
</cp:coreProperties>
</file>