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share_1609$\●1609_高知市駐車場\00_●全体\★経営戦略・経営比較表\経営比較表\R5\財政課に提出\"/>
    </mc:Choice>
  </mc:AlternateContent>
  <workbookProtection workbookAlgorithmName="SHA-512" workbookHashValue="72Wb9QbDxdx/xxG2JrH3Qa2jxGlo13IlS0oShXbGak5Mw+28tQ3iB4hMRuxHPW44ZBYaeobBAnu+trMiCYCx3Q==" workbookSaltValue="sn7MrpCxjeOobOx666AiOg==" workbookSpinCount="100000" lockStructure="1"/>
  <bookViews>
    <workbookView xWindow="0" yWindow="0" windowWidth="15360" windowHeight="7632"/>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BZ51" i="4"/>
  <c r="GQ30" i="4"/>
  <c r="BZ30" i="4"/>
  <c r="LT76" i="4"/>
  <c r="GQ51" i="4"/>
  <c r="LH30" i="4"/>
  <c r="IE76" i="4"/>
  <c r="BG30" i="4"/>
  <c r="AV76" i="4"/>
  <c r="KO51" i="4"/>
  <c r="FX51" i="4"/>
  <c r="KO30" i="4"/>
  <c r="HP76" i="4"/>
  <c r="BG51" i="4"/>
  <c r="FX30" i="4"/>
  <c r="LE76" i="4"/>
  <c r="KP76" i="4"/>
  <c r="HA76" i="4"/>
  <c r="AN51" i="4"/>
  <c r="FE30" i="4"/>
  <c r="JV51" i="4"/>
  <c r="FE51" i="4"/>
  <c r="JV30" i="4"/>
  <c r="AN30" i="4"/>
  <c r="AG76" i="4"/>
  <c r="KA76" i="4"/>
  <c r="EL51" i="4"/>
  <c r="JC30" i="4"/>
  <c r="U30" i="4"/>
  <c r="GL76" i="4"/>
  <c r="U51" i="4"/>
  <c r="EL30" i="4"/>
  <c r="R76" i="4"/>
  <c r="JC51"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<sst xmlns="http://schemas.openxmlformats.org/spreadsheetml/2006/main" count="278" uniqueCount="128">
  <si>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</si>
  <si>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</si>
  <si>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</si>
  <si>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</si>
  <si>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</si>
  <si>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</si>
  <si>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</si>
  <si>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</si>
  <si>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</si>
  <si>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</si>
  <si>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</si>
  <si>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</si>
  <si>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</si>
  <si>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</si>
  <si>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</si>
  <si>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</si>
  <si>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</si>
  <si>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</si>
  <si>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</si>
  <si>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</si>
  <si>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</si>
  <si>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</si>
  <si>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</si>
  <si>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</si>
  <si>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</si>
  <si>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</si>
  <si>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</si>
  <si>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</si>
  <si>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</si>
  <si>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</si>
  <si>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</si>
  <si>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</si>
  <si>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</si>
  <si>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</si>
  <si>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</si>
  <si>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</si>
  <si>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</si>
  <si>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</si>
  <si>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</si>
  <si>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</si>
  <si>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</si>
  <si>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</si>
  <si>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</si>
  <si>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</si>
  <si>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</si>
  <si>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</si>
  <si>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</si>
  <si>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</si>
  <si>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</si>
  <si>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</si>
  <si>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</si>
  <si>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</si>
  <si>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</si>
  <si>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</si>
  <si>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</si>
  <si>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</si>
  <si>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</si>
  <si>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</si>
  <si>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</si>
  <si>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</si>
  <si>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</si>
  <si>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</si>
  <si>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</si>
  <si>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</si>
  <si>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</si>
  <si>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</si>
  <si>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</si>
  <si>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</si>
  <si>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</si>
  <si>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</si>
  <si>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</si>
  <si>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</si>
  <si>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</si>
  <si>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</si>
  <si>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</si>
  <si>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</si>
  <si>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</si>
  <si>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</si>
  <si>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</si>
  <si>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</si>
  <si>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</si>
  <si>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</si>
  <si>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</si>
  <si>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</si>
  <si>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</si>
  <si>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</si>
  <si>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</si>
  <si>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</si>
  <si>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</si>
  <si>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</si>
  <si>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</si>
  <si>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</si>
  <si>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</si>
  <si>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</si>
  <si>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</si>
  <si>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</si>
  <si>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</si>
  <si>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</si>
  <si>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</si>
  <si>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</si>
  <si>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</si>
  <si>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</si>
  <si>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</si>
  <si>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</si>
  <si>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</si>
  <si>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</si>
  <si>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</si>
  <si>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県庁前通り地下駐車場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</si>
  <si>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</si>
  <si>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</si>
  <si>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</si>
  <si>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</si>
  <si>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</si>
  <si>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</si>
  <si>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</si>
  <si>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</si>
  <si>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</si>
  <si>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</si>
  <si>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</si>
  <si>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</si>
  <si>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</si>
  <si>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</si>
  <si>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</si>
  <si>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</si>
  <si>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本駐車場は中心市街地に近い立地であるため，敷地地価は高額となっている。
　また，設備投資見込額については，建設から30年が経過しており，施設等の老朽化による大規模改修を,令和５年度から１年間予定している。</t>
    <phoneticPr fontId="5"/>
  </si>
  <si>
    <t xml:space="preserve"> 今後も，指定管理者と連携し，利用台数・料金収入の確保と経費削減に努めるとともに，令和２年２月に供用開始された新庁舎に併設した来庁者用地下駐車場の整備に伴う本駐車場の利用状況等に注視しつつ，令和６年度以降の経営の方向性について慎重に検討していく必要がある。</t>
    <rPh sb="87" eb="88">
      <t>トウ</t>
    </rPh>
    <phoneticPr fontId="5"/>
  </si>
  <si>
    <t>　令和４年度に関して，新型コロナウイルス感染症が落ち着いたこともあり，稼働率は上がったものの，令和２年度から類似施設平均値を下回っている。
　主な要因としては，高知市役所本庁舎の地下駐車場が供用開始されたことによる。</t>
    <rPh sb="1" eb="3">
      <t>レイワ</t>
    </rPh>
    <rPh sb="4" eb="6">
      <t>ネンド</t>
    </rPh>
    <rPh sb="7" eb="8">
      <t>カン</t>
    </rPh>
    <rPh sb="11" eb="13">
      <t>シンガタ</t>
    </rPh>
    <rPh sb="20" eb="23">
      <t>カンセンショウ</t>
    </rPh>
    <rPh sb="24" eb="25">
      <t>オ</t>
    </rPh>
    <rPh sb="26" eb="27">
      <t>ツ</t>
    </rPh>
    <rPh sb="35" eb="38">
      <t>カドウリツ</t>
    </rPh>
    <rPh sb="39" eb="40">
      <t>ア</t>
    </rPh>
    <phoneticPr fontId="5"/>
  </si>
  <si>
    <t xml:space="preserve"> 本駐車場は高知市役所及び高知県庁に隣接する位置に立地し，市役所及び県庁への来庁者の利用等により，収益的収支比率は，類似施設平均値と比較して低い水準となっている。これは，本駐車場が地下一層機械式であり，利用者の誘導や機械操作に係る人件費のほか，機械整備の維持管理等の経費が高額になっていることが要因と考える。
　他会計補助金比率については，今年度一般会計からの繰入金（燃料費高騰による電気代支援金）があったため，数字が現れている。
　令和４年度は，令和３年に比べて新型コロナウイルスの影響が落ち着き，稼働率に回復はみられるも，上記要因から売上高ＧＯＰ比率及びＥＢＩＴＤＡは低くなっている。</t>
    <rPh sb="250" eb="253">
      <t>カドウリツ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</si>
</sst>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100.4</c:v>
                </c:pt>
                <c:pt idx="1">
                  <c:v>81.400000000000006</c:v>
                </c:pt>
                <c:pt idx="2">
                  <c:v>49.8</c:v>
                </c:pt>
                <c:pt idx="3">
                  <c:v>83.1</c:v>
                </c:pt>
                <c:pt idx="4">
                  <c:v>47.4</c:v>
                </c:pt>
              </c:numCache>
            </c:numRef>
          </c:val>
          <c:extLst xmlns:c16r2="http://schemas.microsoft.com/office/drawing/2015/06/chart">
            <c:ext xmlns:c16="http://schemas.microsoft.com/office/drawing/2014/chart" uri="{C3380CC4-5D6E-409C-BE32-E72D297353CC}">
              <c16:uniqueId val="{00000000-74B5-4336-9067-C00A0FB4DA6B}"/>
            </c:ext>
          </c:extLst>
        </c:ser>
        <c:dLbls>
          <c:showLegendKey val="0"/>
          <c:showVal val="0"/>
          <c:showCatName val="0"/>
          <c:showSerName val="0"/>
          <c:showPercent val="0"/>
          <c:showBubbleSize val="0"/>
        </c:dLbls>
        <c:gapWidth val="150"/>
        <c:axId val="546284808"/>
        <c:axId val="54628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xmlns:c16r2="http://schemas.microsoft.com/office/drawing/2015/06/chart">
            <c:ext xmlns:c16="http://schemas.microsoft.com/office/drawing/2014/chart" uri="{C3380CC4-5D6E-409C-BE32-E72D297353CC}">
              <c16:uniqueId val="{00000001-74B5-4336-9067-C00A0FB4DA6B}"/>
            </c:ext>
          </c:extLst>
        </c:ser>
        <c:dLbls>
          <c:showLegendKey val="0"/>
          <c:showVal val="0"/>
          <c:showCatName val="0"/>
          <c:showSerName val="0"/>
          <c:showPercent val="0"/>
          <c:showBubbleSize val="0"/>
        </c:dLbls>
        <c:marker val="1"/>
        <c:smooth val="0"/>
        <c:axId val="546284808"/>
        <c:axId val="546285200"/>
      </c:lineChart>
      <c:catAx>
        <c:axId val="546284808"/>
        <c:scaling>
          <c:orientation val="minMax"/>
        </c:scaling>
        <c:delete val="1"/>
        <c:axPos val="b"/>
        <c:numFmt formatCode="General" sourceLinked="1"/>
        <c:majorTickMark val="none"/>
        <c:minorTickMark val="none"/>
        <c:tickLblPos val="none"/>
        <c:crossAx val="546285200"/>
        <c:crosses val="autoZero"/>
        <c:auto val="1"/>
        <c:lblAlgn val="ctr"/>
        <c:lblOffset val="100"/>
        <c:noMultiLvlLbl val="1"/>
      </c:catAx>
      <c:valAx>
        <c:axId val="546285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28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7B-4C20-BF17-BA5880439073}"/>
            </c:ext>
          </c:extLst>
        </c:ser>
        <c:dLbls>
          <c:showLegendKey val="0"/>
          <c:showVal val="0"/>
          <c:showCatName val="0"/>
          <c:showSerName val="0"/>
          <c:showPercent val="0"/>
          <c:showBubbleSize val="0"/>
        </c:dLbls>
        <c:gapWidth val="150"/>
        <c:axId val="546280888"/>
        <c:axId val="54627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xmlns:c16r2="http://schemas.microsoft.com/office/drawing/2015/06/chart">
            <c:ext xmlns:c16="http://schemas.microsoft.com/office/drawing/2014/chart" uri="{C3380CC4-5D6E-409C-BE32-E72D297353CC}">
              <c16:uniqueId val="{00000001-FF7B-4C20-BF17-BA5880439073}"/>
            </c:ext>
          </c:extLst>
        </c:ser>
        <c:dLbls>
          <c:showLegendKey val="0"/>
          <c:showVal val="0"/>
          <c:showCatName val="0"/>
          <c:showSerName val="0"/>
          <c:showPercent val="0"/>
          <c:showBubbleSize val="0"/>
        </c:dLbls>
        <c:marker val="1"/>
        <c:smooth val="0"/>
        <c:axId val="546280888"/>
        <c:axId val="546276968"/>
      </c:lineChart>
      <c:catAx>
        <c:axId val="546280888"/>
        <c:scaling>
          <c:orientation val="minMax"/>
        </c:scaling>
        <c:delete val="1"/>
        <c:axPos val="b"/>
        <c:numFmt formatCode="General" sourceLinked="1"/>
        <c:majorTickMark val="none"/>
        <c:minorTickMark val="none"/>
        <c:tickLblPos val="none"/>
        <c:crossAx val="546276968"/>
        <c:crosses val="autoZero"/>
        <c:auto val="1"/>
        <c:lblAlgn val="ctr"/>
        <c:lblOffset val="100"/>
        <c:noMultiLvlLbl val="1"/>
      </c:catAx>
      <c:valAx>
        <c:axId val="546276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28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768-4CED-89A0-F24F9A87BCCD}"/>
            </c:ext>
          </c:extLst>
        </c:ser>
        <c:dLbls>
          <c:showLegendKey val="0"/>
          <c:showVal val="0"/>
          <c:showCatName val="0"/>
          <c:showSerName val="0"/>
          <c:showPercent val="0"/>
          <c:showBubbleSize val="0"/>
        </c:dLbls>
        <c:gapWidth val="150"/>
        <c:axId val="546276576"/>
        <c:axId val="5476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768-4CED-89A0-F24F9A87BCCD}"/>
            </c:ext>
          </c:extLst>
        </c:ser>
        <c:dLbls>
          <c:showLegendKey val="0"/>
          <c:showVal val="0"/>
          <c:showCatName val="0"/>
          <c:showSerName val="0"/>
          <c:showPercent val="0"/>
          <c:showBubbleSize val="0"/>
        </c:dLbls>
        <c:marker val="1"/>
        <c:smooth val="0"/>
        <c:axId val="546276576"/>
        <c:axId val="547618624"/>
      </c:lineChart>
      <c:catAx>
        <c:axId val="546276576"/>
        <c:scaling>
          <c:orientation val="minMax"/>
        </c:scaling>
        <c:delete val="1"/>
        <c:axPos val="b"/>
        <c:numFmt formatCode="General" sourceLinked="1"/>
        <c:majorTickMark val="none"/>
        <c:minorTickMark val="none"/>
        <c:tickLblPos val="none"/>
        <c:crossAx val="547618624"/>
        <c:crosses val="autoZero"/>
        <c:auto val="1"/>
        <c:lblAlgn val="ctr"/>
        <c:lblOffset val="100"/>
        <c:noMultiLvlLbl val="1"/>
      </c:catAx>
      <c:valAx>
        <c:axId val="54761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2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5A29-4AD1-A5D3-5D8B52AA64C0}"/>
            </c:ext>
          </c:extLst>
        </c:ser>
        <c:dLbls>
          <c:showLegendKey val="0"/>
          <c:showVal val="0"/>
          <c:showCatName val="0"/>
          <c:showSerName val="0"/>
          <c:showPercent val="0"/>
          <c:showBubbleSize val="0"/>
        </c:dLbls>
        <c:gapWidth val="150"/>
        <c:axId val="547623328"/>
        <c:axId val="54761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5A29-4AD1-A5D3-5D8B52AA64C0}"/>
            </c:ext>
          </c:extLst>
        </c:ser>
        <c:dLbls>
          <c:showLegendKey val="0"/>
          <c:showVal val="0"/>
          <c:showCatName val="0"/>
          <c:showSerName val="0"/>
          <c:showPercent val="0"/>
          <c:showBubbleSize val="0"/>
        </c:dLbls>
        <c:marker val="1"/>
        <c:smooth val="0"/>
        <c:axId val="547623328"/>
        <c:axId val="547619408"/>
      </c:lineChart>
      <c:catAx>
        <c:axId val="547623328"/>
        <c:scaling>
          <c:orientation val="minMax"/>
        </c:scaling>
        <c:delete val="1"/>
        <c:axPos val="b"/>
        <c:numFmt formatCode="General" sourceLinked="1"/>
        <c:majorTickMark val="none"/>
        <c:minorTickMark val="none"/>
        <c:tickLblPos val="none"/>
        <c:crossAx val="547619408"/>
        <c:crosses val="autoZero"/>
        <c:auto val="1"/>
        <c:lblAlgn val="ctr"/>
        <c:lblOffset val="100"/>
        <c:noMultiLvlLbl val="1"/>
      </c:catAx>
      <c:valAx>
        <c:axId val="54761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62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0.7</c:v>
                </c:pt>
              </c:numCache>
            </c:numRef>
          </c:val>
          <c:extLst xmlns:c16r2="http://schemas.microsoft.com/office/drawing/2015/06/chart">
            <c:ext xmlns:c16="http://schemas.microsoft.com/office/drawing/2014/chart" uri="{C3380CC4-5D6E-409C-BE32-E72D297353CC}">
              <c16:uniqueId val="{00000000-CCB9-4BED-9F3C-D63CD41AD39D}"/>
            </c:ext>
          </c:extLst>
        </c:ser>
        <c:dLbls>
          <c:showLegendKey val="0"/>
          <c:showVal val="0"/>
          <c:showCatName val="0"/>
          <c:showSerName val="0"/>
          <c:showPercent val="0"/>
          <c:showBubbleSize val="0"/>
        </c:dLbls>
        <c:gapWidth val="150"/>
        <c:axId val="547626072"/>
        <c:axId val="54762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xmlns:c16r2="http://schemas.microsoft.com/office/drawing/2015/06/chart">
            <c:ext xmlns:c16="http://schemas.microsoft.com/office/drawing/2014/chart" uri="{C3380CC4-5D6E-409C-BE32-E72D297353CC}">
              <c16:uniqueId val="{00000001-CCB9-4BED-9F3C-D63CD41AD39D}"/>
            </c:ext>
          </c:extLst>
        </c:ser>
        <c:dLbls>
          <c:showLegendKey val="0"/>
          <c:showVal val="0"/>
          <c:showCatName val="0"/>
          <c:showSerName val="0"/>
          <c:showPercent val="0"/>
          <c:showBubbleSize val="0"/>
        </c:dLbls>
        <c:marker val="1"/>
        <c:smooth val="0"/>
        <c:axId val="547626072"/>
        <c:axId val="547624504"/>
      </c:lineChart>
      <c:catAx>
        <c:axId val="547626072"/>
        <c:scaling>
          <c:orientation val="minMax"/>
        </c:scaling>
        <c:delete val="1"/>
        <c:axPos val="b"/>
        <c:numFmt formatCode="General" sourceLinked="1"/>
        <c:majorTickMark val="none"/>
        <c:minorTickMark val="none"/>
        <c:tickLblPos val="none"/>
        <c:crossAx val="547624504"/>
        <c:crosses val="autoZero"/>
        <c:auto val="1"/>
        <c:lblAlgn val="ctr"/>
        <c:lblOffset val="100"/>
        <c:noMultiLvlLbl val="1"/>
      </c:catAx>
      <c:valAx>
        <c:axId val="54762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7626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08-47E8-AB63-B4A11508A524}"/>
            </c:ext>
          </c:extLst>
        </c:ser>
        <c:dLbls>
          <c:showLegendKey val="0"/>
          <c:showVal val="0"/>
          <c:showCatName val="0"/>
          <c:showSerName val="0"/>
          <c:showPercent val="0"/>
          <c:showBubbleSize val="0"/>
        </c:dLbls>
        <c:gapWidth val="150"/>
        <c:axId val="543697232"/>
        <c:axId val="54369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xmlns:c16r2="http://schemas.microsoft.com/office/drawing/2015/06/chart">
            <c:ext xmlns:c16="http://schemas.microsoft.com/office/drawing/2014/chart" uri="{C3380CC4-5D6E-409C-BE32-E72D297353CC}">
              <c16:uniqueId val="{00000001-D908-47E8-AB63-B4A11508A524}"/>
            </c:ext>
          </c:extLst>
        </c:ser>
        <c:dLbls>
          <c:showLegendKey val="0"/>
          <c:showVal val="0"/>
          <c:showCatName val="0"/>
          <c:showSerName val="0"/>
          <c:showPercent val="0"/>
          <c:showBubbleSize val="0"/>
        </c:dLbls>
        <c:marker val="1"/>
        <c:smooth val="0"/>
        <c:axId val="543697232"/>
        <c:axId val="543695664"/>
      </c:lineChart>
      <c:catAx>
        <c:axId val="543697232"/>
        <c:scaling>
          <c:orientation val="minMax"/>
        </c:scaling>
        <c:delete val="1"/>
        <c:axPos val="b"/>
        <c:numFmt formatCode="General" sourceLinked="1"/>
        <c:majorTickMark val="none"/>
        <c:minorTickMark val="none"/>
        <c:tickLblPos val="none"/>
        <c:crossAx val="543695664"/>
        <c:crosses val="autoZero"/>
        <c:auto val="1"/>
        <c:lblAlgn val="ctr"/>
        <c:lblOffset val="100"/>
        <c:noMultiLvlLbl val="1"/>
      </c:catAx>
      <c:valAx>
        <c:axId val="54369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369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186.9</c:v>
                </c:pt>
                <c:pt idx="1">
                  <c:v>170.3</c:v>
                </c:pt>
                <c:pt idx="2">
                  <c:v>95.5</c:v>
                </c:pt>
                <c:pt idx="3">
                  <c:v>91</c:v>
                </c:pt>
                <c:pt idx="4">
                  <c:v>125.7</c:v>
                </c:pt>
              </c:numCache>
            </c:numRef>
          </c:val>
          <c:extLst xmlns:c16r2="http://schemas.microsoft.com/office/drawing/2015/06/chart">
            <c:ext xmlns:c16="http://schemas.microsoft.com/office/drawing/2014/chart" uri="{C3380CC4-5D6E-409C-BE32-E72D297353CC}">
              <c16:uniqueId val="{00000000-AA86-4B9E-A2BE-043268D41125}"/>
            </c:ext>
          </c:extLst>
        </c:ser>
        <c:dLbls>
          <c:showLegendKey val="0"/>
          <c:showVal val="0"/>
          <c:showCatName val="0"/>
          <c:showSerName val="0"/>
          <c:showPercent val="0"/>
          <c:showBubbleSize val="0"/>
        </c:dLbls>
        <c:gapWidth val="150"/>
        <c:axId val="543690176"/>
        <c:axId val="54369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xmlns:c16r2="http://schemas.microsoft.com/office/drawing/2015/06/chart">
            <c:ext xmlns:c16="http://schemas.microsoft.com/office/drawing/2014/chart" uri="{C3380CC4-5D6E-409C-BE32-E72D297353CC}">
              <c16:uniqueId val="{00000001-AA86-4B9E-A2BE-043268D41125}"/>
            </c:ext>
          </c:extLst>
        </c:ser>
        <c:dLbls>
          <c:showLegendKey val="0"/>
          <c:showVal val="0"/>
          <c:showCatName val="0"/>
          <c:showSerName val="0"/>
          <c:showPercent val="0"/>
          <c:showBubbleSize val="0"/>
        </c:dLbls>
        <c:marker val="1"/>
        <c:smooth val="0"/>
        <c:axId val="543690176"/>
        <c:axId val="543696056"/>
      </c:lineChart>
      <c:catAx>
        <c:axId val="543690176"/>
        <c:scaling>
          <c:orientation val="minMax"/>
        </c:scaling>
        <c:delete val="1"/>
        <c:axPos val="b"/>
        <c:numFmt formatCode="General" sourceLinked="1"/>
        <c:majorTickMark val="none"/>
        <c:minorTickMark val="none"/>
        <c:tickLblPos val="none"/>
        <c:crossAx val="543696056"/>
        <c:crosses val="autoZero"/>
        <c:auto val="1"/>
        <c:lblAlgn val="ctr"/>
        <c:lblOffset val="100"/>
        <c:noMultiLvlLbl val="1"/>
      </c:catAx>
      <c:valAx>
        <c:axId val="54369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69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0.3</c:v>
                </c:pt>
                <c:pt idx="1">
                  <c:v>-23.1</c:v>
                </c:pt>
                <c:pt idx="2">
                  <c:v>-101.4</c:v>
                </c:pt>
                <c:pt idx="3">
                  <c:v>-110.4</c:v>
                </c:pt>
                <c:pt idx="4">
                  <c:v>-114.4</c:v>
                </c:pt>
              </c:numCache>
            </c:numRef>
          </c:val>
          <c:extLst xmlns:c16r2="http://schemas.microsoft.com/office/drawing/2015/06/chart">
            <c:ext xmlns:c16="http://schemas.microsoft.com/office/drawing/2014/chart" uri="{C3380CC4-5D6E-409C-BE32-E72D297353CC}">
              <c16:uniqueId val="{00000000-3260-4639-87BF-CB20BB09C3A9}"/>
            </c:ext>
          </c:extLst>
        </c:ser>
        <c:dLbls>
          <c:showLegendKey val="0"/>
          <c:showVal val="0"/>
          <c:showCatName val="0"/>
          <c:showSerName val="0"/>
          <c:showPercent val="0"/>
          <c:showBubbleSize val="0"/>
        </c:dLbls>
        <c:gapWidth val="150"/>
        <c:axId val="544217320"/>
        <c:axId val="54421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xmlns:c16r2="http://schemas.microsoft.com/office/drawing/2015/06/chart">
            <c:ext xmlns:c16="http://schemas.microsoft.com/office/drawing/2014/chart" uri="{C3380CC4-5D6E-409C-BE32-E72D297353CC}">
              <c16:uniqueId val="{00000001-3260-4639-87BF-CB20BB09C3A9}"/>
            </c:ext>
          </c:extLst>
        </c:ser>
        <c:dLbls>
          <c:showLegendKey val="0"/>
          <c:showVal val="0"/>
          <c:showCatName val="0"/>
          <c:showSerName val="0"/>
          <c:showPercent val="0"/>
          <c:showBubbleSize val="0"/>
        </c:dLbls>
        <c:marker val="1"/>
        <c:smooth val="0"/>
        <c:axId val="544217320"/>
        <c:axId val="544212616"/>
      </c:lineChart>
      <c:catAx>
        <c:axId val="544217320"/>
        <c:scaling>
          <c:orientation val="minMax"/>
        </c:scaling>
        <c:delete val="1"/>
        <c:axPos val="b"/>
        <c:numFmt formatCode="General" sourceLinked="1"/>
        <c:majorTickMark val="none"/>
        <c:minorTickMark val="none"/>
        <c:tickLblPos val="none"/>
        <c:crossAx val="544212616"/>
        <c:crosses val="autoZero"/>
        <c:auto val="1"/>
        <c:lblAlgn val="ctr"/>
        <c:lblOffset val="100"/>
        <c:noMultiLvlLbl val="1"/>
      </c:catAx>
      <c:valAx>
        <c:axId val="54421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421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249</c:v>
                </c:pt>
                <c:pt idx="1">
                  <c:v>-13323</c:v>
                </c:pt>
                <c:pt idx="2">
                  <c:v>-34161</c:v>
                </c:pt>
                <c:pt idx="3">
                  <c:v>-35225</c:v>
                </c:pt>
                <c:pt idx="4">
                  <c:v>-43118</c:v>
                </c:pt>
              </c:numCache>
            </c:numRef>
          </c:val>
          <c:extLst xmlns:c16r2="http://schemas.microsoft.com/office/drawing/2015/06/chart">
            <c:ext xmlns:c16="http://schemas.microsoft.com/office/drawing/2014/chart" uri="{C3380CC4-5D6E-409C-BE32-E72D297353CC}">
              <c16:uniqueId val="{00000000-C439-46A5-86CA-F0174FEC5CB8}"/>
            </c:ext>
          </c:extLst>
        </c:ser>
        <c:dLbls>
          <c:showLegendKey val="0"/>
          <c:showVal val="0"/>
          <c:showCatName val="0"/>
          <c:showSerName val="0"/>
          <c:showPercent val="0"/>
          <c:showBubbleSize val="0"/>
        </c:dLbls>
        <c:gapWidth val="150"/>
        <c:axId val="537870216"/>
        <c:axId val="53786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xmlns:c16r2="http://schemas.microsoft.com/office/drawing/2015/06/chart">
            <c:ext xmlns:c16="http://schemas.microsoft.com/office/drawing/2014/chart" uri="{C3380CC4-5D6E-409C-BE32-E72D297353CC}">
              <c16:uniqueId val="{00000001-C439-46A5-86CA-F0174FEC5CB8}"/>
            </c:ext>
          </c:extLst>
        </c:ser>
        <c:dLbls>
          <c:showLegendKey val="0"/>
          <c:showVal val="0"/>
          <c:showCatName val="0"/>
          <c:showSerName val="0"/>
          <c:showPercent val="0"/>
          <c:showBubbleSize val="0"/>
        </c:dLbls>
        <c:marker val="1"/>
        <c:smooth val="0"/>
        <c:axId val="537870216"/>
        <c:axId val="537869040"/>
      </c:lineChart>
      <c:catAx>
        <c:axId val="537870216"/>
        <c:scaling>
          <c:orientation val="minMax"/>
        </c:scaling>
        <c:delete val="1"/>
        <c:axPos val="b"/>
        <c:numFmt formatCode="General" sourceLinked="1"/>
        <c:majorTickMark val="none"/>
        <c:minorTickMark val="none"/>
        <c:tickLblPos val="none"/>
        <c:crossAx val="537869040"/>
        <c:crosses val="autoZero"/>
        <c:auto val="1"/>
        <c:lblAlgn val="ctr"/>
        <c:lblOffset val="100"/>
        <c:noMultiLvlLbl val="1"/>
      </c:catAx>
      <c:valAx>
        <c:axId val="53786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7870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B1"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高知県高知市　県庁前通り地下駐車場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3964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222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127</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100.4</v>
      </c>
      <c r="V31" s="98"/>
      <c r="W31" s="98"/>
      <c r="X31" s="98"/>
      <c r="Y31" s="98"/>
      <c r="Z31" s="98"/>
      <c r="AA31" s="98"/>
      <c r="AB31" s="98"/>
      <c r="AC31" s="98"/>
      <c r="AD31" s="98"/>
      <c r="AE31" s="98"/>
      <c r="AF31" s="98"/>
      <c r="AG31" s="98"/>
      <c r="AH31" s="98"/>
      <c r="AI31" s="98"/>
      <c r="AJ31" s="98"/>
      <c r="AK31" s="98"/>
      <c r="AL31" s="98"/>
      <c r="AM31" s="98"/>
      <c r="AN31" s="98">
        <f>データ!Z7</f>
        <v>81.400000000000006</v>
      </c>
      <c r="AO31" s="98"/>
      <c r="AP31" s="98"/>
      <c r="AQ31" s="98"/>
      <c r="AR31" s="98"/>
      <c r="AS31" s="98"/>
      <c r="AT31" s="98"/>
      <c r="AU31" s="98"/>
      <c r="AV31" s="98"/>
      <c r="AW31" s="98"/>
      <c r="AX31" s="98"/>
      <c r="AY31" s="98"/>
      <c r="AZ31" s="98"/>
      <c r="BA31" s="98"/>
      <c r="BB31" s="98"/>
      <c r="BC31" s="98"/>
      <c r="BD31" s="98"/>
      <c r="BE31" s="98"/>
      <c r="BF31" s="98"/>
      <c r="BG31" s="98">
        <f>データ!AA7</f>
        <v>49.8</v>
      </c>
      <c r="BH31" s="98"/>
      <c r="BI31" s="98"/>
      <c r="BJ31" s="98"/>
      <c r="BK31" s="98"/>
      <c r="BL31" s="98"/>
      <c r="BM31" s="98"/>
      <c r="BN31" s="98"/>
      <c r="BO31" s="98"/>
      <c r="BP31" s="98"/>
      <c r="BQ31" s="98"/>
      <c r="BR31" s="98"/>
      <c r="BS31" s="98"/>
      <c r="BT31" s="98"/>
      <c r="BU31" s="98"/>
      <c r="BV31" s="98"/>
      <c r="BW31" s="98"/>
      <c r="BX31" s="98"/>
      <c r="BY31" s="98"/>
      <c r="BZ31" s="98">
        <f>データ!AB7</f>
        <v>83.1</v>
      </c>
      <c r="CA31" s="98"/>
      <c r="CB31" s="98"/>
      <c r="CC31" s="98"/>
      <c r="CD31" s="98"/>
      <c r="CE31" s="98"/>
      <c r="CF31" s="98"/>
      <c r="CG31" s="98"/>
      <c r="CH31" s="98"/>
      <c r="CI31" s="98"/>
      <c r="CJ31" s="98"/>
      <c r="CK31" s="98"/>
      <c r="CL31" s="98"/>
      <c r="CM31" s="98"/>
      <c r="CN31" s="98"/>
      <c r="CO31" s="98"/>
      <c r="CP31" s="98"/>
      <c r="CQ31" s="98"/>
      <c r="CR31" s="98"/>
      <c r="CS31" s="98">
        <f>データ!AC7</f>
        <v>47.4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0.7</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186.9</v>
      </c>
      <c r="JD31" s="67"/>
      <c r="JE31" s="67"/>
      <c r="JF31" s="67"/>
      <c r="JG31" s="67"/>
      <c r="JH31" s="67"/>
      <c r="JI31" s="67"/>
      <c r="JJ31" s="67"/>
      <c r="JK31" s="67"/>
      <c r="JL31" s="67"/>
      <c r="JM31" s="67"/>
      <c r="JN31" s="67"/>
      <c r="JO31" s="67"/>
      <c r="JP31" s="67"/>
      <c r="JQ31" s="67"/>
      <c r="JR31" s="67"/>
      <c r="JS31" s="67"/>
      <c r="JT31" s="67"/>
      <c r="JU31" s="68"/>
      <c r="JV31" s="66">
        <f>データ!DL7</f>
        <v>170.3</v>
      </c>
      <c r="JW31" s="67"/>
      <c r="JX31" s="67"/>
      <c r="JY31" s="67"/>
      <c r="JZ31" s="67"/>
      <c r="KA31" s="67"/>
      <c r="KB31" s="67"/>
      <c r="KC31" s="67"/>
      <c r="KD31" s="67"/>
      <c r="KE31" s="67"/>
      <c r="KF31" s="67"/>
      <c r="KG31" s="67"/>
      <c r="KH31" s="67"/>
      <c r="KI31" s="67"/>
      <c r="KJ31" s="67"/>
      <c r="KK31" s="67"/>
      <c r="KL31" s="67"/>
      <c r="KM31" s="67"/>
      <c r="KN31" s="68"/>
      <c r="KO31" s="66">
        <f>データ!DM7</f>
        <v>95.5</v>
      </c>
      <c r="KP31" s="67"/>
      <c r="KQ31" s="67"/>
      <c r="KR31" s="67"/>
      <c r="KS31" s="67"/>
      <c r="KT31" s="67"/>
      <c r="KU31" s="67"/>
      <c r="KV31" s="67"/>
      <c r="KW31" s="67"/>
      <c r="KX31" s="67"/>
      <c r="KY31" s="67"/>
      <c r="KZ31" s="67"/>
      <c r="LA31" s="67"/>
      <c r="LB31" s="67"/>
      <c r="LC31" s="67"/>
      <c r="LD31" s="67"/>
      <c r="LE31" s="67"/>
      <c r="LF31" s="67"/>
      <c r="LG31" s="68"/>
      <c r="LH31" s="66">
        <f>データ!DN7</f>
        <v>91</v>
      </c>
      <c r="LI31" s="67"/>
      <c r="LJ31" s="67"/>
      <c r="LK31" s="67"/>
      <c r="LL31" s="67"/>
      <c r="LM31" s="67"/>
      <c r="LN31" s="67"/>
      <c r="LO31" s="67"/>
      <c r="LP31" s="67"/>
      <c r="LQ31" s="67"/>
      <c r="LR31" s="67"/>
      <c r="LS31" s="67"/>
      <c r="LT31" s="67"/>
      <c r="LU31" s="67"/>
      <c r="LV31" s="67"/>
      <c r="LW31" s="67"/>
      <c r="LX31" s="67"/>
      <c r="LY31" s="67"/>
      <c r="LZ31" s="68"/>
      <c r="MA31" s="66">
        <f>データ!DO7</f>
        <v>125.7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0.3</v>
      </c>
      <c r="EM52" s="98"/>
      <c r="EN52" s="98"/>
      <c r="EO52" s="98"/>
      <c r="EP52" s="98"/>
      <c r="EQ52" s="98"/>
      <c r="ER52" s="98"/>
      <c r="ES52" s="98"/>
      <c r="ET52" s="98"/>
      <c r="EU52" s="98"/>
      <c r="EV52" s="98"/>
      <c r="EW52" s="98"/>
      <c r="EX52" s="98"/>
      <c r="EY52" s="98"/>
      <c r="EZ52" s="98"/>
      <c r="FA52" s="98"/>
      <c r="FB52" s="98"/>
      <c r="FC52" s="98"/>
      <c r="FD52" s="98"/>
      <c r="FE52" s="98">
        <f>データ!BG7</f>
        <v>-23.1</v>
      </c>
      <c r="FF52" s="98"/>
      <c r="FG52" s="98"/>
      <c r="FH52" s="98"/>
      <c r="FI52" s="98"/>
      <c r="FJ52" s="98"/>
      <c r="FK52" s="98"/>
      <c r="FL52" s="98"/>
      <c r="FM52" s="98"/>
      <c r="FN52" s="98"/>
      <c r="FO52" s="98"/>
      <c r="FP52" s="98"/>
      <c r="FQ52" s="98"/>
      <c r="FR52" s="98"/>
      <c r="FS52" s="98"/>
      <c r="FT52" s="98"/>
      <c r="FU52" s="98"/>
      <c r="FV52" s="98"/>
      <c r="FW52" s="98"/>
      <c r="FX52" s="98">
        <f>データ!BH7</f>
        <v>-101.4</v>
      </c>
      <c r="FY52" s="98"/>
      <c r="FZ52" s="98"/>
      <c r="GA52" s="98"/>
      <c r="GB52" s="98"/>
      <c r="GC52" s="98"/>
      <c r="GD52" s="98"/>
      <c r="GE52" s="98"/>
      <c r="GF52" s="98"/>
      <c r="GG52" s="98"/>
      <c r="GH52" s="98"/>
      <c r="GI52" s="98"/>
      <c r="GJ52" s="98"/>
      <c r="GK52" s="98"/>
      <c r="GL52" s="98"/>
      <c r="GM52" s="98"/>
      <c r="GN52" s="98"/>
      <c r="GO52" s="98"/>
      <c r="GP52" s="98"/>
      <c r="GQ52" s="98">
        <f>データ!BI7</f>
        <v>-110.4</v>
      </c>
      <c r="GR52" s="98"/>
      <c r="GS52" s="98"/>
      <c r="GT52" s="98"/>
      <c r="GU52" s="98"/>
      <c r="GV52" s="98"/>
      <c r="GW52" s="98"/>
      <c r="GX52" s="98"/>
      <c r="GY52" s="98"/>
      <c r="GZ52" s="98"/>
      <c r="HA52" s="98"/>
      <c r="HB52" s="98"/>
      <c r="HC52" s="98"/>
      <c r="HD52" s="98"/>
      <c r="HE52" s="98"/>
      <c r="HF52" s="98"/>
      <c r="HG52" s="98"/>
      <c r="HH52" s="98"/>
      <c r="HI52" s="98"/>
      <c r="HJ52" s="98">
        <f>データ!BJ7</f>
        <v>-114.4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249</v>
      </c>
      <c r="JD52" s="97"/>
      <c r="JE52" s="97"/>
      <c r="JF52" s="97"/>
      <c r="JG52" s="97"/>
      <c r="JH52" s="97"/>
      <c r="JI52" s="97"/>
      <c r="JJ52" s="97"/>
      <c r="JK52" s="97"/>
      <c r="JL52" s="97"/>
      <c r="JM52" s="97"/>
      <c r="JN52" s="97"/>
      <c r="JO52" s="97"/>
      <c r="JP52" s="97"/>
      <c r="JQ52" s="97"/>
      <c r="JR52" s="97"/>
      <c r="JS52" s="97"/>
      <c r="JT52" s="97"/>
      <c r="JU52" s="97"/>
      <c r="JV52" s="97">
        <f>データ!BR7</f>
        <v>-13323</v>
      </c>
      <c r="JW52" s="97"/>
      <c r="JX52" s="97"/>
      <c r="JY52" s="97"/>
      <c r="JZ52" s="97"/>
      <c r="KA52" s="97"/>
      <c r="KB52" s="97"/>
      <c r="KC52" s="97"/>
      <c r="KD52" s="97"/>
      <c r="KE52" s="97"/>
      <c r="KF52" s="97"/>
      <c r="KG52" s="97"/>
      <c r="KH52" s="97"/>
      <c r="KI52" s="97"/>
      <c r="KJ52" s="97"/>
      <c r="KK52" s="97"/>
      <c r="KL52" s="97"/>
      <c r="KM52" s="97"/>
      <c r="KN52" s="97"/>
      <c r="KO52" s="97">
        <f>データ!BS7</f>
        <v>-34161</v>
      </c>
      <c r="KP52" s="97"/>
      <c r="KQ52" s="97"/>
      <c r="KR52" s="97"/>
      <c r="KS52" s="97"/>
      <c r="KT52" s="97"/>
      <c r="KU52" s="97"/>
      <c r="KV52" s="97"/>
      <c r="KW52" s="97"/>
      <c r="KX52" s="97"/>
      <c r="KY52" s="97"/>
      <c r="KZ52" s="97"/>
      <c r="LA52" s="97"/>
      <c r="LB52" s="97"/>
      <c r="LC52" s="97"/>
      <c r="LD52" s="97"/>
      <c r="LE52" s="97"/>
      <c r="LF52" s="97"/>
      <c r="LG52" s="97"/>
      <c r="LH52" s="97">
        <f>データ!BT7</f>
        <v>-35225</v>
      </c>
      <c r="LI52" s="97"/>
      <c r="LJ52" s="97"/>
      <c r="LK52" s="97"/>
      <c r="LL52" s="97"/>
      <c r="LM52" s="97"/>
      <c r="LN52" s="97"/>
      <c r="LO52" s="97"/>
      <c r="LP52" s="97"/>
      <c r="LQ52" s="97"/>
      <c r="LR52" s="97"/>
      <c r="LS52" s="97"/>
      <c r="LT52" s="97"/>
      <c r="LU52" s="97"/>
      <c r="LV52" s="97"/>
      <c r="LW52" s="97"/>
      <c r="LX52" s="97"/>
      <c r="LY52" s="97"/>
      <c r="LZ52" s="97"/>
      <c r="MA52" s="97">
        <f>データ!BU7</f>
        <v>-43118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636111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582000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w1m/8/jIw/3cZA1MgFm20/XlSXKsBi8sjAwhJe3cLlsasT3q86XquOX+cih+1DPQEuDrFrsAOZJdhOF1GtgIKg==" saltValue="KPnnmPOkpEg5UD9b4w9ES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90</v>
      </c>
      <c r="AM5" s="47" t="s">
        <v>91</v>
      </c>
      <c r="AN5" s="47" t="s">
        <v>92</v>
      </c>
      <c r="AO5" s="47" t="s">
        <v>93</v>
      </c>
      <c r="AP5" s="47" t="s">
        <v>94</v>
      </c>
      <c r="AQ5" s="47" t="s">
        <v>95</v>
      </c>
      <c r="AR5" s="47" t="s">
        <v>96</v>
      </c>
      <c r="AS5" s="47" t="s">
        <v>97</v>
      </c>
      <c r="AT5" s="47" t="s">
        <v>98</v>
      </c>
      <c r="AU5" s="47" t="s">
        <v>88</v>
      </c>
      <c r="AV5" s="47" t="s">
        <v>100</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101</v>
      </c>
      <c r="BU5" s="47" t="s">
        <v>92</v>
      </c>
      <c r="BV5" s="47" t="s">
        <v>93</v>
      </c>
      <c r="BW5" s="47" t="s">
        <v>94</v>
      </c>
      <c r="BX5" s="47" t="s">
        <v>95</v>
      </c>
      <c r="BY5" s="47" t="s">
        <v>96</v>
      </c>
      <c r="BZ5" s="47" t="s">
        <v>97</v>
      </c>
      <c r="CA5" s="47" t="s">
        <v>98</v>
      </c>
      <c r="CB5" s="47" t="s">
        <v>99</v>
      </c>
      <c r="CC5" s="47" t="s">
        <v>89</v>
      </c>
      <c r="CD5" s="47" t="s">
        <v>90</v>
      </c>
      <c r="CE5" s="47" t="s">
        <v>91</v>
      </c>
      <c r="CF5" s="47" t="s">
        <v>92</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2">
      <c r="A6" s="37" t="s">
        <v>102</v>
      </c>
      <c r="B6" s="48">
        <f>B8</f>
        <v>2022</v>
      </c>
      <c r="C6" s="48">
        <f t="shared" ref="C6:X6" si="1">C8</f>
        <v>392014</v>
      </c>
      <c r="D6" s="48">
        <f t="shared" si="1"/>
        <v>47</v>
      </c>
      <c r="E6" s="48">
        <f t="shared" si="1"/>
        <v>14</v>
      </c>
      <c r="F6" s="48">
        <f t="shared" si="1"/>
        <v>0</v>
      </c>
      <c r="G6" s="48">
        <f t="shared" si="1"/>
        <v>6</v>
      </c>
      <c r="H6" s="48" t="str">
        <f>SUBSTITUTE(H8,"　","")</f>
        <v>高知県高知市</v>
      </c>
      <c r="I6" s="48" t="str">
        <f t="shared" si="1"/>
        <v>県庁前通り地下駐車場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30</v>
      </c>
      <c r="S6" s="50" t="str">
        <f t="shared" si="1"/>
        <v>公共施設</v>
      </c>
      <c r="T6" s="50" t="str">
        <f t="shared" si="1"/>
        <v>無</v>
      </c>
      <c r="U6" s="51">
        <f t="shared" si="1"/>
        <v>3964</v>
      </c>
      <c r="V6" s="51">
        <f t="shared" si="1"/>
        <v>222</v>
      </c>
      <c r="W6" s="51">
        <f t="shared" si="1"/>
        <v>300</v>
      </c>
      <c r="X6" s="50" t="str">
        <f t="shared" si="1"/>
        <v>代行制</v>
      </c>
      <c r="Y6" s="52">
        <f>IF(Y8="-",NA(),Y8)</f>
        <v>100.4</v>
      </c>
      <c r="Z6" s="52">
        <f t="shared" ref="Z6:AH6" si="2">IF(Z8="-",NA(),Z8)</f>
        <v>81.400000000000006</v>
      </c>
      <c r="AA6" s="52">
        <f t="shared" si="2"/>
        <v>49.8</v>
      </c>
      <c r="AB6" s="52">
        <f t="shared" si="2"/>
        <v>83.1</v>
      </c>
      <c r="AC6" s="52">
        <f t="shared" si="2"/>
        <v>47.4</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0.7</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0.3</v>
      </c>
      <c r="BG6" s="52">
        <f t="shared" ref="BG6:BO6" si="5">IF(BG8="-",NA(),BG8)</f>
        <v>-23.1</v>
      </c>
      <c r="BH6" s="52">
        <f t="shared" si="5"/>
        <v>-101.4</v>
      </c>
      <c r="BI6" s="52">
        <f t="shared" si="5"/>
        <v>-110.4</v>
      </c>
      <c r="BJ6" s="52">
        <f t="shared" si="5"/>
        <v>-114.4</v>
      </c>
      <c r="BK6" s="52">
        <f t="shared" si="5"/>
        <v>-0.1</v>
      </c>
      <c r="BL6" s="52">
        <f t="shared" si="5"/>
        <v>-9.8000000000000007</v>
      </c>
      <c r="BM6" s="52">
        <f t="shared" si="5"/>
        <v>-25.9</v>
      </c>
      <c r="BN6" s="52">
        <f t="shared" si="5"/>
        <v>-24.6</v>
      </c>
      <c r="BO6" s="52">
        <f t="shared" si="5"/>
        <v>-29.2</v>
      </c>
      <c r="BP6" s="49" t="str">
        <f>IF(BP8="-","",IF(BP8="-","【-】","【"&amp;SUBSTITUTE(TEXT(BP8,"#,##0.0"),"-","△")&amp;"】"))</f>
        <v>【12.8】</v>
      </c>
      <c r="BQ6" s="53">
        <f>IF(BQ8="-",NA(),BQ8)</f>
        <v>249</v>
      </c>
      <c r="BR6" s="53">
        <f t="shared" ref="BR6:BZ6" si="6">IF(BR8="-",NA(),BR8)</f>
        <v>-13323</v>
      </c>
      <c r="BS6" s="53">
        <f t="shared" si="6"/>
        <v>-34161</v>
      </c>
      <c r="BT6" s="53">
        <f t="shared" si="6"/>
        <v>-35225</v>
      </c>
      <c r="BU6" s="53">
        <f t="shared" si="6"/>
        <v>-43118</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103</v>
      </c>
      <c r="CM6" s="51">
        <f t="shared" ref="CM6:CN6" si="7">CM8</f>
        <v>636111</v>
      </c>
      <c r="CN6" s="51">
        <f t="shared" si="7"/>
        <v>582000</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186.9</v>
      </c>
      <c r="DL6" s="52">
        <f t="shared" ref="DL6:DT6" si="9">IF(DL8="-",NA(),DL8)</f>
        <v>170.3</v>
      </c>
      <c r="DM6" s="52">
        <f t="shared" si="9"/>
        <v>95.5</v>
      </c>
      <c r="DN6" s="52">
        <f t="shared" si="9"/>
        <v>91</v>
      </c>
      <c r="DO6" s="52">
        <f t="shared" si="9"/>
        <v>125.7</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2">
      <c r="A7" s="37" t="s">
        <v>104</v>
      </c>
      <c r="B7" s="48">
        <f t="shared" ref="B7:X7" si="10">B8</f>
        <v>2022</v>
      </c>
      <c r="C7" s="48">
        <f t="shared" si="10"/>
        <v>392014</v>
      </c>
      <c r="D7" s="48">
        <f t="shared" si="10"/>
        <v>47</v>
      </c>
      <c r="E7" s="48">
        <f t="shared" si="10"/>
        <v>14</v>
      </c>
      <c r="F7" s="48">
        <f t="shared" si="10"/>
        <v>0</v>
      </c>
      <c r="G7" s="48">
        <f t="shared" si="10"/>
        <v>6</v>
      </c>
      <c r="H7" s="48" t="str">
        <f t="shared" si="10"/>
        <v>高知県　高知市</v>
      </c>
      <c r="I7" s="48" t="str">
        <f t="shared" si="10"/>
        <v>県庁前通り地下駐車場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30</v>
      </c>
      <c r="S7" s="50" t="str">
        <f t="shared" si="10"/>
        <v>公共施設</v>
      </c>
      <c r="T7" s="50" t="str">
        <f t="shared" si="10"/>
        <v>無</v>
      </c>
      <c r="U7" s="51">
        <f t="shared" si="10"/>
        <v>3964</v>
      </c>
      <c r="V7" s="51">
        <f t="shared" si="10"/>
        <v>222</v>
      </c>
      <c r="W7" s="51">
        <f t="shared" si="10"/>
        <v>300</v>
      </c>
      <c r="X7" s="50" t="str">
        <f t="shared" si="10"/>
        <v>代行制</v>
      </c>
      <c r="Y7" s="52">
        <f>Y8</f>
        <v>100.4</v>
      </c>
      <c r="Z7" s="52">
        <f t="shared" ref="Z7:AH7" si="11">Z8</f>
        <v>81.400000000000006</v>
      </c>
      <c r="AA7" s="52">
        <f t="shared" si="11"/>
        <v>49.8</v>
      </c>
      <c r="AB7" s="52">
        <f t="shared" si="11"/>
        <v>83.1</v>
      </c>
      <c r="AC7" s="52">
        <f t="shared" si="11"/>
        <v>47.4</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0.7</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0.3</v>
      </c>
      <c r="BG7" s="52">
        <f t="shared" ref="BG7:BO7" si="14">BG8</f>
        <v>-23.1</v>
      </c>
      <c r="BH7" s="52">
        <f t="shared" si="14"/>
        <v>-101.4</v>
      </c>
      <c r="BI7" s="52">
        <f t="shared" si="14"/>
        <v>-110.4</v>
      </c>
      <c r="BJ7" s="52">
        <f t="shared" si="14"/>
        <v>-114.4</v>
      </c>
      <c r="BK7" s="52">
        <f t="shared" si="14"/>
        <v>-0.1</v>
      </c>
      <c r="BL7" s="52">
        <f t="shared" si="14"/>
        <v>-9.8000000000000007</v>
      </c>
      <c r="BM7" s="52">
        <f t="shared" si="14"/>
        <v>-25.9</v>
      </c>
      <c r="BN7" s="52">
        <f t="shared" si="14"/>
        <v>-24.6</v>
      </c>
      <c r="BO7" s="52">
        <f t="shared" si="14"/>
        <v>-29.2</v>
      </c>
      <c r="BP7" s="49"/>
      <c r="BQ7" s="53">
        <f>BQ8</f>
        <v>249</v>
      </c>
      <c r="BR7" s="53">
        <f t="shared" ref="BR7:BZ7" si="15">BR8</f>
        <v>-13323</v>
      </c>
      <c r="BS7" s="53">
        <f t="shared" si="15"/>
        <v>-34161</v>
      </c>
      <c r="BT7" s="53">
        <f t="shared" si="15"/>
        <v>-35225</v>
      </c>
      <c r="BU7" s="53">
        <f t="shared" si="15"/>
        <v>-43118</v>
      </c>
      <c r="BV7" s="53">
        <f t="shared" si="15"/>
        <v>16973</v>
      </c>
      <c r="BW7" s="53">
        <f t="shared" si="15"/>
        <v>5206</v>
      </c>
      <c r="BX7" s="53">
        <f t="shared" si="15"/>
        <v>2220</v>
      </c>
      <c r="BY7" s="53">
        <f t="shared" si="15"/>
        <v>3097</v>
      </c>
      <c r="BZ7" s="53">
        <f t="shared" si="15"/>
        <v>6051</v>
      </c>
      <c r="CA7" s="51"/>
      <c r="CB7" s="52" t="s">
        <v>105</v>
      </c>
      <c r="CC7" s="52" t="s">
        <v>105</v>
      </c>
      <c r="CD7" s="52" t="s">
        <v>105</v>
      </c>
      <c r="CE7" s="52" t="s">
        <v>105</v>
      </c>
      <c r="CF7" s="52" t="s">
        <v>105</v>
      </c>
      <c r="CG7" s="52" t="s">
        <v>105</v>
      </c>
      <c r="CH7" s="52" t="s">
        <v>105</v>
      </c>
      <c r="CI7" s="52" t="s">
        <v>105</v>
      </c>
      <c r="CJ7" s="52" t="s">
        <v>105</v>
      </c>
      <c r="CK7" s="52" t="s">
        <v>103</v>
      </c>
      <c r="CL7" s="49"/>
      <c r="CM7" s="51">
        <f>CM8</f>
        <v>636111</v>
      </c>
      <c r="CN7" s="51">
        <f>CN8</f>
        <v>582000</v>
      </c>
      <c r="CO7" s="52" t="s">
        <v>105</v>
      </c>
      <c r="CP7" s="52" t="s">
        <v>105</v>
      </c>
      <c r="CQ7" s="52" t="s">
        <v>105</v>
      </c>
      <c r="CR7" s="52" t="s">
        <v>105</v>
      </c>
      <c r="CS7" s="52" t="s">
        <v>105</v>
      </c>
      <c r="CT7" s="52" t="s">
        <v>105</v>
      </c>
      <c r="CU7" s="52" t="s">
        <v>105</v>
      </c>
      <c r="CV7" s="52" t="s">
        <v>105</v>
      </c>
      <c r="CW7" s="52" t="s">
        <v>105</v>
      </c>
      <c r="CX7" s="52" t="s">
        <v>103</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186.9</v>
      </c>
      <c r="DL7" s="52">
        <f t="shared" ref="DL7:DT7" si="17">DL8</f>
        <v>170.3</v>
      </c>
      <c r="DM7" s="52">
        <f t="shared" si="17"/>
        <v>95.5</v>
      </c>
      <c r="DN7" s="52">
        <f t="shared" si="17"/>
        <v>91</v>
      </c>
      <c r="DO7" s="52">
        <f t="shared" si="17"/>
        <v>125.7</v>
      </c>
      <c r="DP7" s="52">
        <f t="shared" si="17"/>
        <v>161.5</v>
      </c>
      <c r="DQ7" s="52">
        <f t="shared" si="17"/>
        <v>156.5</v>
      </c>
      <c r="DR7" s="52">
        <f t="shared" si="17"/>
        <v>131</v>
      </c>
      <c r="DS7" s="52">
        <f t="shared" si="17"/>
        <v>136.80000000000001</v>
      </c>
      <c r="DT7" s="52">
        <f t="shared" si="17"/>
        <v>145.1</v>
      </c>
      <c r="DU7" s="49"/>
    </row>
    <row r="8" spans="1:125" s="54" customFormat="1" x14ac:dyDescent="0.2">
      <c r="A8" s="37"/>
      <c r="B8" s="55">
        <v>2022</v>
      </c>
      <c r="C8" s="55">
        <v>392014</v>
      </c>
      <c r="D8" s="55">
        <v>47</v>
      </c>
      <c r="E8" s="55">
        <v>14</v>
      </c>
      <c r="F8" s="55">
        <v>0</v>
      </c>
      <c r="G8" s="55">
        <v>6</v>
      </c>
      <c r="H8" s="55" t="s">
        <v>106</v>
      </c>
      <c r="I8" s="55" t="s">
        <v>107</v>
      </c>
      <c r="J8" s="55" t="s">
        <v>108</v>
      </c>
      <c r="K8" s="55" t="s">
        <v>109</v>
      </c>
      <c r="L8" s="55" t="s">
        <v>110</v>
      </c>
      <c r="M8" s="55" t="s">
        <v>111</v>
      </c>
      <c r="N8" s="55" t="s">
        <v>112</v>
      </c>
      <c r="O8" s="56" t="s">
        <v>113</v>
      </c>
      <c r="P8" s="57" t="s">
        <v>114</v>
      </c>
      <c r="Q8" s="57" t="s">
        <v>115</v>
      </c>
      <c r="R8" s="58">
        <v>30</v>
      </c>
      <c r="S8" s="57" t="s">
        <v>116</v>
      </c>
      <c r="T8" s="57" t="s">
        <v>117</v>
      </c>
      <c r="U8" s="58">
        <v>3964</v>
      </c>
      <c r="V8" s="58">
        <v>222</v>
      </c>
      <c r="W8" s="58">
        <v>300</v>
      </c>
      <c r="X8" s="57" t="s">
        <v>118</v>
      </c>
      <c r="Y8" s="59">
        <v>100.4</v>
      </c>
      <c r="Z8" s="59">
        <v>81.400000000000006</v>
      </c>
      <c r="AA8" s="59">
        <v>49.8</v>
      </c>
      <c r="AB8" s="59">
        <v>83.1</v>
      </c>
      <c r="AC8" s="59">
        <v>47.4</v>
      </c>
      <c r="AD8" s="59">
        <v>150.30000000000001</v>
      </c>
      <c r="AE8" s="59">
        <v>136.1</v>
      </c>
      <c r="AF8" s="59">
        <v>127.8</v>
      </c>
      <c r="AG8" s="59">
        <v>146.5</v>
      </c>
      <c r="AH8" s="59">
        <v>142.69999999999999</v>
      </c>
      <c r="AI8" s="56">
        <v>676.8</v>
      </c>
      <c r="AJ8" s="59">
        <v>0</v>
      </c>
      <c r="AK8" s="59">
        <v>0</v>
      </c>
      <c r="AL8" s="59">
        <v>0</v>
      </c>
      <c r="AM8" s="59">
        <v>0</v>
      </c>
      <c r="AN8" s="59">
        <v>0.7</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0.3</v>
      </c>
      <c r="BG8" s="59">
        <v>-23.1</v>
      </c>
      <c r="BH8" s="59">
        <v>-101.4</v>
      </c>
      <c r="BI8" s="59">
        <v>-110.4</v>
      </c>
      <c r="BJ8" s="59">
        <v>-114.4</v>
      </c>
      <c r="BK8" s="59">
        <v>-0.1</v>
      </c>
      <c r="BL8" s="59">
        <v>-9.8000000000000007</v>
      </c>
      <c r="BM8" s="59">
        <v>-25.9</v>
      </c>
      <c r="BN8" s="59">
        <v>-24.6</v>
      </c>
      <c r="BO8" s="59">
        <v>-29.2</v>
      </c>
      <c r="BP8" s="56">
        <v>12.8</v>
      </c>
      <c r="BQ8" s="60">
        <v>249</v>
      </c>
      <c r="BR8" s="60">
        <v>-13323</v>
      </c>
      <c r="BS8" s="60">
        <v>-34161</v>
      </c>
      <c r="BT8" s="61">
        <v>-35225</v>
      </c>
      <c r="BU8" s="61">
        <v>-43118</v>
      </c>
      <c r="BV8" s="60">
        <v>16973</v>
      </c>
      <c r="BW8" s="60">
        <v>5206</v>
      </c>
      <c r="BX8" s="60">
        <v>2220</v>
      </c>
      <c r="BY8" s="60">
        <v>3097</v>
      </c>
      <c r="BZ8" s="60">
        <v>6051</v>
      </c>
      <c r="CA8" s="58">
        <v>10556</v>
      </c>
      <c r="CB8" s="59" t="s">
        <v>110</v>
      </c>
      <c r="CC8" s="59" t="s">
        <v>110</v>
      </c>
      <c r="CD8" s="59" t="s">
        <v>110</v>
      </c>
      <c r="CE8" s="59" t="s">
        <v>110</v>
      </c>
      <c r="CF8" s="59" t="s">
        <v>110</v>
      </c>
      <c r="CG8" s="59" t="s">
        <v>110</v>
      </c>
      <c r="CH8" s="59" t="s">
        <v>110</v>
      </c>
      <c r="CI8" s="59" t="s">
        <v>110</v>
      </c>
      <c r="CJ8" s="59" t="s">
        <v>110</v>
      </c>
      <c r="CK8" s="59" t="s">
        <v>110</v>
      </c>
      <c r="CL8" s="56" t="s">
        <v>110</v>
      </c>
      <c r="CM8" s="58">
        <v>636111</v>
      </c>
      <c r="CN8" s="58">
        <v>582000</v>
      </c>
      <c r="CO8" s="59" t="s">
        <v>110</v>
      </c>
      <c r="CP8" s="59" t="s">
        <v>110</v>
      </c>
      <c r="CQ8" s="59" t="s">
        <v>110</v>
      </c>
      <c r="CR8" s="59" t="s">
        <v>110</v>
      </c>
      <c r="CS8" s="59" t="s">
        <v>110</v>
      </c>
      <c r="CT8" s="59" t="s">
        <v>110</v>
      </c>
      <c r="CU8" s="59" t="s">
        <v>110</v>
      </c>
      <c r="CV8" s="59" t="s">
        <v>110</v>
      </c>
      <c r="CW8" s="59" t="s">
        <v>110</v>
      </c>
      <c r="CX8" s="59" t="s">
        <v>110</v>
      </c>
      <c r="CY8" s="56" t="s">
        <v>110</v>
      </c>
      <c r="CZ8" s="59">
        <v>0</v>
      </c>
      <c r="DA8" s="59">
        <v>0</v>
      </c>
      <c r="DB8" s="59">
        <v>0</v>
      </c>
      <c r="DC8" s="59">
        <v>0</v>
      </c>
      <c r="DD8" s="59">
        <v>0</v>
      </c>
      <c r="DE8" s="59">
        <v>108.2</v>
      </c>
      <c r="DF8" s="59">
        <v>117.1</v>
      </c>
      <c r="DG8" s="59">
        <v>145.19999999999999</v>
      </c>
      <c r="DH8" s="59">
        <v>219.9</v>
      </c>
      <c r="DI8" s="59">
        <v>107.1</v>
      </c>
      <c r="DJ8" s="56">
        <v>72.2</v>
      </c>
      <c r="DK8" s="59">
        <v>186.9</v>
      </c>
      <c r="DL8" s="59">
        <v>170.3</v>
      </c>
      <c r="DM8" s="59">
        <v>95.5</v>
      </c>
      <c r="DN8" s="59">
        <v>91</v>
      </c>
      <c r="DO8" s="59">
        <v>125.7</v>
      </c>
      <c r="DP8" s="59">
        <v>161.5</v>
      </c>
      <c r="DQ8" s="59">
        <v>156.5</v>
      </c>
      <c r="DR8" s="59">
        <v>131</v>
      </c>
      <c r="DS8" s="59">
        <v>136.80000000000001</v>
      </c>
      <c r="DT8" s="59">
        <v>145.1</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dcterms:created xsi:type="dcterms:W3CDTF">2024-01-11T00:15:40Z</dcterms:created>
  <dcterms:modified xsi:type="dcterms:W3CDTF">2024-01-22T05:21:37Z</dcterms:modified>
  <cp:category/>
</cp:coreProperties>
</file>