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v-yamada\2011新組織共有フォルダ\24上下水道局\01総務係\013：調査・報告\【毎年1月】経営比較分析表\R5\経営比較分析表DL\"/>
    </mc:Choice>
  </mc:AlternateContent>
  <workbookProtection workbookAlgorithmName="SHA-512" workbookHashValue="/wLFxXYnYx7lAxQXfsvMQ0KjhJ4iSqMrJLPGz4BF2XkMG7sSuDyZuloqv9Kt37RQ/rSfO8wrJEq5vgjRnn4yeQ==" workbookSaltValue="9ahEm9hw8Pcl/I4qRQeTTg==" workbookSpinCount="100000" lockStructure="1"/>
  <bookViews>
    <workbookView xWindow="0" yWindow="0" windowWidth="10845" windowHeight="89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<sst xmlns="http://schemas.openxmlformats.org/spreadsheetml/2006/main" count="316" uniqueCount="114">
  <si>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</si>
  <si>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</si>
  <si>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</si>
  <si>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</si>
  <si>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</si>
  <si>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</si>
  <si>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</si>
  <si>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</si>
  <si>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</si>
  <si>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</si>
  <si>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</si>
  <si>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</si>
  <si>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</si>
  <si>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</si>
  <si>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</si>
  <si>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</si>
  <si>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</si>
  <si>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</si>
  <si>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</si>
  <si>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</si>
  <si>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</si>
  <si>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</si>
  <si>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</si>
  <si>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</si>
  <si>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</si>
  <si>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</si>
  <si>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</si>
  <si>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</si>
  <si>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</si>
  <si>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</si>
  <si>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</si>
  <si>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</si>
  <si>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</si>
  <si>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</si>
  <si>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</si>
  <si>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</si>
  <si>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</si>
  <si>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</si>
  <si>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</si>
  <si>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</si>
  <si>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</si>
  <si>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</si>
  <si>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</si>
  <si>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</si>
  <si>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</si>
  <si>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</si>
  <si>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</si>
  <si>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</si>
  <si>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</si>
  <si>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</si>
  <si>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</si>
  <si>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</si>
  <si>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</si>
  <si>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</si>
  <si>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</si>
  <si>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</si>
  <si>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</si>
  <si>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</si>
  <si>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</si>
  <si>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</si>
  <si>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</si>
  <si>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</si>
  <si>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</si>
  <si>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</si>
  <si>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</si>
  <si>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</si>
  <si>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</si>
  <si>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</si>
  <si>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</si>
  <si>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</si>
  <si>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</si>
  <si>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</si>
  <si>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</si>
  <si>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</si>
  <si>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</si>
  <si>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</si>
  <si>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</si>
  <si>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</si>
  <si>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</si>
  <si>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</si>
  <si>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</si>
  <si>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</si>
  <si>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</si>
  <si>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</si>
  <si>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</si>
  <si>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</si>
  <si>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</si>
  <si>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</si>
  <si>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</si>
  <si>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</si>
  <si>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</si>
  <si>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</si>
  <si>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</si>
  <si>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香美市</t>
  </si>
  <si>
    <t>法適用</t>
  </si>
  <si>
    <t>水道事業</t>
  </si>
  <si>
    <t>簡易水道事業</t>
  </si>
  <si>
    <t>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</si>
  <si>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</si>
  <si>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</si>
  <si>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</si>
  <si>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</si>
  <si>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</si>
  <si>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</si>
  <si>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</si>
  <si>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</si>
  <si>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</si>
  <si>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</si>
  <si>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</si>
  <si>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</si>
  <si>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</si>
  <si>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水道施設は、昭和40～50年代に建設されたものが多く、老朽化が進んでいるものの更新は進んでおらず、管路更新率も類似団体平均値を下回っております。今後は、南海トラフ地震に備えた耐震化への対応も含め、施設更新の計画を策定し取り組む必要があります。
　また、施設老朽化による漏水も増えており、随時、漏水調査を実施し、修繕を行っていきます。</t>
    <phoneticPr fontId="4"/>
  </si>
  <si>
    <t>　現在、当事業は給水収益だけでは維持管理費を賄えておらず、一般会計からの繰入金に依存しております。料金回収率も類似団体平均値を下回っており健全な経営とは言えないのが現状です。水道施設の老朽化等により修繕費などの維持管理費が増大する一方で、給水人口の減少等による給水収益のさらなる減少が予測されます。
　今後、経営を改善していくためには、漏水箇所の調査・修繕により有収率の向上を目指します。また、適切な料金収入の確保を図るため、令和９年５月検針分からは使用水量１㎥あたり税込１６．５円の増額となります。</t>
    <phoneticPr fontId="4"/>
  </si>
  <si>
    <t xml:space="preserve"> 今後、給水人口の減少に伴う給水収益の減少が予想される中で、老朽化施設の修繕や水道施設の更新・耐震化が必要となり、更なる費用の増加が見込まれます。
　現在、一般会計からの繰入金に依存しているため、今後は水道料金の改定を実施し、適切な料金収入の確保を図り、経営状況の改善に努めていきます。具体的には、令和９年５月検針分からは使用水量１㎥あたり税込１６．５円の増額とな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</si>
</sst>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0.43</c:v>
                </c:pt>
              </c:numCache>
            </c:numRef>
          </c:val>
          <c:extLst>
            <c:ext xmlns:c16="http://schemas.microsoft.com/office/drawing/2014/chart" uri="{C3380CC4-5D6E-409C-BE32-E72D297353CC}">
              <c16:uniqueId val="{00000000-2E56-42C4-BF3C-96F5297937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1.8</c:v>
                </c:pt>
              </c:numCache>
            </c:numRef>
          </c:val>
          <c:smooth val="0"/>
          <c:extLst>
            <c:ext xmlns:c16="http://schemas.microsoft.com/office/drawing/2014/chart" uri="{C3380CC4-5D6E-409C-BE32-E72D297353CC}">
              <c16:uniqueId val="{00000001-2E56-42C4-BF3C-96F5297937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0</c:v>
                </c:pt>
                <c:pt idx="1">
                  <c:v>0</c:v>
                </c:pt>
                <c:pt idx="2">
                  <c:v>0</c:v>
                </c:pt>
                <c:pt idx="3">
                  <c:v>0</c:v>
                </c:pt>
                <c:pt idx="4">
                  <c:v>49.81</c:v>
                </c:pt>
              </c:numCache>
            </c:numRef>
          </c:val>
          <c:extLst>
            <c:ext xmlns:c16="http://schemas.microsoft.com/office/drawing/2014/chart" uri="{C3380CC4-5D6E-409C-BE32-E72D297353CC}">
              <c16:uniqueId val="{00000000-416D-4D1B-BCF7-0D11A041AB3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56.4</c:v>
                </c:pt>
              </c:numCache>
            </c:numRef>
          </c:val>
          <c:smooth val="0"/>
          <c:extLst>
            <c:ext xmlns:c16="http://schemas.microsoft.com/office/drawing/2014/chart" uri="{C3380CC4-5D6E-409C-BE32-E72D297353CC}">
              <c16:uniqueId val="{00000001-416D-4D1B-BCF7-0D11A041AB3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0</c:v>
                </c:pt>
                <c:pt idx="1">
                  <c:v>0</c:v>
                </c:pt>
                <c:pt idx="2">
                  <c:v>0</c:v>
                </c:pt>
                <c:pt idx="3">
                  <c:v>0</c:v>
                </c:pt>
                <c:pt idx="4">
                  <c:v>68.23</c:v>
                </c:pt>
              </c:numCache>
            </c:numRef>
          </c:val>
          <c:extLst>
            <c:ext xmlns:c16="http://schemas.microsoft.com/office/drawing/2014/chart" uri="{C3380CC4-5D6E-409C-BE32-E72D297353CC}">
              <c16:uniqueId val="{00000000-06B1-49B9-AE7D-5364310102E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73.099999999999994</c:v>
                </c:pt>
              </c:numCache>
            </c:numRef>
          </c:val>
          <c:smooth val="0"/>
          <c:extLst>
            <c:ext xmlns:c16="http://schemas.microsoft.com/office/drawing/2014/chart" uri="{C3380CC4-5D6E-409C-BE32-E72D297353CC}">
              <c16:uniqueId val="{00000001-06B1-49B9-AE7D-5364310102E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0</c:v>
                </c:pt>
                <c:pt idx="1">
                  <c:v>0</c:v>
                </c:pt>
                <c:pt idx="2">
                  <c:v>0</c:v>
                </c:pt>
                <c:pt idx="3">
                  <c:v>0</c:v>
                </c:pt>
                <c:pt idx="4">
                  <c:v>107.18</c:v>
                </c:pt>
              </c:numCache>
            </c:numRef>
          </c:val>
          <c:extLst>
            <c:ext xmlns:c16="http://schemas.microsoft.com/office/drawing/2014/chart" uri="{C3380CC4-5D6E-409C-BE32-E72D297353CC}">
              <c16:uniqueId val="{00000000-D3D4-48D6-A124-6595CCE268E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101.68</c:v>
                </c:pt>
              </c:numCache>
            </c:numRef>
          </c:val>
          <c:smooth val="0"/>
          <c:extLst>
            <c:ext xmlns:c16="http://schemas.microsoft.com/office/drawing/2014/chart" uri="{C3380CC4-5D6E-409C-BE32-E72D297353CC}">
              <c16:uniqueId val="{00000001-D3D4-48D6-A124-6595CCE268E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0</c:v>
                </c:pt>
                <c:pt idx="1">
                  <c:v>0</c:v>
                </c:pt>
                <c:pt idx="2">
                  <c:v>0</c:v>
                </c:pt>
                <c:pt idx="3">
                  <c:v>0</c:v>
                </c:pt>
                <c:pt idx="4">
                  <c:v>63.39</c:v>
                </c:pt>
              </c:numCache>
            </c:numRef>
          </c:val>
          <c:extLst>
            <c:ext xmlns:c16="http://schemas.microsoft.com/office/drawing/2014/chart" uri="{C3380CC4-5D6E-409C-BE32-E72D297353CC}">
              <c16:uniqueId val="{00000000-6D69-402C-BBF2-7CD24617256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41.69</c:v>
                </c:pt>
              </c:numCache>
            </c:numRef>
          </c:val>
          <c:smooth val="0"/>
          <c:extLst>
            <c:ext xmlns:c16="http://schemas.microsoft.com/office/drawing/2014/chart" uri="{C3380CC4-5D6E-409C-BE32-E72D297353CC}">
              <c16:uniqueId val="{00000001-6D69-402C-BBF2-7CD24617256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40.369999999999997</c:v>
                </c:pt>
              </c:numCache>
            </c:numRef>
          </c:val>
          <c:extLst>
            <c:ext xmlns:c16="http://schemas.microsoft.com/office/drawing/2014/chart" uri="{C3380CC4-5D6E-409C-BE32-E72D297353CC}">
              <c16:uniqueId val="{00000000-8085-470E-A809-8D64C92506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14.82</c:v>
                </c:pt>
              </c:numCache>
            </c:numRef>
          </c:val>
          <c:smooth val="0"/>
          <c:extLst>
            <c:ext xmlns:c16="http://schemas.microsoft.com/office/drawing/2014/chart" uri="{C3380CC4-5D6E-409C-BE32-E72D297353CC}">
              <c16:uniqueId val="{00000001-8085-470E-A809-8D64C92506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C86-4B8A-AEEA-A20A518A3C0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15.24</c:v>
                </c:pt>
              </c:numCache>
            </c:numRef>
          </c:val>
          <c:smooth val="0"/>
          <c:extLst>
            <c:ext xmlns:c16="http://schemas.microsoft.com/office/drawing/2014/chart" uri="{C3380CC4-5D6E-409C-BE32-E72D297353CC}">
              <c16:uniqueId val="{00000001-2C86-4B8A-AEEA-A20A518A3C0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0</c:v>
                </c:pt>
                <c:pt idx="1">
                  <c:v>0</c:v>
                </c:pt>
                <c:pt idx="2">
                  <c:v>0</c:v>
                </c:pt>
                <c:pt idx="3">
                  <c:v>0</c:v>
                </c:pt>
                <c:pt idx="4">
                  <c:v>105.49</c:v>
                </c:pt>
              </c:numCache>
            </c:numRef>
          </c:val>
          <c:extLst>
            <c:ext xmlns:c16="http://schemas.microsoft.com/office/drawing/2014/chart" uri="{C3380CC4-5D6E-409C-BE32-E72D297353CC}">
              <c16:uniqueId val="{00000000-EA4A-4B20-AADE-E4215572402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132.63999999999999</c:v>
                </c:pt>
              </c:numCache>
            </c:numRef>
          </c:val>
          <c:smooth val="0"/>
          <c:extLst>
            <c:ext xmlns:c16="http://schemas.microsoft.com/office/drawing/2014/chart" uri="{C3380CC4-5D6E-409C-BE32-E72D297353CC}">
              <c16:uniqueId val="{00000001-EA4A-4B20-AADE-E4215572402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0</c:v>
                </c:pt>
                <c:pt idx="1">
                  <c:v>0</c:v>
                </c:pt>
                <c:pt idx="2">
                  <c:v>0</c:v>
                </c:pt>
                <c:pt idx="3">
                  <c:v>0</c:v>
                </c:pt>
                <c:pt idx="4">
                  <c:v>827.31</c:v>
                </c:pt>
              </c:numCache>
            </c:numRef>
          </c:val>
          <c:extLst>
            <c:ext xmlns:c16="http://schemas.microsoft.com/office/drawing/2014/chart" uri="{C3380CC4-5D6E-409C-BE32-E72D297353CC}">
              <c16:uniqueId val="{00000000-87E1-4352-9F56-CFFB738E6B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1495.64</c:v>
                </c:pt>
              </c:numCache>
            </c:numRef>
          </c:val>
          <c:smooth val="0"/>
          <c:extLst>
            <c:ext xmlns:c16="http://schemas.microsoft.com/office/drawing/2014/chart" uri="{C3380CC4-5D6E-409C-BE32-E72D297353CC}">
              <c16:uniqueId val="{00000001-87E1-4352-9F56-CFFB738E6B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0</c:v>
                </c:pt>
                <c:pt idx="1">
                  <c:v>0</c:v>
                </c:pt>
                <c:pt idx="2">
                  <c:v>0</c:v>
                </c:pt>
                <c:pt idx="3">
                  <c:v>0</c:v>
                </c:pt>
                <c:pt idx="4">
                  <c:v>37.71</c:v>
                </c:pt>
              </c:numCache>
            </c:numRef>
          </c:val>
          <c:extLst>
            <c:ext xmlns:c16="http://schemas.microsoft.com/office/drawing/2014/chart" uri="{C3380CC4-5D6E-409C-BE32-E72D297353CC}">
              <c16:uniqueId val="{00000000-92E5-4567-9852-8A12560ACB0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46.15</c:v>
                </c:pt>
              </c:numCache>
            </c:numRef>
          </c:val>
          <c:smooth val="0"/>
          <c:extLst>
            <c:ext xmlns:c16="http://schemas.microsoft.com/office/drawing/2014/chart" uri="{C3380CC4-5D6E-409C-BE32-E72D297353CC}">
              <c16:uniqueId val="{00000001-92E5-4567-9852-8A12560ACB0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0</c:v>
                </c:pt>
                <c:pt idx="1">
                  <c:v>0</c:v>
                </c:pt>
                <c:pt idx="2">
                  <c:v>0</c:v>
                </c:pt>
                <c:pt idx="3">
                  <c:v>0</c:v>
                </c:pt>
                <c:pt idx="4">
                  <c:v>331.14</c:v>
                </c:pt>
              </c:numCache>
            </c:numRef>
          </c:val>
          <c:extLst>
            <c:ext xmlns:c16="http://schemas.microsoft.com/office/drawing/2014/chart" uri="{C3380CC4-5D6E-409C-BE32-E72D297353CC}">
              <c16:uniqueId val="{00000000-CECA-4FE7-8D5F-10CCD3B1043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315.83</c:v>
                </c:pt>
              </c:numCache>
            </c:numRef>
          </c:val>
          <c:smooth val="0"/>
          <c:extLst>
            <c:ext xmlns:c16="http://schemas.microsoft.com/office/drawing/2014/chart" uri="{C3380CC4-5D6E-409C-BE32-E72D297353CC}">
              <c16:uniqueId val="{00000001-CECA-4FE7-8D5F-10CCD3B1043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【1,090.93】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【39.30】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【18.76】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6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香美市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簡易水道事業</v>
      </c>
      <c r="Q8" s="44"/>
      <c r="R8" s="44"/>
      <c r="S8" s="44"/>
      <c r="T8" s="44"/>
      <c r="U8" s="44"/>
      <c r="V8" s="44"/>
      <c r="W8" s="44" t="str">
        <f>データ!$L$6</f>
        <v>C2</v>
      </c>
      <c r="X8" s="44"/>
      <c r="Y8" s="44"/>
      <c r="Z8" s="44"/>
      <c r="AA8" s="44"/>
      <c r="AB8" s="44"/>
      <c r="AC8" s="44"/>
      <c r="AD8" s="44" t="str">
        <f>データ!$M$6</f>
        <v>非設置</v>
      </c>
      <c r="AE8" s="44"/>
      <c r="AF8" s="44"/>
      <c r="AG8" s="44"/>
      <c r="AH8" s="44"/>
      <c r="AI8" s="44"/>
      <c r="AJ8" s="44"/>
      <c r="AK8" s="2"/>
      <c r="AL8" s="45">
        <f>データ!$R$6</f>
        <v>25381</v>
      </c>
      <c r="AM8" s="45"/>
      <c r="AN8" s="45"/>
      <c r="AO8" s="45"/>
      <c r="AP8" s="45"/>
      <c r="AQ8" s="45"/>
      <c r="AR8" s="45"/>
      <c r="AS8" s="45"/>
      <c r="AT8" s="46">
        <f>データ!$S$6</f>
        <v>537.86</v>
      </c>
      <c r="AU8" s="47"/>
      <c r="AV8" s="47"/>
      <c r="AW8" s="47"/>
      <c r="AX8" s="47"/>
      <c r="AY8" s="47"/>
      <c r="AZ8" s="47"/>
      <c r="BA8" s="47"/>
      <c r="BB8" s="48">
        <f>データ!$T$6</f>
        <v>47.19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65.61</v>
      </c>
      <c r="J10" s="47"/>
      <c r="K10" s="47"/>
      <c r="L10" s="47"/>
      <c r="M10" s="47"/>
      <c r="N10" s="47"/>
      <c r="O10" s="81"/>
      <c r="P10" s="48">
        <f>データ!$P$6</f>
        <v>35.89</v>
      </c>
      <c r="Q10" s="48"/>
      <c r="R10" s="48"/>
      <c r="S10" s="48"/>
      <c r="T10" s="48"/>
      <c r="U10" s="48"/>
      <c r="V10" s="48"/>
      <c r="W10" s="45">
        <f>データ!$Q$6</f>
        <v>2310</v>
      </c>
      <c r="X10" s="45"/>
      <c r="Y10" s="45"/>
      <c r="Z10" s="45"/>
      <c r="AA10" s="45"/>
      <c r="AB10" s="45"/>
      <c r="AC10" s="45"/>
      <c r="AD10" s="2"/>
      <c r="AE10" s="2"/>
      <c r="AF10" s="2"/>
      <c r="AG10" s="2"/>
      <c r="AH10" s="2"/>
      <c r="AI10" s="2"/>
      <c r="AJ10" s="2"/>
      <c r="AK10" s="2"/>
      <c r="AL10" s="45">
        <f>データ!$U$6</f>
        <v>9049</v>
      </c>
      <c r="AM10" s="45"/>
      <c r="AN10" s="45"/>
      <c r="AO10" s="45"/>
      <c r="AP10" s="45"/>
      <c r="AQ10" s="45"/>
      <c r="AR10" s="45"/>
      <c r="AS10" s="45"/>
      <c r="AT10" s="46">
        <f>データ!$V$6</f>
        <v>29.83</v>
      </c>
      <c r="AU10" s="47"/>
      <c r="AV10" s="47"/>
      <c r="AW10" s="47"/>
      <c r="AX10" s="47"/>
      <c r="AY10" s="47"/>
      <c r="AZ10" s="47"/>
      <c r="BA10" s="47"/>
      <c r="BB10" s="48">
        <f>データ!$W$6</f>
        <v>303.35000000000002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【104.96】</v>
      </c>
      <c r="F85" s="13" t="str">
        <f>データ!AS6</f>
        <v>【30.67】</v>
      </c>
      <c r="G85" s="13" t="str">
        <f>データ!BD6</f>
        <v>【195.24】</v>
      </c>
      <c r="H85" s="13" t="str">
        <f>データ!BO6</f>
        <v>【1,090.93】</v>
      </c>
      <c r="I85" s="13" t="str">
        <f>データ!BZ6</f>
        <v>【58.61】</v>
      </c>
      <c r="J85" s="13" t="str">
        <f>データ!CK6</f>
        <v>【274.97】</v>
      </c>
      <c r="K85" s="13" t="str">
        <f>データ!CV6</f>
        <v>【52.36】</v>
      </c>
      <c r="L85" s="13" t="str">
        <f>データ!DG6</f>
        <v>【73.88】</v>
      </c>
      <c r="M85" s="13" t="str">
        <f>データ!DR6</f>
        <v>【39.30】</v>
      </c>
      <c r="N85" s="13" t="str">
        <f>データ!EC6</f>
        <v>【18.76】</v>
      </c>
      <c r="O85" s="13" t="str">
        <f>データ!EN6</f>
        <v>【0.65】</v>
      </c>
    </row>
  </sheetData>
  <sheetProtection algorithmName="SHA-512" hashValue="W61Bj/vMy/LkwWqdTpZ5hO7vRM/L3O0YuTStJjfO5728thv4YMrr3f/QrCBZr8uXd5nYAo3LAneTkvIlxGMhpw==" saltValue="HpL8tDyEsJlLZA1BzfHqP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392120</v>
      </c>
      <c r="D6" s="20">
        <f t="shared" si="3"/>
        <v>46</v>
      </c>
      <c r="E6" s="20">
        <f t="shared" si="3"/>
        <v>1</v>
      </c>
      <c r="F6" s="20">
        <f t="shared" si="3"/>
        <v>0</v>
      </c>
      <c r="G6" s="20">
        <f t="shared" si="3"/>
        <v>5</v>
      </c>
      <c r="H6" s="20" t="str">
        <f t="shared" si="3"/>
        <v>高知県　香美市</v>
      </c>
      <c r="I6" s="20" t="str">
        <f t="shared" si="3"/>
        <v>法適用</v>
      </c>
      <c r="J6" s="20" t="str">
        <f t="shared" si="3"/>
        <v>水道事業</v>
      </c>
      <c r="K6" s="20" t="str">
        <f t="shared" si="3"/>
        <v>簡易水道事業</v>
      </c>
      <c r="L6" s="20" t="str">
        <f t="shared" si="3"/>
        <v>C2</v>
      </c>
      <c r="M6" s="20" t="str">
        <f t="shared" si="3"/>
        <v>非設置</v>
      </c>
      <c r="N6" s="21" t="str">
        <f t="shared" si="3"/>
        <v>-</v>
      </c>
      <c r="O6" s="21">
        <f t="shared" si="3"/>
        <v>65.61</v>
      </c>
      <c r="P6" s="21">
        <f t="shared" si="3"/>
        <v>35.89</v>
      </c>
      <c r="Q6" s="21">
        <f t="shared" si="3"/>
        <v>2310</v>
      </c>
      <c r="R6" s="21">
        <f t="shared" si="3"/>
        <v>25381</v>
      </c>
      <c r="S6" s="21">
        <f t="shared" si="3"/>
        <v>537.86</v>
      </c>
      <c r="T6" s="21">
        <f t="shared" si="3"/>
        <v>47.19</v>
      </c>
      <c r="U6" s="21">
        <f t="shared" si="3"/>
        <v>9049</v>
      </c>
      <c r="V6" s="21">
        <f t="shared" si="3"/>
        <v>29.83</v>
      </c>
      <c r="W6" s="21">
        <f t="shared" si="3"/>
        <v>303.35000000000002</v>
      </c>
      <c r="X6" s="22" t="str">
        <f>IF(X7="",NA(),X7)</f>
        <v>-</v>
      </c>
      <c r="Y6" s="22" t="str">
        <f t="shared" ref="Y6:AG6" si="4">IF(Y7="",NA(),Y7)</f>
        <v>-</v>
      </c>
      <c r="Z6" s="22" t="str">
        <f t="shared" si="4"/>
        <v>-</v>
      </c>
      <c r="AA6" s="22" t="str">
        <f t="shared" si="4"/>
        <v>-</v>
      </c>
      <c r="AB6" s="22">
        <f t="shared" si="4"/>
        <v>107.18</v>
      </c>
      <c r="AC6" s="22" t="str">
        <f t="shared" si="4"/>
        <v>-</v>
      </c>
      <c r="AD6" s="22" t="str">
        <f t="shared" si="4"/>
        <v>-</v>
      </c>
      <c r="AE6" s="22" t="str">
        <f t="shared" si="4"/>
        <v>-</v>
      </c>
      <c r="AF6" s="22" t="str">
        <f t="shared" si="4"/>
        <v>-</v>
      </c>
      <c r="AG6" s="22">
        <f t="shared" si="4"/>
        <v>101.68</v>
      </c>
      <c r="AH6" s="21" t="str">
        <f>IF(AH7="","",IF(AH7="-","【-】","【"&amp;SUBSTITUTE(TEXT(AH7,"#,##0.00"),"-","△")&amp;"】"))</f>
        <v>【104.96】</v>
      </c>
      <c r="AI6" s="22" t="str">
        <f>IF(AI7="",NA(),AI7)</f>
        <v>-</v>
      </c>
      <c r="AJ6" s="22" t="str">
        <f t="shared" ref="AJ6:AR6" si="5">IF(AJ7="",NA(),AJ7)</f>
        <v>-</v>
      </c>
      <c r="AK6" s="22" t="str">
        <f t="shared" si="5"/>
        <v>-</v>
      </c>
      <c r="AL6" s="22" t="str">
        <f t="shared" si="5"/>
        <v>-</v>
      </c>
      <c r="AM6" s="21">
        <f t="shared" si="5"/>
        <v>0</v>
      </c>
      <c r="AN6" s="22" t="str">
        <f t="shared" si="5"/>
        <v>-</v>
      </c>
      <c r="AO6" s="22" t="str">
        <f t="shared" si="5"/>
        <v>-</v>
      </c>
      <c r="AP6" s="22" t="str">
        <f t="shared" si="5"/>
        <v>-</v>
      </c>
      <c r="AQ6" s="22" t="str">
        <f t="shared" si="5"/>
        <v>-</v>
      </c>
      <c r="AR6" s="22">
        <f t="shared" si="5"/>
        <v>15.24</v>
      </c>
      <c r="AS6" s="21" t="str">
        <f>IF(AS7="","",IF(AS7="-","【-】","【"&amp;SUBSTITUTE(TEXT(AS7,"#,##0.00"),"-","△")&amp;"】"))</f>
        <v>【30.67】</v>
      </c>
      <c r="AT6" s="22" t="str">
        <f>IF(AT7="",NA(),AT7)</f>
        <v>-</v>
      </c>
      <c r="AU6" s="22" t="str">
        <f t="shared" ref="AU6:BC6" si="6">IF(AU7="",NA(),AU7)</f>
        <v>-</v>
      </c>
      <c r="AV6" s="22" t="str">
        <f t="shared" si="6"/>
        <v>-</v>
      </c>
      <c r="AW6" s="22" t="str">
        <f t="shared" si="6"/>
        <v>-</v>
      </c>
      <c r="AX6" s="22">
        <f t="shared" si="6"/>
        <v>105.49</v>
      </c>
      <c r="AY6" s="22" t="str">
        <f t="shared" si="6"/>
        <v>-</v>
      </c>
      <c r="AZ6" s="22" t="str">
        <f t="shared" si="6"/>
        <v>-</v>
      </c>
      <c r="BA6" s="22" t="str">
        <f t="shared" si="6"/>
        <v>-</v>
      </c>
      <c r="BB6" s="22" t="str">
        <f t="shared" si="6"/>
        <v>-</v>
      </c>
      <c r="BC6" s="22">
        <f t="shared" si="6"/>
        <v>132.63999999999999</v>
      </c>
      <c r="BD6" s="21" t="str">
        <f>IF(BD7="","",IF(BD7="-","【-】","【"&amp;SUBSTITUTE(TEXT(BD7,"#,##0.00"),"-","△")&amp;"】"))</f>
        <v>【195.24】</v>
      </c>
      <c r="BE6" s="22" t="str">
        <f>IF(BE7="",NA(),BE7)</f>
        <v>-</v>
      </c>
      <c r="BF6" s="22" t="str">
        <f t="shared" ref="BF6:BN6" si="7">IF(BF7="",NA(),BF7)</f>
        <v>-</v>
      </c>
      <c r="BG6" s="22" t="str">
        <f t="shared" si="7"/>
        <v>-</v>
      </c>
      <c r="BH6" s="22" t="str">
        <f t="shared" si="7"/>
        <v>-</v>
      </c>
      <c r="BI6" s="22">
        <f t="shared" si="7"/>
        <v>827.31</v>
      </c>
      <c r="BJ6" s="22" t="str">
        <f t="shared" si="7"/>
        <v>-</v>
      </c>
      <c r="BK6" s="22" t="str">
        <f t="shared" si="7"/>
        <v>-</v>
      </c>
      <c r="BL6" s="22" t="str">
        <f t="shared" si="7"/>
        <v>-</v>
      </c>
      <c r="BM6" s="22" t="str">
        <f t="shared" si="7"/>
        <v>-</v>
      </c>
      <c r="BN6" s="22">
        <f t="shared" si="7"/>
        <v>1495.64</v>
      </c>
      <c r="BO6" s="21" t="str">
        <f>IF(BO7="","",IF(BO7="-","【-】","【"&amp;SUBSTITUTE(TEXT(BO7,"#,##0.00"),"-","△")&amp;"】"))</f>
        <v>【1,090.93】</v>
      </c>
      <c r="BP6" s="22" t="str">
        <f>IF(BP7="",NA(),BP7)</f>
        <v>-</v>
      </c>
      <c r="BQ6" s="22" t="str">
        <f t="shared" ref="BQ6:BY6" si="8">IF(BQ7="",NA(),BQ7)</f>
        <v>-</v>
      </c>
      <c r="BR6" s="22" t="str">
        <f t="shared" si="8"/>
        <v>-</v>
      </c>
      <c r="BS6" s="22" t="str">
        <f t="shared" si="8"/>
        <v>-</v>
      </c>
      <c r="BT6" s="22">
        <f t="shared" si="8"/>
        <v>37.71</v>
      </c>
      <c r="BU6" s="22" t="str">
        <f t="shared" si="8"/>
        <v>-</v>
      </c>
      <c r="BV6" s="22" t="str">
        <f t="shared" si="8"/>
        <v>-</v>
      </c>
      <c r="BW6" s="22" t="str">
        <f t="shared" si="8"/>
        <v>-</v>
      </c>
      <c r="BX6" s="22" t="str">
        <f t="shared" si="8"/>
        <v>-</v>
      </c>
      <c r="BY6" s="22">
        <f t="shared" si="8"/>
        <v>46.15</v>
      </c>
      <c r="BZ6" s="21" t="str">
        <f>IF(BZ7="","",IF(BZ7="-","【-】","【"&amp;SUBSTITUTE(TEXT(BZ7,"#,##0.00"),"-","△")&amp;"】"))</f>
        <v>【58.61】</v>
      </c>
      <c r="CA6" s="22" t="str">
        <f>IF(CA7="",NA(),CA7)</f>
        <v>-</v>
      </c>
      <c r="CB6" s="22" t="str">
        <f t="shared" ref="CB6:CJ6" si="9">IF(CB7="",NA(),CB7)</f>
        <v>-</v>
      </c>
      <c r="CC6" s="22" t="str">
        <f t="shared" si="9"/>
        <v>-</v>
      </c>
      <c r="CD6" s="22" t="str">
        <f t="shared" si="9"/>
        <v>-</v>
      </c>
      <c r="CE6" s="22">
        <f t="shared" si="9"/>
        <v>331.14</v>
      </c>
      <c r="CF6" s="22" t="str">
        <f t="shared" si="9"/>
        <v>-</v>
      </c>
      <c r="CG6" s="22" t="str">
        <f t="shared" si="9"/>
        <v>-</v>
      </c>
      <c r="CH6" s="22" t="str">
        <f t="shared" si="9"/>
        <v>-</v>
      </c>
      <c r="CI6" s="22" t="str">
        <f t="shared" si="9"/>
        <v>-</v>
      </c>
      <c r="CJ6" s="22">
        <f t="shared" si="9"/>
        <v>315.83</v>
      </c>
      <c r="CK6" s="21" t="str">
        <f>IF(CK7="","",IF(CK7="-","【-】","【"&amp;SUBSTITUTE(TEXT(CK7,"#,##0.00"),"-","△")&amp;"】"))</f>
        <v>【274.97】</v>
      </c>
      <c r="CL6" s="22" t="str">
        <f>IF(CL7="",NA(),CL7)</f>
        <v>-</v>
      </c>
      <c r="CM6" s="22" t="str">
        <f t="shared" ref="CM6:CU6" si="10">IF(CM7="",NA(),CM7)</f>
        <v>-</v>
      </c>
      <c r="CN6" s="22" t="str">
        <f t="shared" si="10"/>
        <v>-</v>
      </c>
      <c r="CO6" s="22" t="str">
        <f t="shared" si="10"/>
        <v>-</v>
      </c>
      <c r="CP6" s="22">
        <f t="shared" si="10"/>
        <v>49.81</v>
      </c>
      <c r="CQ6" s="22" t="str">
        <f t="shared" si="10"/>
        <v>-</v>
      </c>
      <c r="CR6" s="22" t="str">
        <f t="shared" si="10"/>
        <v>-</v>
      </c>
      <c r="CS6" s="22" t="str">
        <f t="shared" si="10"/>
        <v>-</v>
      </c>
      <c r="CT6" s="22" t="str">
        <f t="shared" si="10"/>
        <v>-</v>
      </c>
      <c r="CU6" s="22">
        <f t="shared" si="10"/>
        <v>56.4</v>
      </c>
      <c r="CV6" s="21" t="str">
        <f>IF(CV7="","",IF(CV7="-","【-】","【"&amp;SUBSTITUTE(TEXT(CV7,"#,##0.00"),"-","△")&amp;"】"))</f>
        <v>【52.36】</v>
      </c>
      <c r="CW6" s="22" t="str">
        <f>IF(CW7="",NA(),CW7)</f>
        <v>-</v>
      </c>
      <c r="CX6" s="22" t="str">
        <f t="shared" ref="CX6:DF6" si="11">IF(CX7="",NA(),CX7)</f>
        <v>-</v>
      </c>
      <c r="CY6" s="22" t="str">
        <f t="shared" si="11"/>
        <v>-</v>
      </c>
      <c r="CZ6" s="22" t="str">
        <f t="shared" si="11"/>
        <v>-</v>
      </c>
      <c r="DA6" s="22">
        <f t="shared" si="11"/>
        <v>68.23</v>
      </c>
      <c r="DB6" s="22" t="str">
        <f t="shared" si="11"/>
        <v>-</v>
      </c>
      <c r="DC6" s="22" t="str">
        <f t="shared" si="11"/>
        <v>-</v>
      </c>
      <c r="DD6" s="22" t="str">
        <f t="shared" si="11"/>
        <v>-</v>
      </c>
      <c r="DE6" s="22" t="str">
        <f t="shared" si="11"/>
        <v>-</v>
      </c>
      <c r="DF6" s="22">
        <f t="shared" si="11"/>
        <v>73.099999999999994</v>
      </c>
      <c r="DG6" s="21" t="str">
        <f>IF(DG7="","",IF(DG7="-","【-】","【"&amp;SUBSTITUTE(TEXT(DG7,"#,##0.00"),"-","△")&amp;"】"))</f>
        <v>【73.88】</v>
      </c>
      <c r="DH6" s="22" t="str">
        <f>IF(DH7="",NA(),DH7)</f>
        <v>-</v>
      </c>
      <c r="DI6" s="22" t="str">
        <f t="shared" ref="DI6:DQ6" si="12">IF(DI7="",NA(),DI7)</f>
        <v>-</v>
      </c>
      <c r="DJ6" s="22" t="str">
        <f t="shared" si="12"/>
        <v>-</v>
      </c>
      <c r="DK6" s="22" t="str">
        <f t="shared" si="12"/>
        <v>-</v>
      </c>
      <c r="DL6" s="22">
        <f t="shared" si="12"/>
        <v>63.39</v>
      </c>
      <c r="DM6" s="22" t="str">
        <f t="shared" si="12"/>
        <v>-</v>
      </c>
      <c r="DN6" s="22" t="str">
        <f t="shared" si="12"/>
        <v>-</v>
      </c>
      <c r="DO6" s="22" t="str">
        <f t="shared" si="12"/>
        <v>-</v>
      </c>
      <c r="DP6" s="22" t="str">
        <f t="shared" si="12"/>
        <v>-</v>
      </c>
      <c r="DQ6" s="22">
        <f t="shared" si="12"/>
        <v>41.69</v>
      </c>
      <c r="DR6" s="21" t="str">
        <f>IF(DR7="","",IF(DR7="-","【-】","【"&amp;SUBSTITUTE(TEXT(DR7,"#,##0.00"),"-","△")&amp;"】"))</f>
        <v>【39.30】</v>
      </c>
      <c r="DS6" s="22" t="str">
        <f>IF(DS7="",NA(),DS7)</f>
        <v>-</v>
      </c>
      <c r="DT6" s="22" t="str">
        <f t="shared" ref="DT6:EB6" si="13">IF(DT7="",NA(),DT7)</f>
        <v>-</v>
      </c>
      <c r="DU6" s="22" t="str">
        <f t="shared" si="13"/>
        <v>-</v>
      </c>
      <c r="DV6" s="22" t="str">
        <f t="shared" si="13"/>
        <v>-</v>
      </c>
      <c r="DW6" s="22">
        <f t="shared" si="13"/>
        <v>40.369999999999997</v>
      </c>
      <c r="DX6" s="22" t="str">
        <f t="shared" si="13"/>
        <v>-</v>
      </c>
      <c r="DY6" s="22" t="str">
        <f t="shared" si="13"/>
        <v>-</v>
      </c>
      <c r="DZ6" s="22" t="str">
        <f t="shared" si="13"/>
        <v>-</v>
      </c>
      <c r="EA6" s="22" t="str">
        <f t="shared" si="13"/>
        <v>-</v>
      </c>
      <c r="EB6" s="22">
        <f t="shared" si="13"/>
        <v>14.82</v>
      </c>
      <c r="EC6" s="21" t="str">
        <f>IF(EC7="","",IF(EC7="-","【-】","【"&amp;SUBSTITUTE(TEXT(EC7,"#,##0.00"),"-","△")&amp;"】"))</f>
        <v>【18.76】</v>
      </c>
      <c r="ED6" s="22" t="str">
        <f>IF(ED7="",NA(),ED7)</f>
        <v>-</v>
      </c>
      <c r="EE6" s="22" t="str">
        <f t="shared" ref="EE6:EM6" si="14">IF(EE7="",NA(),EE7)</f>
        <v>-</v>
      </c>
      <c r="EF6" s="22" t="str">
        <f t="shared" si="14"/>
        <v>-</v>
      </c>
      <c r="EG6" s="22" t="str">
        <f t="shared" si="14"/>
        <v>-</v>
      </c>
      <c r="EH6" s="22">
        <f t="shared" si="14"/>
        <v>0.43</v>
      </c>
      <c r="EI6" s="22" t="str">
        <f t="shared" si="14"/>
        <v>-</v>
      </c>
      <c r="EJ6" s="22" t="str">
        <f t="shared" si="14"/>
        <v>-</v>
      </c>
      <c r="EK6" s="22" t="str">
        <f t="shared" si="14"/>
        <v>-</v>
      </c>
      <c r="EL6" s="22" t="str">
        <f t="shared" si="14"/>
        <v>-</v>
      </c>
      <c r="EM6" s="22">
        <f t="shared" si="14"/>
        <v>1.8</v>
      </c>
      <c r="EN6" s="21" t="str">
        <f>IF(EN7="","",IF(EN7="-","【-】","【"&amp;SUBSTITUTE(TEXT(EN7,"#,##0.00"),"-","△")&amp;"】"))</f>
        <v>【0.65】</v>
      </c>
    </row>
    <row r="7" spans="1:144" s="23" customFormat="1" x14ac:dyDescent="0.15">
      <c r="A7" s="15"/>
      <c r="B7" s="24">
        <v>2022</v>
      </c>
      <c r="C7" s="24">
        <v>392120</v>
      </c>
      <c r="D7" s="24">
        <v>46</v>
      </c>
      <c r="E7" s="24">
        <v>1</v>
      </c>
      <c r="F7" s="24">
        <v>0</v>
      </c>
      <c r="G7" s="24">
        <v>5</v>
      </c>
      <c r="H7" s="24" t="s">
        <v>93</v>
      </c>
      <c r="I7" s="24" t="s">
        <v>94</v>
      </c>
      <c r="J7" s="24" t="s">
        <v>95</v>
      </c>
      <c r="K7" s="24" t="s">
        <v>96</v>
      </c>
      <c r="L7" s="24" t="s">
        <v>97</v>
      </c>
      <c r="M7" s="24" t="s">
        <v>98</v>
      </c>
      <c r="N7" s="25" t="s">
        <v>99</v>
      </c>
      <c r="O7" s="25">
        <v>65.61</v>
      </c>
      <c r="P7" s="25">
        <v>35.89</v>
      </c>
      <c r="Q7" s="25">
        <v>2310</v>
      </c>
      <c r="R7" s="25">
        <v>25381</v>
      </c>
      <c r="S7" s="25">
        <v>537.86</v>
      </c>
      <c r="T7" s="25">
        <v>47.19</v>
      </c>
      <c r="U7" s="25">
        <v>9049</v>
      </c>
      <c r="V7" s="25">
        <v>29.83</v>
      </c>
      <c r="W7" s="25">
        <v>303.35000000000002</v>
      </c>
      <c r="X7" s="25" t="s">
        <v>99</v>
      </c>
      <c r="Y7" s="25" t="s">
        <v>99</v>
      </c>
      <c r="Z7" s="25" t="s">
        <v>99</v>
      </c>
      <c r="AA7" s="25" t="s">
        <v>99</v>
      </c>
      <c r="AB7" s="25">
        <v>107.18</v>
      </c>
      <c r="AC7" s="25" t="s">
        <v>99</v>
      </c>
      <c r="AD7" s="25" t="s">
        <v>99</v>
      </c>
      <c r="AE7" s="25" t="s">
        <v>99</v>
      </c>
      <c r="AF7" s="25" t="s">
        <v>99</v>
      </c>
      <c r="AG7" s="25">
        <v>101.68</v>
      </c>
      <c r="AH7" s="25">
        <v>104.96</v>
      </c>
      <c r="AI7" s="25" t="s">
        <v>99</v>
      </c>
      <c r="AJ7" s="25" t="s">
        <v>99</v>
      </c>
      <c r="AK7" s="25" t="s">
        <v>99</v>
      </c>
      <c r="AL7" s="25" t="s">
        <v>99</v>
      </c>
      <c r="AM7" s="25">
        <v>0</v>
      </c>
      <c r="AN7" s="25" t="s">
        <v>99</v>
      </c>
      <c r="AO7" s="25" t="s">
        <v>99</v>
      </c>
      <c r="AP7" s="25" t="s">
        <v>99</v>
      </c>
      <c r="AQ7" s="25" t="s">
        <v>99</v>
      </c>
      <c r="AR7" s="25">
        <v>15.24</v>
      </c>
      <c r="AS7" s="25">
        <v>30.67</v>
      </c>
      <c r="AT7" s="25" t="s">
        <v>99</v>
      </c>
      <c r="AU7" s="25" t="s">
        <v>99</v>
      </c>
      <c r="AV7" s="25" t="s">
        <v>99</v>
      </c>
      <c r="AW7" s="25" t="s">
        <v>99</v>
      </c>
      <c r="AX7" s="25">
        <v>105.49</v>
      </c>
      <c r="AY7" s="25" t="s">
        <v>99</v>
      </c>
      <c r="AZ7" s="25" t="s">
        <v>99</v>
      </c>
      <c r="BA7" s="25" t="s">
        <v>99</v>
      </c>
      <c r="BB7" s="25" t="s">
        <v>99</v>
      </c>
      <c r="BC7" s="25">
        <v>132.63999999999999</v>
      </c>
      <c r="BD7" s="25">
        <v>195.24</v>
      </c>
      <c r="BE7" s="25" t="s">
        <v>99</v>
      </c>
      <c r="BF7" s="25" t="s">
        <v>99</v>
      </c>
      <c r="BG7" s="25" t="s">
        <v>99</v>
      </c>
      <c r="BH7" s="25" t="s">
        <v>99</v>
      </c>
      <c r="BI7" s="25">
        <v>827.31</v>
      </c>
      <c r="BJ7" s="25" t="s">
        <v>99</v>
      </c>
      <c r="BK7" s="25" t="s">
        <v>99</v>
      </c>
      <c r="BL7" s="25" t="s">
        <v>99</v>
      </c>
      <c r="BM7" s="25" t="s">
        <v>99</v>
      </c>
      <c r="BN7" s="25">
        <v>1495.64</v>
      </c>
      <c r="BO7" s="25">
        <v>1090.93</v>
      </c>
      <c r="BP7" s="25" t="s">
        <v>99</v>
      </c>
      <c r="BQ7" s="25" t="s">
        <v>99</v>
      </c>
      <c r="BR7" s="25" t="s">
        <v>99</v>
      </c>
      <c r="BS7" s="25" t="s">
        <v>99</v>
      </c>
      <c r="BT7" s="25">
        <v>37.71</v>
      </c>
      <c r="BU7" s="25" t="s">
        <v>99</v>
      </c>
      <c r="BV7" s="25" t="s">
        <v>99</v>
      </c>
      <c r="BW7" s="25" t="s">
        <v>99</v>
      </c>
      <c r="BX7" s="25" t="s">
        <v>99</v>
      </c>
      <c r="BY7" s="25">
        <v>46.15</v>
      </c>
      <c r="BZ7" s="25">
        <v>58.61</v>
      </c>
      <c r="CA7" s="25" t="s">
        <v>99</v>
      </c>
      <c r="CB7" s="25" t="s">
        <v>99</v>
      </c>
      <c r="CC7" s="25" t="s">
        <v>99</v>
      </c>
      <c r="CD7" s="25" t="s">
        <v>99</v>
      </c>
      <c r="CE7" s="25">
        <v>331.14</v>
      </c>
      <c r="CF7" s="25" t="s">
        <v>99</v>
      </c>
      <c r="CG7" s="25" t="s">
        <v>99</v>
      </c>
      <c r="CH7" s="25" t="s">
        <v>99</v>
      </c>
      <c r="CI7" s="25" t="s">
        <v>99</v>
      </c>
      <c r="CJ7" s="25">
        <v>315.83</v>
      </c>
      <c r="CK7" s="25">
        <v>274.97000000000003</v>
      </c>
      <c r="CL7" s="25" t="s">
        <v>99</v>
      </c>
      <c r="CM7" s="25" t="s">
        <v>99</v>
      </c>
      <c r="CN7" s="25" t="s">
        <v>99</v>
      </c>
      <c r="CO7" s="25" t="s">
        <v>99</v>
      </c>
      <c r="CP7" s="25">
        <v>49.81</v>
      </c>
      <c r="CQ7" s="25" t="s">
        <v>99</v>
      </c>
      <c r="CR7" s="25" t="s">
        <v>99</v>
      </c>
      <c r="CS7" s="25" t="s">
        <v>99</v>
      </c>
      <c r="CT7" s="25" t="s">
        <v>99</v>
      </c>
      <c r="CU7" s="25">
        <v>56.4</v>
      </c>
      <c r="CV7" s="25">
        <v>52.36</v>
      </c>
      <c r="CW7" s="25" t="s">
        <v>99</v>
      </c>
      <c r="CX7" s="25" t="s">
        <v>99</v>
      </c>
      <c r="CY7" s="25" t="s">
        <v>99</v>
      </c>
      <c r="CZ7" s="25" t="s">
        <v>99</v>
      </c>
      <c r="DA7" s="25">
        <v>68.23</v>
      </c>
      <c r="DB7" s="25" t="s">
        <v>99</v>
      </c>
      <c r="DC7" s="25" t="s">
        <v>99</v>
      </c>
      <c r="DD7" s="25" t="s">
        <v>99</v>
      </c>
      <c r="DE7" s="25" t="s">
        <v>99</v>
      </c>
      <c r="DF7" s="25">
        <v>73.099999999999994</v>
      </c>
      <c r="DG7" s="25">
        <v>73.88</v>
      </c>
      <c r="DH7" s="25" t="s">
        <v>99</v>
      </c>
      <c r="DI7" s="25" t="s">
        <v>99</v>
      </c>
      <c r="DJ7" s="25" t="s">
        <v>99</v>
      </c>
      <c r="DK7" s="25" t="s">
        <v>99</v>
      </c>
      <c r="DL7" s="25">
        <v>63.39</v>
      </c>
      <c r="DM7" s="25" t="s">
        <v>99</v>
      </c>
      <c r="DN7" s="25" t="s">
        <v>99</v>
      </c>
      <c r="DO7" s="25" t="s">
        <v>99</v>
      </c>
      <c r="DP7" s="25" t="s">
        <v>99</v>
      </c>
      <c r="DQ7" s="25">
        <v>41.69</v>
      </c>
      <c r="DR7" s="25">
        <v>39.299999999999997</v>
      </c>
      <c r="DS7" s="25" t="s">
        <v>99</v>
      </c>
      <c r="DT7" s="25" t="s">
        <v>99</v>
      </c>
      <c r="DU7" s="25" t="s">
        <v>99</v>
      </c>
      <c r="DV7" s="25" t="s">
        <v>99</v>
      </c>
      <c r="DW7" s="25">
        <v>40.369999999999997</v>
      </c>
      <c r="DX7" s="25" t="s">
        <v>99</v>
      </c>
      <c r="DY7" s="25" t="s">
        <v>99</v>
      </c>
      <c r="DZ7" s="25" t="s">
        <v>99</v>
      </c>
      <c r="EA7" s="25" t="s">
        <v>99</v>
      </c>
      <c r="EB7" s="25">
        <v>14.82</v>
      </c>
      <c r="EC7" s="25">
        <v>18.760000000000002</v>
      </c>
      <c r="ED7" s="25" t="s">
        <v>99</v>
      </c>
      <c r="EE7" s="25" t="s">
        <v>99</v>
      </c>
      <c r="EF7" s="25" t="s">
        <v>99</v>
      </c>
      <c r="EG7" s="25" t="s">
        <v>99</v>
      </c>
      <c r="EH7" s="25">
        <v>0.43</v>
      </c>
      <c r="EI7" s="25" t="s">
        <v>99</v>
      </c>
      <c r="EJ7" s="25" t="s">
        <v>99</v>
      </c>
      <c r="EK7" s="25" t="s">
        <v>99</v>
      </c>
      <c r="EL7" s="25" t="s">
        <v>99</v>
      </c>
      <c r="EM7" s="25">
        <v>1.8</v>
      </c>
      <c r="EN7" s="25">
        <v>0.65</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2023-12-05T01:00:30Z</dcterms:created>
  <dcterms:modified xsi:type="dcterms:W3CDTF">2024-01-18T00:10:19Z</dcterms:modified>
  <cp:category/>
</cp:coreProperties>
</file>