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5\経営比較分析表DL\"/>
    </mc:Choice>
  </mc:AlternateContent>
  <xr:revisionPtr revIDLastSave="0" documentId="13_ncr:1_{26D3E1A4-5BB6-48FE-A8C2-9E6CC9E7D72E}" xr6:coauthVersionLast="36" xr6:coauthVersionMax="36" xr10:uidLastSave="{00000000-0000-0000-0000-000000000000}"/>
  <workbookProtection workbookAlgorithmName="SHA-512" workbookHashValue="wORa24dbDVxRssZG9KaAroeDEs9jDw7r+9FlAxYiRDw1ZtRgzP3yHSf0yeFfJ1Ls32reTXcAMgnWHyBxupFO8A==" workbookSaltValue="/ZNpBR+e6DLEBrWDnmnYWQ==" workbookSpinCount="100000" lockStructure="1"/>
  <bookViews>
    <workbookView xWindow="0" yWindow="0" windowWidth="24000" windowHeight="108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AT8" i="4"/>
  <c r="AL8" i="4"/>
  <c r="W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<sst xmlns="http://schemas.openxmlformats.org/spreadsheetml/2006/main" count="319" uniqueCount="117">
  <si>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</si>
  <si>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</si>
  <si>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</si>
  <si>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</si>
  <si>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</si>
  <si>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</si>
  <si>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</si>
  <si>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</si>
  <si>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</si>
  <si>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</si>
  <si>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</si>
  <si>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</si>
  <si>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</si>
  <si>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</si>
  <si>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</si>
  <si>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</si>
  <si>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</si>
  <si>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</si>
  <si>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</si>
  <si>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</si>
  <si>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</si>
  <si>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</si>
  <si>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</si>
  <si>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</si>
  <si>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</si>
  <si>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</si>
  <si>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</si>
  <si>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</si>
  <si>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</si>
  <si>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</si>
  <si>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</si>
  <si>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</si>
  <si>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</si>
  <si>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</si>
  <si>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</si>
  <si>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</si>
  <si>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</si>
  <si>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</si>
  <si>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</si>
  <si>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</si>
  <si>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</si>
  <si>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</si>
  <si>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</si>
  <si>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</si>
  <si>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</si>
  <si>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</si>
  <si>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</si>
  <si>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</si>
  <si>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</si>
  <si>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</si>
  <si>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</si>
  <si>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</si>
  <si>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</si>
  <si>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</si>
  <si>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</si>
  <si>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</si>
  <si>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</si>
  <si>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</si>
  <si>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</si>
  <si>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</si>
  <si>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</si>
  <si>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</si>
  <si>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</si>
  <si>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</si>
  <si>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</si>
  <si>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</si>
  <si>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</si>
  <si>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</si>
  <si>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</si>
  <si>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</si>
  <si>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</si>
  <si>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</si>
  <si>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</si>
  <si>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</si>
  <si>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</si>
  <si>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</si>
  <si>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</si>
  <si>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</si>
  <si>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</si>
  <si>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</si>
  <si>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</si>
  <si>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</si>
  <si>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</si>
  <si>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</si>
  <si>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</si>
  <si>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</si>
  <si>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</si>
  <si>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</si>
  <si>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</si>
  <si>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</si>
  <si>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</si>
  <si>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</si>
  <si>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</si>
  <si>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</si>
  <si>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</si>
  <si>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</si>
  <si>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</si>
  <si>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</si>
  <si>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</si>
  <si>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</si>
  <si>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</si>
  <si>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</si>
  <si>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</si>
  <si>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</si>
  <si>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</si>
  <si>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</si>
  <si>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</si>
  <si>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</si>
  <si>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</si>
  <si>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</si>
  <si>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</si>
  <si>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</si>
  <si>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</si>
  <si>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</si>
  <si>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19年に事業を開始し、平成24年に供用が開始された比較的新しい施設です。現状では老朽化による修繕や不明水の流入による問題は発生していない状態です。今後は、管路や施設の老朽化対策として、更新・維持管理計画を策定し、効率的に維持管理を行っていく必要があります。</t>
    <phoneticPr fontId="4"/>
  </si>
  <si>
    <t>　施設等の整備も完了しており、下水道接続可能戸数も少ないことから、今後の使用料収入の大幅な増加も見込めない状況です。今後は、経営状況が悪化することが予想されます。引き続き接続勧奨を行い、接続率向上による有収水量及び下水道使用料の適正な確保に努めます。
 また、令和3年度から料金改定を実施し、使用水量1㎥あたり税込33円を増額しました。（ただし、経過措置として、令和3年4月検針分から令和4年3月検針分までは現行の料金で据え置き、令和4年4月検針分から令和9年4月検針分までは使用水量1㎥あたり税込16.5円の増額となります。）今後は、適切な料金収入の確保を図りながら、経営状況の改善に努めていきます。</t>
    <phoneticPr fontId="4"/>
  </si>
  <si>
    <t>④企業債残高対事業規模比率 については、地方債償還金は一般会計からの繰入金で賄われており、当事業が負担しているものはない状況です。
⑤経費回収率については、使用料以外の収入に依存した経営となっております。
⑥汚水処理原価は、特別な負担がなかったため減少しています。
⑦施設利用率は、事業の規模が小さく類似団体と比較して低い状態となっています。
⑧水洗化率は、上昇率は緩やかになってますが、少しずつ上昇しています。</t>
    <rPh sb="141" eb="143">
      <t>ジギョウ</t>
    </rPh>
    <rPh sb="144" eb="146">
      <t>キボ</t>
    </rPh>
    <rPh sb="147" eb="148">
      <t>チイ</t>
    </rPh>
    <rPh sb="150" eb="152">
      <t>ルイジ</t>
    </rPh>
    <rPh sb="152" eb="154">
      <t>ダンタイ</t>
    </rPh>
    <rPh sb="155" eb="157">
      <t>ヒカク</t>
    </rPh>
    <rPh sb="159" eb="160">
      <t>ヒク</t>
    </rPh>
    <rPh sb="161" eb="163">
      <t>ジョウタイ</t>
    </rPh>
    <rPh sb="194" eb="195">
      <t>スコ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</si>
</sst>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A4-4772-8877-227D9CFCC8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0A4-4772-8877-227D9CFCC8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25.2</c:v>
                </c:pt>
              </c:numCache>
            </c:numRef>
          </c:val>
          <c:extLst>
            <c:ext xmlns:c16="http://schemas.microsoft.com/office/drawing/2014/chart" uri="{C3380CC4-5D6E-409C-BE32-E72D297353CC}">
              <c16:uniqueId val="{00000000-89F8-40A8-A245-1B0A29E791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32.11</c:v>
                </c:pt>
              </c:numCache>
            </c:numRef>
          </c:val>
          <c:smooth val="0"/>
          <c:extLst>
            <c:ext xmlns:c16="http://schemas.microsoft.com/office/drawing/2014/chart" uri="{C3380CC4-5D6E-409C-BE32-E72D297353CC}">
              <c16:uniqueId val="{00000001-89F8-40A8-A245-1B0A29E791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74.38</c:v>
                </c:pt>
              </c:numCache>
            </c:numRef>
          </c:val>
          <c:extLst>
            <c:ext xmlns:c16="http://schemas.microsoft.com/office/drawing/2014/chart" uri="{C3380CC4-5D6E-409C-BE32-E72D297353CC}">
              <c16:uniqueId val="{00000000-F1A5-413B-BA30-F04EA6063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71.680000000000007</c:v>
                </c:pt>
              </c:numCache>
            </c:numRef>
          </c:val>
          <c:smooth val="0"/>
          <c:extLst>
            <c:ext xmlns:c16="http://schemas.microsoft.com/office/drawing/2014/chart" uri="{C3380CC4-5D6E-409C-BE32-E72D297353CC}">
              <c16:uniqueId val="{00000001-F1A5-413B-BA30-F04EA6063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147.68</c:v>
                </c:pt>
              </c:numCache>
            </c:numRef>
          </c:val>
          <c:extLst>
            <c:ext xmlns:c16="http://schemas.microsoft.com/office/drawing/2014/chart" uri="{C3380CC4-5D6E-409C-BE32-E72D297353CC}">
              <c16:uniqueId val="{00000000-76C7-4723-BAA1-8706F77CAB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105.93</c:v>
                </c:pt>
              </c:numCache>
            </c:numRef>
          </c:val>
          <c:smooth val="0"/>
          <c:extLst>
            <c:ext xmlns:c16="http://schemas.microsoft.com/office/drawing/2014/chart" uri="{C3380CC4-5D6E-409C-BE32-E72D297353CC}">
              <c16:uniqueId val="{00000001-76C7-4723-BAA1-8706F77CAB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29.79</c:v>
                </c:pt>
              </c:numCache>
            </c:numRef>
          </c:val>
          <c:extLst>
            <c:ext xmlns:c16="http://schemas.microsoft.com/office/drawing/2014/chart" uri="{C3380CC4-5D6E-409C-BE32-E72D297353CC}">
              <c16:uniqueId val="{00000000-66C6-45EB-A631-C642E04D16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19.920000000000002</c:v>
                </c:pt>
              </c:numCache>
            </c:numRef>
          </c:val>
          <c:smooth val="0"/>
          <c:extLst>
            <c:ext xmlns:c16="http://schemas.microsoft.com/office/drawing/2014/chart" uri="{C3380CC4-5D6E-409C-BE32-E72D297353CC}">
              <c16:uniqueId val="{00000001-66C6-45EB-A631-C642E04D16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A4-4AE5-A3D2-E82074927F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5A4-4AE5-A3D2-E82074927F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A8-4FF8-A1AE-B5E4D15B3E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EA8-4FF8-A1AE-B5E4D15B3E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208.2</c:v>
                </c:pt>
              </c:numCache>
            </c:numRef>
          </c:val>
          <c:extLst>
            <c:ext xmlns:c16="http://schemas.microsoft.com/office/drawing/2014/chart" uri="{C3380CC4-5D6E-409C-BE32-E72D297353CC}">
              <c16:uniqueId val="{00000000-3063-4D70-B994-01C6AC9C59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135.47</c:v>
                </c:pt>
              </c:numCache>
            </c:numRef>
          </c:val>
          <c:smooth val="0"/>
          <c:extLst>
            <c:ext xmlns:c16="http://schemas.microsoft.com/office/drawing/2014/chart" uri="{C3380CC4-5D6E-409C-BE32-E72D297353CC}">
              <c16:uniqueId val="{00000001-3063-4D70-B994-01C6AC9C59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6430.99</c:v>
                </c:pt>
              </c:numCache>
            </c:numRef>
          </c:val>
          <c:extLst>
            <c:ext xmlns:c16="http://schemas.microsoft.com/office/drawing/2014/chart" uri="{C3380CC4-5D6E-409C-BE32-E72D297353CC}">
              <c16:uniqueId val="{00000000-45E0-4A41-B823-2868EB57AD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1850.4</c:v>
                </c:pt>
              </c:numCache>
            </c:numRef>
          </c:val>
          <c:smooth val="0"/>
          <c:extLst>
            <c:ext xmlns:c16="http://schemas.microsoft.com/office/drawing/2014/chart" uri="{C3380CC4-5D6E-409C-BE32-E72D297353CC}">
              <c16:uniqueId val="{00000001-45E0-4A41-B823-2868EB57AD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33.96</c:v>
                </c:pt>
              </c:numCache>
            </c:numRef>
          </c:val>
          <c:extLst>
            <c:ext xmlns:c16="http://schemas.microsoft.com/office/drawing/2014/chart" uri="{C3380CC4-5D6E-409C-BE32-E72D297353CC}">
              <c16:uniqueId val="{00000000-F8B9-4F8F-BEB7-DC032D088B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24.74</c:v>
                </c:pt>
              </c:numCache>
            </c:numRef>
          </c:val>
          <c:smooth val="0"/>
          <c:extLst>
            <c:ext xmlns:c16="http://schemas.microsoft.com/office/drawing/2014/chart" uri="{C3380CC4-5D6E-409C-BE32-E72D297353CC}">
              <c16:uniqueId val="{00000001-F8B9-4F8F-BEB7-DC032D088B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440.16</c:v>
                </c:pt>
              </c:numCache>
            </c:numRef>
          </c:val>
          <c:extLst>
            <c:ext xmlns:c16="http://schemas.microsoft.com/office/drawing/2014/chart" uri="{C3380CC4-5D6E-409C-BE32-E72D297353CC}">
              <c16:uniqueId val="{00000000-1F83-498B-872D-CE919AA7C4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321.39999999999998</c:v>
                </c:pt>
              </c:numCache>
            </c:numRef>
          </c:val>
          <c:smooth val="0"/>
          <c:extLst>
            <c:ext xmlns:c16="http://schemas.microsoft.com/office/drawing/2014/chart" uri="{C3380CC4-5D6E-409C-BE32-E72D297353CC}">
              <c16:uniqueId val="{00000001-1F83-498B-872D-CE919AA7C4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香美市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F3</v>
      </c>
      <c r="X8" s="35"/>
      <c r="Y8" s="35"/>
      <c r="Z8" s="35"/>
      <c r="AA8" s="35"/>
      <c r="AB8" s="35"/>
      <c r="AC8" s="35"/>
      <c r="AD8" s="36" t="str">
        <f>データ!$M$6</f>
        <v>非設置</v>
      </c>
      <c r="AE8" s="36"/>
      <c r="AF8" s="36"/>
      <c r="AG8" s="36"/>
      <c r="AH8" s="36"/>
      <c r="AI8" s="36"/>
      <c r="AJ8" s="36"/>
      <c r="AK8" s="3"/>
      <c r="AL8" s="37">
        <f>データ!S6</f>
        <v>25381</v>
      </c>
      <c r="AM8" s="37"/>
      <c r="AN8" s="37"/>
      <c r="AO8" s="37"/>
      <c r="AP8" s="37"/>
      <c r="AQ8" s="37"/>
      <c r="AR8" s="37"/>
      <c r="AS8" s="37"/>
      <c r="AT8" s="38">
        <f>データ!T6</f>
        <v>537.86</v>
      </c>
      <c r="AU8" s="38"/>
      <c r="AV8" s="38"/>
      <c r="AW8" s="38"/>
      <c r="AX8" s="38"/>
      <c r="AY8" s="38"/>
      <c r="AZ8" s="38"/>
      <c r="BA8" s="38"/>
      <c r="BB8" s="38">
        <f>データ!U6</f>
        <v>47.19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68.989999999999995</v>
      </c>
      <c r="J10" s="38"/>
      <c r="K10" s="38"/>
      <c r="L10" s="38"/>
      <c r="M10" s="38"/>
      <c r="N10" s="38"/>
      <c r="O10" s="38"/>
      <c r="P10" s="38">
        <f>データ!P6</f>
        <v>0.63</v>
      </c>
      <c r="Q10" s="38"/>
      <c r="R10" s="38"/>
      <c r="S10" s="38"/>
      <c r="T10" s="38"/>
      <c r="U10" s="38"/>
      <c r="V10" s="38"/>
      <c r="W10" s="38">
        <f>データ!Q6</f>
        <v>106.94</v>
      </c>
      <c r="X10" s="38"/>
      <c r="Y10" s="38"/>
      <c r="Z10" s="38"/>
      <c r="AA10" s="38"/>
      <c r="AB10" s="38"/>
      <c r="AC10" s="38"/>
      <c r="AD10" s="37">
        <f>データ!R6</f>
        <v>2750</v>
      </c>
      <c r="AE10" s="37"/>
      <c r="AF10" s="37"/>
      <c r="AG10" s="37"/>
      <c r="AH10" s="37"/>
      <c r="AI10" s="37"/>
      <c r="AJ10" s="37"/>
      <c r="AK10" s="2"/>
      <c r="AL10" s="37">
        <f>データ!V6</f>
        <v>160</v>
      </c>
      <c r="AM10" s="37"/>
      <c r="AN10" s="37"/>
      <c r="AO10" s="37"/>
      <c r="AP10" s="37"/>
      <c r="AQ10" s="37"/>
      <c r="AR10" s="37"/>
      <c r="AS10" s="37"/>
      <c r="AT10" s="38">
        <f>データ!W6</f>
        <v>0.18</v>
      </c>
      <c r="AU10" s="38"/>
      <c r="AV10" s="38"/>
      <c r="AW10" s="38"/>
      <c r="AX10" s="38"/>
      <c r="AY10" s="38"/>
      <c r="AZ10" s="38"/>
      <c r="BA10" s="38"/>
      <c r="BB10" s="38">
        <f>データ!X6</f>
        <v>888.89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1YtX78D8/K4PsmKPNmaFe8NN0mMOGYU+w35Lb7Qljy8f/HaYCwFfz80LMh+432yjt1obEOGw8KMS4OHaZ+Apg==" saltValue="gVpsAj6IN08tzLDk/zsy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392120</v>
      </c>
      <c r="D6" s="19">
        <f t="shared" si="3"/>
        <v>46</v>
      </c>
      <c r="E6" s="19">
        <f t="shared" si="3"/>
        <v>17</v>
      </c>
      <c r="F6" s="19">
        <f t="shared" si="3"/>
        <v>5</v>
      </c>
      <c r="G6" s="19">
        <f t="shared" si="3"/>
        <v>0</v>
      </c>
      <c r="H6" s="19" t="str">
        <f t="shared" si="3"/>
        <v>高知県　香美市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68.989999999999995</v>
      </c>
      <c r="P6" s="20">
        <f t="shared" si="3"/>
        <v>0.63</v>
      </c>
      <c r="Q6" s="20">
        <f t="shared" si="3"/>
        <v>106.94</v>
      </c>
      <c r="R6" s="20">
        <f t="shared" si="3"/>
        <v>2750</v>
      </c>
      <c r="S6" s="20">
        <f t="shared" si="3"/>
        <v>25381</v>
      </c>
      <c r="T6" s="20">
        <f t="shared" si="3"/>
        <v>537.86</v>
      </c>
      <c r="U6" s="20">
        <f t="shared" si="3"/>
        <v>47.19</v>
      </c>
      <c r="V6" s="20">
        <f t="shared" si="3"/>
        <v>160</v>
      </c>
      <c r="W6" s="20">
        <f t="shared" si="3"/>
        <v>0.18</v>
      </c>
      <c r="X6" s="20">
        <f t="shared" si="3"/>
        <v>888.89</v>
      </c>
      <c r="Y6" s="21" t="str">
        <f>IF(Y7="",NA(),Y7)</f>
        <v>-</v>
      </c>
      <c r="Z6" s="21" t="str">
        <f t="shared" ref="Z6:AH6" si="4">IF(Z7="",NA(),Z7)</f>
        <v>-</v>
      </c>
      <c r="AA6" s="21" t="str">
        <f t="shared" si="4"/>
        <v>-</v>
      </c>
      <c r="AB6" s="21" t="str">
        <f t="shared" si="4"/>
        <v>-</v>
      </c>
      <c r="AC6" s="21">
        <f t="shared" si="4"/>
        <v>147.68</v>
      </c>
      <c r="AD6" s="21" t="str">
        <f t="shared" si="4"/>
        <v>-</v>
      </c>
      <c r="AE6" s="21" t="str">
        <f t="shared" si="4"/>
        <v>-</v>
      </c>
      <c r="AF6" s="21" t="str">
        <f t="shared" si="4"/>
        <v>-</v>
      </c>
      <c r="AG6" s="21" t="str">
        <f t="shared" si="4"/>
        <v>-</v>
      </c>
      <c r="AH6" s="21">
        <f t="shared" si="4"/>
        <v>105.93</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0">
        <f t="shared" si="5"/>
        <v>0</v>
      </c>
      <c r="AT6" s="20" t="str">
        <f>IF(AT7="","",IF(AT7="-","【-】","【"&amp;SUBSTITUTE(TEXT(AT7,"#,##0.00"),"-","△")&amp;"】"))</f>
        <v>【133.62】</v>
      </c>
      <c r="AU6" s="21" t="str">
        <f>IF(AU7="",NA(),AU7)</f>
        <v>-</v>
      </c>
      <c r="AV6" s="21" t="str">
        <f t="shared" ref="AV6:BD6" si="6">IF(AV7="",NA(),AV7)</f>
        <v>-</v>
      </c>
      <c r="AW6" s="21" t="str">
        <f t="shared" si="6"/>
        <v>-</v>
      </c>
      <c r="AX6" s="21" t="str">
        <f t="shared" si="6"/>
        <v>-</v>
      </c>
      <c r="AY6" s="21">
        <f t="shared" si="6"/>
        <v>208.2</v>
      </c>
      <c r="AZ6" s="21" t="str">
        <f t="shared" si="6"/>
        <v>-</v>
      </c>
      <c r="BA6" s="21" t="str">
        <f t="shared" si="6"/>
        <v>-</v>
      </c>
      <c r="BB6" s="21" t="str">
        <f t="shared" si="6"/>
        <v>-</v>
      </c>
      <c r="BC6" s="21" t="str">
        <f t="shared" si="6"/>
        <v>-</v>
      </c>
      <c r="BD6" s="21">
        <f t="shared" si="6"/>
        <v>135.47</v>
      </c>
      <c r="BE6" s="20" t="str">
        <f>IF(BE7="","",IF(BE7="-","【-】","【"&amp;SUBSTITUTE(TEXT(BE7,"#,##0.00"),"-","△")&amp;"】"))</f>
        <v>【36.94】</v>
      </c>
      <c r="BF6" s="21" t="str">
        <f>IF(BF7="",NA(),BF7)</f>
        <v>-</v>
      </c>
      <c r="BG6" s="21" t="str">
        <f t="shared" ref="BG6:BO6" si="7">IF(BG7="",NA(),BG7)</f>
        <v>-</v>
      </c>
      <c r="BH6" s="21" t="str">
        <f t="shared" si="7"/>
        <v>-</v>
      </c>
      <c r="BI6" s="21" t="str">
        <f t="shared" si="7"/>
        <v>-</v>
      </c>
      <c r="BJ6" s="21">
        <f t="shared" si="7"/>
        <v>6430.99</v>
      </c>
      <c r="BK6" s="21" t="str">
        <f t="shared" si="7"/>
        <v>-</v>
      </c>
      <c r="BL6" s="21" t="str">
        <f t="shared" si="7"/>
        <v>-</v>
      </c>
      <c r="BM6" s="21" t="str">
        <f t="shared" si="7"/>
        <v>-</v>
      </c>
      <c r="BN6" s="21" t="str">
        <f t="shared" si="7"/>
        <v>-</v>
      </c>
      <c r="BO6" s="21">
        <f t="shared" si="7"/>
        <v>1850.4</v>
      </c>
      <c r="BP6" s="20" t="str">
        <f>IF(BP7="","",IF(BP7="-","【-】","【"&amp;SUBSTITUTE(TEXT(BP7,"#,##0.00"),"-","△")&amp;"】"))</f>
        <v>【809.19】</v>
      </c>
      <c r="BQ6" s="21" t="str">
        <f>IF(BQ7="",NA(),BQ7)</f>
        <v>-</v>
      </c>
      <c r="BR6" s="21" t="str">
        <f t="shared" ref="BR6:BZ6" si="8">IF(BR7="",NA(),BR7)</f>
        <v>-</v>
      </c>
      <c r="BS6" s="21" t="str">
        <f t="shared" si="8"/>
        <v>-</v>
      </c>
      <c r="BT6" s="21" t="str">
        <f t="shared" si="8"/>
        <v>-</v>
      </c>
      <c r="BU6" s="21">
        <f t="shared" si="8"/>
        <v>33.96</v>
      </c>
      <c r="BV6" s="21" t="str">
        <f t="shared" si="8"/>
        <v>-</v>
      </c>
      <c r="BW6" s="21" t="str">
        <f t="shared" si="8"/>
        <v>-</v>
      </c>
      <c r="BX6" s="21" t="str">
        <f t="shared" si="8"/>
        <v>-</v>
      </c>
      <c r="BY6" s="21" t="str">
        <f t="shared" si="8"/>
        <v>-</v>
      </c>
      <c r="BZ6" s="21">
        <f t="shared" si="8"/>
        <v>24.74</v>
      </c>
      <c r="CA6" s="20" t="str">
        <f>IF(CA7="","",IF(CA7="-","【-】","【"&amp;SUBSTITUTE(TEXT(CA7,"#,##0.00"),"-","△")&amp;"】"))</f>
        <v>【57.02】</v>
      </c>
      <c r="CB6" s="21" t="str">
        <f>IF(CB7="",NA(),CB7)</f>
        <v>-</v>
      </c>
      <c r="CC6" s="21" t="str">
        <f t="shared" ref="CC6:CK6" si="9">IF(CC7="",NA(),CC7)</f>
        <v>-</v>
      </c>
      <c r="CD6" s="21" t="str">
        <f t="shared" si="9"/>
        <v>-</v>
      </c>
      <c r="CE6" s="21" t="str">
        <f t="shared" si="9"/>
        <v>-</v>
      </c>
      <c r="CF6" s="21">
        <f t="shared" si="9"/>
        <v>440.16</v>
      </c>
      <c r="CG6" s="21" t="str">
        <f t="shared" si="9"/>
        <v>-</v>
      </c>
      <c r="CH6" s="21" t="str">
        <f t="shared" si="9"/>
        <v>-</v>
      </c>
      <c r="CI6" s="21" t="str">
        <f t="shared" si="9"/>
        <v>-</v>
      </c>
      <c r="CJ6" s="21" t="str">
        <f t="shared" si="9"/>
        <v>-</v>
      </c>
      <c r="CK6" s="21">
        <f t="shared" si="9"/>
        <v>321.39999999999998</v>
      </c>
      <c r="CL6" s="20" t="str">
        <f>IF(CL7="","",IF(CL7="-","【-】","【"&amp;SUBSTITUTE(TEXT(CL7,"#,##0.00"),"-","△")&amp;"】"))</f>
        <v>【273.68】</v>
      </c>
      <c r="CM6" s="21" t="str">
        <f>IF(CM7="",NA(),CM7)</f>
        <v>-</v>
      </c>
      <c r="CN6" s="21" t="str">
        <f t="shared" ref="CN6:CV6" si="10">IF(CN7="",NA(),CN7)</f>
        <v>-</v>
      </c>
      <c r="CO6" s="21" t="str">
        <f t="shared" si="10"/>
        <v>-</v>
      </c>
      <c r="CP6" s="21" t="str">
        <f t="shared" si="10"/>
        <v>-</v>
      </c>
      <c r="CQ6" s="21">
        <f t="shared" si="10"/>
        <v>25.2</v>
      </c>
      <c r="CR6" s="21" t="str">
        <f t="shared" si="10"/>
        <v>-</v>
      </c>
      <c r="CS6" s="21" t="str">
        <f t="shared" si="10"/>
        <v>-</v>
      </c>
      <c r="CT6" s="21" t="str">
        <f t="shared" si="10"/>
        <v>-</v>
      </c>
      <c r="CU6" s="21" t="str">
        <f t="shared" si="10"/>
        <v>-</v>
      </c>
      <c r="CV6" s="21">
        <f t="shared" si="10"/>
        <v>32.11</v>
      </c>
      <c r="CW6" s="20" t="str">
        <f>IF(CW7="","",IF(CW7="-","【-】","【"&amp;SUBSTITUTE(TEXT(CW7,"#,##0.00"),"-","△")&amp;"】"))</f>
        <v>【52.55】</v>
      </c>
      <c r="CX6" s="21" t="str">
        <f>IF(CX7="",NA(),CX7)</f>
        <v>-</v>
      </c>
      <c r="CY6" s="21" t="str">
        <f t="shared" ref="CY6:DG6" si="11">IF(CY7="",NA(),CY7)</f>
        <v>-</v>
      </c>
      <c r="CZ6" s="21" t="str">
        <f t="shared" si="11"/>
        <v>-</v>
      </c>
      <c r="DA6" s="21" t="str">
        <f t="shared" si="11"/>
        <v>-</v>
      </c>
      <c r="DB6" s="21">
        <f t="shared" si="11"/>
        <v>74.38</v>
      </c>
      <c r="DC6" s="21" t="str">
        <f t="shared" si="11"/>
        <v>-</v>
      </c>
      <c r="DD6" s="21" t="str">
        <f t="shared" si="11"/>
        <v>-</v>
      </c>
      <c r="DE6" s="21" t="str">
        <f t="shared" si="11"/>
        <v>-</v>
      </c>
      <c r="DF6" s="21" t="str">
        <f t="shared" si="11"/>
        <v>-</v>
      </c>
      <c r="DG6" s="21">
        <f t="shared" si="11"/>
        <v>71.680000000000007</v>
      </c>
      <c r="DH6" s="20" t="str">
        <f>IF(DH7="","",IF(DH7="-","【-】","【"&amp;SUBSTITUTE(TEXT(DH7,"#,##0.00"),"-","△")&amp;"】"))</f>
        <v>【87.30】</v>
      </c>
      <c r="DI6" s="21" t="str">
        <f>IF(DI7="",NA(),DI7)</f>
        <v>-</v>
      </c>
      <c r="DJ6" s="21" t="str">
        <f t="shared" ref="DJ6:DR6" si="12">IF(DJ7="",NA(),DJ7)</f>
        <v>-</v>
      </c>
      <c r="DK6" s="21" t="str">
        <f t="shared" si="12"/>
        <v>-</v>
      </c>
      <c r="DL6" s="21" t="str">
        <f t="shared" si="12"/>
        <v>-</v>
      </c>
      <c r="DM6" s="21">
        <f t="shared" si="12"/>
        <v>29.79</v>
      </c>
      <c r="DN6" s="21" t="str">
        <f t="shared" si="12"/>
        <v>-</v>
      </c>
      <c r="DO6" s="21" t="str">
        <f t="shared" si="12"/>
        <v>-</v>
      </c>
      <c r="DP6" s="21" t="str">
        <f t="shared" si="12"/>
        <v>-</v>
      </c>
      <c r="DQ6" s="21" t="str">
        <f t="shared" si="12"/>
        <v>-</v>
      </c>
      <c r="DR6" s="21">
        <f t="shared" si="12"/>
        <v>19.920000000000002</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【0.02】</v>
      </c>
    </row>
    <row r="7" spans="1:148" s="22" customFormat="1" x14ac:dyDescent="0.15">
      <c r="A7" s="14"/>
      <c r="B7" s="23">
        <v>2022</v>
      </c>
      <c r="C7" s="23">
        <v>392120</v>
      </c>
      <c r="D7" s="23">
        <v>46</v>
      </c>
      <c r="E7" s="23">
        <v>17</v>
      </c>
      <c r="F7" s="23">
        <v>5</v>
      </c>
      <c r="G7" s="23">
        <v>0</v>
      </c>
      <c r="H7" s="23" t="s">
        <v>96</v>
      </c>
      <c r="I7" s="23" t="s">
        <v>97</v>
      </c>
      <c r="J7" s="23" t="s">
        <v>98</v>
      </c>
      <c r="K7" s="23" t="s">
        <v>99</v>
      </c>
      <c r="L7" s="23" t="s">
        <v>100</v>
      </c>
      <c r="M7" s="23" t="s">
        <v>101</v>
      </c>
      <c r="N7" s="24" t="s">
        <v>102</v>
      </c>
      <c r="O7" s="24">
        <v>68.989999999999995</v>
      </c>
      <c r="P7" s="24">
        <v>0.63</v>
      </c>
      <c r="Q7" s="24">
        <v>106.94</v>
      </c>
      <c r="R7" s="24">
        <v>2750</v>
      </c>
      <c r="S7" s="24">
        <v>25381</v>
      </c>
      <c r="T7" s="24">
        <v>537.86</v>
      </c>
      <c r="U7" s="24">
        <v>47.19</v>
      </c>
      <c r="V7" s="24">
        <v>160</v>
      </c>
      <c r="W7" s="24">
        <v>0.18</v>
      </c>
      <c r="X7" s="24">
        <v>888.89</v>
      </c>
      <c r="Y7" s="24" t="s">
        <v>102</v>
      </c>
      <c r="Z7" s="24" t="s">
        <v>102</v>
      </c>
      <c r="AA7" s="24" t="s">
        <v>102</v>
      </c>
      <c r="AB7" s="24" t="s">
        <v>102</v>
      </c>
      <c r="AC7" s="24">
        <v>147.68</v>
      </c>
      <c r="AD7" s="24" t="s">
        <v>102</v>
      </c>
      <c r="AE7" s="24" t="s">
        <v>102</v>
      </c>
      <c r="AF7" s="24" t="s">
        <v>102</v>
      </c>
      <c r="AG7" s="24" t="s">
        <v>102</v>
      </c>
      <c r="AH7" s="24">
        <v>105.93</v>
      </c>
      <c r="AI7" s="24">
        <v>103.61</v>
      </c>
      <c r="AJ7" s="24" t="s">
        <v>102</v>
      </c>
      <c r="AK7" s="24" t="s">
        <v>102</v>
      </c>
      <c r="AL7" s="24" t="s">
        <v>102</v>
      </c>
      <c r="AM7" s="24" t="s">
        <v>102</v>
      </c>
      <c r="AN7" s="24">
        <v>0</v>
      </c>
      <c r="AO7" s="24" t="s">
        <v>102</v>
      </c>
      <c r="AP7" s="24" t="s">
        <v>102</v>
      </c>
      <c r="AQ7" s="24" t="s">
        <v>102</v>
      </c>
      <c r="AR7" s="24" t="s">
        <v>102</v>
      </c>
      <c r="AS7" s="24">
        <v>0</v>
      </c>
      <c r="AT7" s="24">
        <v>133.62</v>
      </c>
      <c r="AU7" s="24" t="s">
        <v>102</v>
      </c>
      <c r="AV7" s="24" t="s">
        <v>102</v>
      </c>
      <c r="AW7" s="24" t="s">
        <v>102</v>
      </c>
      <c r="AX7" s="24" t="s">
        <v>102</v>
      </c>
      <c r="AY7" s="24">
        <v>208.2</v>
      </c>
      <c r="AZ7" s="24" t="s">
        <v>102</v>
      </c>
      <c r="BA7" s="24" t="s">
        <v>102</v>
      </c>
      <c r="BB7" s="24" t="s">
        <v>102</v>
      </c>
      <c r="BC7" s="24" t="s">
        <v>102</v>
      </c>
      <c r="BD7" s="24">
        <v>135.47</v>
      </c>
      <c r="BE7" s="24">
        <v>36.94</v>
      </c>
      <c r="BF7" s="24" t="s">
        <v>102</v>
      </c>
      <c r="BG7" s="24" t="s">
        <v>102</v>
      </c>
      <c r="BH7" s="24" t="s">
        <v>102</v>
      </c>
      <c r="BI7" s="24" t="s">
        <v>102</v>
      </c>
      <c r="BJ7" s="24">
        <v>6430.99</v>
      </c>
      <c r="BK7" s="24" t="s">
        <v>102</v>
      </c>
      <c r="BL7" s="24" t="s">
        <v>102</v>
      </c>
      <c r="BM7" s="24" t="s">
        <v>102</v>
      </c>
      <c r="BN7" s="24" t="s">
        <v>102</v>
      </c>
      <c r="BO7" s="24">
        <v>1850.4</v>
      </c>
      <c r="BP7" s="24">
        <v>809.19</v>
      </c>
      <c r="BQ7" s="24" t="s">
        <v>102</v>
      </c>
      <c r="BR7" s="24" t="s">
        <v>102</v>
      </c>
      <c r="BS7" s="24" t="s">
        <v>102</v>
      </c>
      <c r="BT7" s="24" t="s">
        <v>102</v>
      </c>
      <c r="BU7" s="24">
        <v>33.96</v>
      </c>
      <c r="BV7" s="24" t="s">
        <v>102</v>
      </c>
      <c r="BW7" s="24" t="s">
        <v>102</v>
      </c>
      <c r="BX7" s="24" t="s">
        <v>102</v>
      </c>
      <c r="BY7" s="24" t="s">
        <v>102</v>
      </c>
      <c r="BZ7" s="24">
        <v>24.74</v>
      </c>
      <c r="CA7" s="24">
        <v>57.02</v>
      </c>
      <c r="CB7" s="24" t="s">
        <v>102</v>
      </c>
      <c r="CC7" s="24" t="s">
        <v>102</v>
      </c>
      <c r="CD7" s="24" t="s">
        <v>102</v>
      </c>
      <c r="CE7" s="24" t="s">
        <v>102</v>
      </c>
      <c r="CF7" s="24">
        <v>440.16</v>
      </c>
      <c r="CG7" s="24" t="s">
        <v>102</v>
      </c>
      <c r="CH7" s="24" t="s">
        <v>102</v>
      </c>
      <c r="CI7" s="24" t="s">
        <v>102</v>
      </c>
      <c r="CJ7" s="24" t="s">
        <v>102</v>
      </c>
      <c r="CK7" s="24">
        <v>321.39999999999998</v>
      </c>
      <c r="CL7" s="24">
        <v>273.68</v>
      </c>
      <c r="CM7" s="24" t="s">
        <v>102</v>
      </c>
      <c r="CN7" s="24" t="s">
        <v>102</v>
      </c>
      <c r="CO7" s="24" t="s">
        <v>102</v>
      </c>
      <c r="CP7" s="24" t="s">
        <v>102</v>
      </c>
      <c r="CQ7" s="24">
        <v>25.2</v>
      </c>
      <c r="CR7" s="24" t="s">
        <v>102</v>
      </c>
      <c r="CS7" s="24" t="s">
        <v>102</v>
      </c>
      <c r="CT7" s="24" t="s">
        <v>102</v>
      </c>
      <c r="CU7" s="24" t="s">
        <v>102</v>
      </c>
      <c r="CV7" s="24">
        <v>32.11</v>
      </c>
      <c r="CW7" s="24">
        <v>52.55</v>
      </c>
      <c r="CX7" s="24" t="s">
        <v>102</v>
      </c>
      <c r="CY7" s="24" t="s">
        <v>102</v>
      </c>
      <c r="CZ7" s="24" t="s">
        <v>102</v>
      </c>
      <c r="DA7" s="24" t="s">
        <v>102</v>
      </c>
      <c r="DB7" s="24">
        <v>74.38</v>
      </c>
      <c r="DC7" s="24" t="s">
        <v>102</v>
      </c>
      <c r="DD7" s="24" t="s">
        <v>102</v>
      </c>
      <c r="DE7" s="24" t="s">
        <v>102</v>
      </c>
      <c r="DF7" s="24" t="s">
        <v>102</v>
      </c>
      <c r="DG7" s="24">
        <v>71.680000000000007</v>
      </c>
      <c r="DH7" s="24">
        <v>87.3</v>
      </c>
      <c r="DI7" s="24" t="s">
        <v>102</v>
      </c>
      <c r="DJ7" s="24" t="s">
        <v>102</v>
      </c>
      <c r="DK7" s="24" t="s">
        <v>102</v>
      </c>
      <c r="DL7" s="24" t="s">
        <v>102</v>
      </c>
      <c r="DM7" s="24">
        <v>29.79</v>
      </c>
      <c r="DN7" s="24" t="s">
        <v>102</v>
      </c>
      <c r="DO7" s="24" t="s">
        <v>102</v>
      </c>
      <c r="DP7" s="24" t="s">
        <v>102</v>
      </c>
      <c r="DQ7" s="24" t="s">
        <v>102</v>
      </c>
      <c r="DR7" s="24">
        <v>19.920000000000002</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2024-01-22T03:54:10Z</cp:lastPrinted>
  <dcterms:created xsi:type="dcterms:W3CDTF">2023-12-12T01:04:18Z</dcterms:created>
  <dcterms:modified xsi:type="dcterms:W3CDTF">2024-03-01T02:26:48Z</dcterms:modified>
  <cp:category/>
</cp:coreProperties>
</file>