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畑山\Desktop\"/>
    </mc:Choice>
  </mc:AlternateContent>
  <xr:revisionPtr revIDLastSave="0" documentId="13_ncr:1_{24F38026-E91B-47EF-82B2-6B96853C0C2A}" xr6:coauthVersionLast="47" xr6:coauthVersionMax="47" xr10:uidLastSave="{00000000-0000-0000-0000-000000000000}"/>
  <workbookProtection workbookAlgorithmName="SHA-512" workbookHashValue="nAnHbdvveMwrBlpRloR/9xmP5NviabCZ1DomkklJHfszdNbsL4MLLyHdiN69RQZud5UIwOWiZcWWOl4yirBofw==" workbookSaltValue="6RCFHmv2HKYskpaVl7eaqg=="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BB10" i="4"/>
  <c r="AT10" i="4"/>
  <c r="AL10" i="4"/>
  <c r="BB8" i="4"/>
  <c r="AT8" i="4"/>
  <c r="AL8" i="4"/>
  <c r="P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<sst xmlns="http://schemas.openxmlformats.org/spreadsheetml/2006/main" count="233" uniqueCount="117">
  <si>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</si>
  <si>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</si>
  <si>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</si>
  <si>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</si>
  <si>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</si>
  <si>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</si>
  <si>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</si>
  <si>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</si>
  <si>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</si>
  <si>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</si>
  <si>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</si>
  <si>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</si>
  <si>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</si>
  <si>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</si>
  <si>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</si>
  <si>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</si>
  <si>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</si>
  <si>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</si>
  <si>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</si>
  <si>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</si>
  <si>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</si>
  <si>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</si>
  <si>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</si>
  <si>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</si>
  <si>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</si>
  <si>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</si>
  <si>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</si>
  <si>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</si>
  <si>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</si>
  <si>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</si>
  <si>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</si>
  <si>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</si>
  <si>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</si>
  <si>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</si>
  <si>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</si>
  <si>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</si>
  <si>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</si>
  <si>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</si>
  <si>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</si>
  <si>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</si>
  <si>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</si>
  <si>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</si>
  <si>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</si>
  <si>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</si>
  <si>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</si>
  <si>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</si>
  <si>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</si>
  <si>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</si>
  <si>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</si>
  <si>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</si>
  <si>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</si>
  <si>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</si>
  <si>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</si>
  <si>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</si>
  <si>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</si>
  <si>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</si>
  <si>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</si>
  <si>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</si>
  <si>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</si>
  <si>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</si>
  <si>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</si>
  <si>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</si>
  <si>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</si>
  <si>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</si>
  <si>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</si>
  <si>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</si>
  <si>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</si>
  <si>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</si>
  <si>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</si>
  <si>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</si>
  <si>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</si>
  <si>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</si>
  <si>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</si>
  <si>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</si>
  <si>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</si>
  <si>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</si>
  <si>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</si>
  <si>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</si>
  <si>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</si>
  <si>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</si>
  <si>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</si>
  <si>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</si>
  <si>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</si>
  <si>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</si>
  <si>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</si>
  <si>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</si>
  <si>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</si>
  <si>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</si>
  <si>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</si>
  <si>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</si>
  <si>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</si>
  <si>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</si>
  <si>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</si>
  <si>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</si>
  <si>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</si>
  <si>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東洋町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</si>
  <si>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</si>
  <si>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</si>
  <si>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</si>
  <si>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</si>
  <si>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</si>
  <si>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</si>
  <si>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</si>
  <si>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</si>
  <si>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</si>
  <si>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</si>
  <si>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</si>
  <si>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</si>
  <si>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</si>
  <si>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</si>
  <si>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</si>
  <si>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</si>
  <si>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</si>
  <si>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</si>
  <si>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給水収益以外での収入で賄われている状況。R2.5に料金改定を実施したが、今後経営戦略に沿った経営改善を図っていく必要あり。　　　　　　　　　　　④企業債残高対給水収益比率　　　　　　　　　　　　類似団体平均値よりも上回っているため、投資規模等適切かどうかの見直しが必要。　　　　　　　　　　⑤料金回収率　　　　　　　　　　　　　　　　　　　　　100%未満であるため、給水収益以外の収入で賄っている状況。引き続き徴収業務にも注力していく。　⑥給水原価　　　　　　　　　　　　　　　　　　　　　　　　　　　　　類似団体平均値よりも下回ってはいるが、現在耐震管路への更新を実施していることもあり、今後も右肩上がりになっていく見込み。　　　　　　　　　　　　⑦施設利用率　　　　　　　　　　　　　　　　　　　類似団体平均値・全国平均値よりも下回っているが、季節（お盆・正月等）によっての需要の変動を考慮すると、適切な施設規模であるといえる。　　　⑧有収率　　　　　　　　　　　　　　　　　　　　　　　　　　　　類似団体平均値・全国平均値ともに下回っている状況で、老朽管による漏水等が原因であることが予想される。H29年度から施設更新（主に老朽管の更新）を実施しており、徐々に上昇していくと見込んでいる。</t>
    <rPh sb="1" eb="4">
      <t>シュウエキテキ</t>
    </rPh>
    <rPh sb="4" eb="6">
      <t>シュウシ</t>
    </rPh>
    <rPh sb="6" eb="8">
      <t>ヒリツ</t>
    </rPh>
    <rPh sb="28" eb="30">
      <t>キュウスイ</t>
    </rPh>
    <rPh sb="30" eb="32">
      <t>シュウエキ</t>
    </rPh>
    <rPh sb="32" eb="34">
      <t>イガイ</t>
    </rPh>
    <rPh sb="36" eb="38">
      <t>シュウニュウ</t>
    </rPh>
    <rPh sb="39" eb="40">
      <t>マカナ</t>
    </rPh>
    <rPh sb="45" eb="47">
      <t>ジョウキョウ</t>
    </rPh>
    <rPh sb="53" eb="55">
      <t>リョウキン</t>
    </rPh>
    <rPh sb="55" eb="57">
      <t>カイテイ</t>
    </rPh>
    <rPh sb="58" eb="60">
      <t>ジッシ</t>
    </rPh>
    <rPh sb="64" eb="66">
      <t>コンゴ</t>
    </rPh>
    <rPh sb="66" eb="68">
      <t>ケイエイ</t>
    </rPh>
    <rPh sb="68" eb="70">
      <t>センリャク</t>
    </rPh>
    <rPh sb="71" eb="72">
      <t>ソ</t>
    </rPh>
    <rPh sb="74" eb="76">
      <t>ケイエイ</t>
    </rPh>
    <rPh sb="76" eb="78">
      <t>カイゼン</t>
    </rPh>
    <rPh sb="79" eb="80">
      <t>ハカ</t>
    </rPh>
    <rPh sb="84" eb="86">
      <t>ヒツヨウ</t>
    </rPh>
    <rPh sb="101" eb="104">
      <t>キギョウサイ</t>
    </rPh>
    <rPh sb="104" eb="106">
      <t>ザンダカ</t>
    </rPh>
    <rPh sb="106" eb="107">
      <t>タイ</t>
    </rPh>
    <rPh sb="107" eb="109">
      <t>キュウスイ</t>
    </rPh>
    <rPh sb="109" eb="111">
      <t>シュウエキ</t>
    </rPh>
    <rPh sb="111" eb="113">
      <t>ヒリツ</t>
    </rPh>
    <rPh sb="125" eb="127">
      <t>ルイジ</t>
    </rPh>
    <rPh sb="127" eb="129">
      <t>ダンタイ</t>
    </rPh>
    <rPh sb="129" eb="132">
      <t>ヘイキンチ</t>
    </rPh>
    <rPh sb="135" eb="137">
      <t>ウワマワ</t>
    </rPh>
    <rPh sb="144" eb="146">
      <t>トウシ</t>
    </rPh>
    <rPh sb="146" eb="148">
      <t>キボ</t>
    </rPh>
    <rPh sb="148" eb="149">
      <t>トウ</t>
    </rPh>
    <rPh sb="149" eb="151">
      <t>テキセツ</t>
    </rPh>
    <rPh sb="156" eb="158">
      <t>ミナオ</t>
    </rPh>
    <rPh sb="160" eb="162">
      <t>ヒツヨウ</t>
    </rPh>
    <rPh sb="174" eb="176">
      <t>リョウキン</t>
    </rPh>
    <rPh sb="176" eb="179">
      <t>カイシュウリツ</t>
    </rPh>
    <rPh sb="204" eb="206">
      <t>ミマン</t>
    </rPh>
    <rPh sb="212" eb="214">
      <t>キュウスイ</t>
    </rPh>
    <rPh sb="214" eb="216">
      <t>シュウエキ</t>
    </rPh>
    <rPh sb="216" eb="218">
      <t>イガイ</t>
    </rPh>
    <rPh sb="219" eb="221">
      <t>シュウニュウ</t>
    </rPh>
    <rPh sb="222" eb="223">
      <t>マカナ</t>
    </rPh>
    <rPh sb="227" eb="229">
      <t>ジョウキョウ</t>
    </rPh>
    <rPh sb="230" eb="231">
      <t>ヒ</t>
    </rPh>
    <rPh sb="232" eb="233">
      <t>ツヅ</t>
    </rPh>
    <rPh sb="234" eb="236">
      <t>チョウシュウ</t>
    </rPh>
    <rPh sb="236" eb="238">
      <t>ギョウム</t>
    </rPh>
    <rPh sb="240" eb="242">
      <t>チュウリョク</t>
    </rPh>
    <phoneticPr fontId="4"/>
  </si>
  <si>
    <t>③管路更新率　　　　　　　　　　　　　　　　　　　東洋町全体としては布設20年が経過している管路が約54%を占めており、漏水等の事故も多発している。H29年度以降は計画的に老朽管の更新を実施しており、改善していくと見込んでいる。</t>
    <rPh sb="1" eb="3">
      <t>カンロ</t>
    </rPh>
    <rPh sb="3" eb="5">
      <t>コウシン</t>
    </rPh>
    <rPh sb="5" eb="6">
      <t>リツ</t>
    </rPh>
    <rPh sb="25" eb="28">
      <t>トウヨウチョウ</t>
    </rPh>
    <rPh sb="28" eb="30">
      <t>ゼンタイ</t>
    </rPh>
    <rPh sb="34" eb="36">
      <t>フセツ</t>
    </rPh>
    <rPh sb="38" eb="39">
      <t>ネン</t>
    </rPh>
    <rPh sb="40" eb="42">
      <t>ケイカ</t>
    </rPh>
    <rPh sb="46" eb="48">
      <t>カンロ</t>
    </rPh>
    <rPh sb="49" eb="50">
      <t>ヤク</t>
    </rPh>
    <rPh sb="54" eb="55">
      <t>シ</t>
    </rPh>
    <rPh sb="60" eb="62">
      <t>ロウスイ</t>
    </rPh>
    <rPh sb="62" eb="63">
      <t>トウ</t>
    </rPh>
    <rPh sb="64" eb="66">
      <t>ジコ</t>
    </rPh>
    <rPh sb="67" eb="69">
      <t>タハツ</t>
    </rPh>
    <rPh sb="77" eb="79">
      <t>ネンド</t>
    </rPh>
    <rPh sb="79" eb="81">
      <t>イコウ</t>
    </rPh>
    <rPh sb="82" eb="85">
      <t>ケイカクテキ</t>
    </rPh>
    <rPh sb="86" eb="89">
      <t>ロウキュウカン</t>
    </rPh>
    <rPh sb="90" eb="92">
      <t>コウシン</t>
    </rPh>
    <rPh sb="93" eb="95">
      <t>ジッシ</t>
    </rPh>
    <rPh sb="100" eb="102">
      <t>カイゼン</t>
    </rPh>
    <rPh sb="107" eb="109">
      <t>ミコ</t>
    </rPh>
    <phoneticPr fontId="4"/>
  </si>
  <si>
    <t>収益的収支比率が低い数値であり、人口減少も進んでいるため、料金改定の実施により健全かつ効率的な水道事業の運営を行う必要がある。　　　　　　　また、H29年度から計画的に施設更新を実施しており、有収率や管路更新率の改善が見込まれる。</t>
    <rPh sb="0" eb="3">
      <t>シュウエキテキ</t>
    </rPh>
    <rPh sb="3" eb="5">
      <t>シュウシ</t>
    </rPh>
    <rPh sb="5" eb="7">
      <t>ヒリツ</t>
    </rPh>
    <rPh sb="8" eb="9">
      <t>ヒク</t>
    </rPh>
    <rPh sb="10" eb="12">
      <t>スウチ</t>
    </rPh>
    <rPh sb="16" eb="18">
      <t>ジンコウ</t>
    </rPh>
    <rPh sb="18" eb="20">
      <t>ゲンショウ</t>
    </rPh>
    <rPh sb="21" eb="22">
      <t>スス</t>
    </rPh>
    <rPh sb="29" eb="31">
      <t>リョウキン</t>
    </rPh>
    <rPh sb="31" eb="33">
      <t>カイテイ</t>
    </rPh>
    <rPh sb="34" eb="36">
      <t>ジッシ</t>
    </rPh>
    <rPh sb="39" eb="41">
      <t>ケンゼン</t>
    </rPh>
    <rPh sb="43" eb="46">
      <t>コウリツテキ</t>
    </rPh>
    <rPh sb="47" eb="49">
      <t>スイドウ</t>
    </rPh>
    <rPh sb="49" eb="51">
      <t>ジギョウ</t>
    </rPh>
    <rPh sb="52" eb="54">
      <t>ウンエイ</t>
    </rPh>
    <rPh sb="55" eb="56">
      <t>オコナ</t>
    </rPh>
    <rPh sb="57" eb="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</si>
</sst>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1.8</c:v>
                </c:pt>
                <c:pt idx="1">
                  <c:v>1.39</c:v>
                </c:pt>
                <c:pt idx="2">
                  <c:v>1.65</c:v>
                </c:pt>
                <c:pt idx="3">
                  <c:v>2.17</c:v>
                </c:pt>
                <c:pt idx="4">
                  <c:v>0.94</c:v>
                </c:pt>
              </c:numCache>
            </c:numRef>
          </c:val>
          <c:extLst>
            <c:ext xmlns:c16="http://schemas.microsoft.com/office/drawing/2014/chart" uri="{C3380CC4-5D6E-409C-BE32-E72D297353CC}">
              <c16:uniqueId val="{00000000-F0A6-4019-8D11-E7735F3A581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F0A6-4019-8D11-E7735F3A581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55.72</c:v>
                </c:pt>
                <c:pt idx="1">
                  <c:v>56.13</c:v>
                </c:pt>
                <c:pt idx="2">
                  <c:v>45.11</c:v>
                </c:pt>
                <c:pt idx="3">
                  <c:v>45.11</c:v>
                </c:pt>
                <c:pt idx="4">
                  <c:v>40.6</c:v>
                </c:pt>
              </c:numCache>
            </c:numRef>
          </c:val>
          <c:extLst>
            <c:ext xmlns:c16="http://schemas.microsoft.com/office/drawing/2014/chart" uri="{C3380CC4-5D6E-409C-BE32-E72D297353CC}">
              <c16:uniqueId val="{00000000-B7D7-493D-AAAD-74E1EEF7FE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B7D7-493D-AAAD-74E1EEF7FE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52.5</c:v>
                </c:pt>
                <c:pt idx="1">
                  <c:v>49.84</c:v>
                </c:pt>
                <c:pt idx="2">
                  <c:v>60.4</c:v>
                </c:pt>
                <c:pt idx="3">
                  <c:v>58.08</c:v>
                </c:pt>
                <c:pt idx="4">
                  <c:v>63.81</c:v>
                </c:pt>
              </c:numCache>
            </c:numRef>
          </c:val>
          <c:extLst>
            <c:ext xmlns:c16="http://schemas.microsoft.com/office/drawing/2014/chart" uri="{C3380CC4-5D6E-409C-BE32-E72D297353CC}">
              <c16:uniqueId val="{00000000-AC6E-4D1A-883F-679CCFD6FF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C6E-4D1A-883F-679CCFD6FF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63.94</c:v>
                </c:pt>
                <c:pt idx="1">
                  <c:v>62.5</c:v>
                </c:pt>
                <c:pt idx="2">
                  <c:v>68.77</c:v>
                </c:pt>
                <c:pt idx="3">
                  <c:v>67.150000000000006</c:v>
                </c:pt>
                <c:pt idx="4">
                  <c:v>65.5</c:v>
                </c:pt>
              </c:numCache>
            </c:numRef>
          </c:val>
          <c:extLst>
            <c:ext xmlns:c16="http://schemas.microsoft.com/office/drawing/2014/chart" uri="{C3380CC4-5D6E-409C-BE32-E72D297353CC}">
              <c16:uniqueId val="{00000000-4EEB-4EC8-B8D8-6885B708501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4EEB-4EC8-B8D8-6885B708501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E-428E-B430-53EA7E6B54D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E-428E-B430-53EA7E6B54D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91-49A7-AFB5-E40C697F005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91-49A7-AFB5-E40C697F005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22-43AB-8D19-3CFBD28942F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22-43AB-8D19-3CFBD28942F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2-496A-BA0B-2BBB422D9C1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2-496A-BA0B-2BBB422D9C1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1380.34</c:v>
                </c:pt>
                <c:pt idx="1">
                  <c:v>1406.3</c:v>
                </c:pt>
                <c:pt idx="2">
                  <c:v>1157.83</c:v>
                </c:pt>
                <c:pt idx="3">
                  <c:v>1181.3499999999999</c:v>
                </c:pt>
                <c:pt idx="4">
                  <c:v>1144.57</c:v>
                </c:pt>
              </c:numCache>
            </c:numRef>
          </c:val>
          <c:extLst>
            <c:ext xmlns:c16="http://schemas.microsoft.com/office/drawing/2014/chart" uri="{C3380CC4-5D6E-409C-BE32-E72D297353CC}">
              <c16:uniqueId val="{00000000-D56F-414B-AAB5-49FF78971CD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D56F-414B-AAB5-49FF78971CD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57.67</c:v>
                </c:pt>
                <c:pt idx="1">
                  <c:v>56.77</c:v>
                </c:pt>
                <c:pt idx="2">
                  <c:v>64.09</c:v>
                </c:pt>
                <c:pt idx="3">
                  <c:v>57.87</c:v>
                </c:pt>
                <c:pt idx="4">
                  <c:v>51.54</c:v>
                </c:pt>
              </c:numCache>
            </c:numRef>
          </c:val>
          <c:extLst>
            <c:ext xmlns:c16="http://schemas.microsoft.com/office/drawing/2014/chart" uri="{C3380CC4-5D6E-409C-BE32-E72D297353CC}">
              <c16:uniqueId val="{00000000-0F2F-4796-980A-D8367D4D00E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F2F-4796-980A-D8367D4D00E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205.91</c:v>
                </c:pt>
                <c:pt idx="1">
                  <c:v>215.93</c:v>
                </c:pt>
                <c:pt idx="2">
                  <c:v>232.13</c:v>
                </c:pt>
                <c:pt idx="3">
                  <c:v>258.25</c:v>
                </c:pt>
                <c:pt idx="4">
                  <c:v>291.57</c:v>
                </c:pt>
              </c:numCache>
            </c:numRef>
          </c:val>
          <c:extLst>
            <c:ext xmlns:c16="http://schemas.microsoft.com/office/drawing/2014/chart" uri="{C3380CC4-5D6E-409C-BE32-E72D297353CC}">
              <c16:uniqueId val="{00000000-6EF5-4612-AC06-22BB3979740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EF5-4612-AC06-22BB3979740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東洋町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2183</v>
      </c>
      <c r="AM8" s="55"/>
      <c r="AN8" s="55"/>
      <c r="AO8" s="55"/>
      <c r="AP8" s="55"/>
      <c r="AQ8" s="55"/>
      <c r="AR8" s="55"/>
      <c r="AS8" s="55"/>
      <c r="AT8" s="45">
        <f>データ!$S$6</f>
        <v>74.02</v>
      </c>
      <c r="AU8" s="45"/>
      <c r="AV8" s="45"/>
      <c r="AW8" s="45"/>
      <c r="AX8" s="45"/>
      <c r="AY8" s="45"/>
      <c r="AZ8" s="45"/>
      <c r="BA8" s="45"/>
      <c r="BB8" s="45">
        <f>データ!$T$6</f>
        <v>29.49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96.23</v>
      </c>
      <c r="Q10" s="45"/>
      <c r="R10" s="45"/>
      <c r="S10" s="45"/>
      <c r="T10" s="45"/>
      <c r="U10" s="45"/>
      <c r="V10" s="45"/>
      <c r="W10" s="55">
        <f>データ!$Q$6</f>
        <v>2360</v>
      </c>
      <c r="X10" s="55"/>
      <c r="Y10" s="55"/>
      <c r="Z10" s="55"/>
      <c r="AA10" s="55"/>
      <c r="AB10" s="55"/>
      <c r="AC10" s="55"/>
      <c r="AD10" s="2"/>
      <c r="AE10" s="2"/>
      <c r="AF10" s="2"/>
      <c r="AG10" s="2"/>
      <c r="AH10" s="2"/>
      <c r="AI10" s="2"/>
      <c r="AJ10" s="2"/>
      <c r="AK10" s="2"/>
      <c r="AL10" s="55">
        <f>データ!$U$6</f>
        <v>2067</v>
      </c>
      <c r="AM10" s="55"/>
      <c r="AN10" s="55"/>
      <c r="AO10" s="55"/>
      <c r="AP10" s="55"/>
      <c r="AQ10" s="55"/>
      <c r="AR10" s="55"/>
      <c r="AS10" s="55"/>
      <c r="AT10" s="45">
        <f>データ!$V$6</f>
        <v>2.4</v>
      </c>
      <c r="AU10" s="45"/>
      <c r="AV10" s="45"/>
      <c r="AW10" s="45"/>
      <c r="AX10" s="45"/>
      <c r="AY10" s="45"/>
      <c r="AZ10" s="45"/>
      <c r="BA10" s="45"/>
      <c r="BB10" s="45">
        <f>データ!$W$6</f>
        <v>861.25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VS7SP61mrwK2Ey1h509a8zxAl57joamdmBJPIuYt1HXzBLWW439vIjHA7SQO6rPkDC2HDBpQOuGFRLtR6gAQpg==" saltValue="JRqUd3zUfRmxm9DS1KB4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393011</v>
      </c>
      <c r="D6" s="20">
        <f t="shared" si="3"/>
        <v>47</v>
      </c>
      <c r="E6" s="20">
        <f t="shared" si="3"/>
        <v>1</v>
      </c>
      <c r="F6" s="20">
        <f t="shared" si="3"/>
        <v>0</v>
      </c>
      <c r="G6" s="20">
        <f t="shared" si="3"/>
        <v>0</v>
      </c>
      <c r="H6" s="20" t="str">
        <f t="shared" si="3"/>
        <v>高知県　東洋町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96.23</v>
      </c>
      <c r="Q6" s="21">
        <f t="shared" si="3"/>
        <v>2360</v>
      </c>
      <c r="R6" s="21">
        <f t="shared" si="3"/>
        <v>2183</v>
      </c>
      <c r="S6" s="21">
        <f t="shared" si="3"/>
        <v>74.02</v>
      </c>
      <c r="T6" s="21">
        <f t="shared" si="3"/>
        <v>29.49</v>
      </c>
      <c r="U6" s="21">
        <f t="shared" si="3"/>
        <v>2067</v>
      </c>
      <c r="V6" s="21">
        <f t="shared" si="3"/>
        <v>2.4</v>
      </c>
      <c r="W6" s="21">
        <f t="shared" si="3"/>
        <v>861.25</v>
      </c>
      <c r="X6" s="22">
        <f>IF(X7="",NA(),X7)</f>
        <v>63.94</v>
      </c>
      <c r="Y6" s="22">
        <f t="shared" ref="Y6:AG6" si="4">IF(Y7="",NA(),Y7)</f>
        <v>62.5</v>
      </c>
      <c r="Z6" s="22">
        <f t="shared" si="4"/>
        <v>68.77</v>
      </c>
      <c r="AA6" s="22">
        <f t="shared" si="4"/>
        <v>67.150000000000006</v>
      </c>
      <c r="AB6" s="22">
        <f t="shared" si="4"/>
        <v>65.5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1380.34</v>
      </c>
      <c r="BF6" s="22">
        <f t="shared" ref="BF6:BN6" si="7">IF(BF7="",NA(),BF7)</f>
        <v>1406.3</v>
      </c>
      <c r="BG6" s="22">
        <f t="shared" si="7"/>
        <v>1157.83</v>
      </c>
      <c r="BH6" s="22">
        <f t="shared" si="7"/>
        <v>1181.3499999999999</v>
      </c>
      <c r="BI6" s="22">
        <f t="shared" si="7"/>
        <v>1144.57</v>
      </c>
      <c r="BJ6" s="22">
        <f t="shared" si="7"/>
        <v>1007.7</v>
      </c>
      <c r="BK6" s="22">
        <f t="shared" si="7"/>
        <v>1018.52</v>
      </c>
      <c r="BL6" s="22">
        <f t="shared" si="7"/>
        <v>949.61</v>
      </c>
      <c r="BM6" s="22">
        <f t="shared" si="7"/>
        <v>918.84</v>
      </c>
      <c r="BN6" s="22">
        <f t="shared" si="7"/>
        <v>955.49</v>
      </c>
      <c r="BO6" s="21" t="str">
        <f>IF(BO7="","",IF(BO7="-","【-】","【"&amp;SUBSTITUTE(TEXT(BO7,"#,##0.00"),"-","△")&amp;"】"))</f>
        <v>【982.48】</v>
      </c>
      <c r="BP6" s="22">
        <f>IF(BP7="",NA(),BP7)</f>
        <v>57.67</v>
      </c>
      <c r="BQ6" s="22">
        <f t="shared" ref="BQ6:BY6" si="8">IF(BQ7="",NA(),BQ7)</f>
        <v>56.77</v>
      </c>
      <c r="BR6" s="22">
        <f t="shared" si="8"/>
        <v>64.09</v>
      </c>
      <c r="BS6" s="22">
        <f t="shared" si="8"/>
        <v>57.87</v>
      </c>
      <c r="BT6" s="22">
        <f t="shared" si="8"/>
        <v>51.54</v>
      </c>
      <c r="BU6" s="22">
        <f t="shared" si="8"/>
        <v>59.22</v>
      </c>
      <c r="BV6" s="22">
        <f t="shared" si="8"/>
        <v>58.79</v>
      </c>
      <c r="BW6" s="22">
        <f t="shared" si="8"/>
        <v>58.41</v>
      </c>
      <c r="BX6" s="22">
        <f t="shared" si="8"/>
        <v>58.27</v>
      </c>
      <c r="BY6" s="22">
        <f t="shared" si="8"/>
        <v>55.15</v>
      </c>
      <c r="BZ6" s="21" t="str">
        <f>IF(BZ7="","",IF(BZ7="-","【-】","【"&amp;SUBSTITUTE(TEXT(BZ7,"#,##0.00"),"-","△")&amp;"】"))</f>
        <v>【50.61】</v>
      </c>
      <c r="CA6" s="22">
        <f>IF(CA7="",NA(),CA7)</f>
        <v>205.91</v>
      </c>
      <c r="CB6" s="22">
        <f t="shared" ref="CB6:CJ6" si="9">IF(CB7="",NA(),CB7)</f>
        <v>215.93</v>
      </c>
      <c r="CC6" s="22">
        <f t="shared" si="9"/>
        <v>232.13</v>
      </c>
      <c r="CD6" s="22">
        <f t="shared" si="9"/>
        <v>258.25</v>
      </c>
      <c r="CE6" s="22">
        <f t="shared" si="9"/>
        <v>291.57</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55.72</v>
      </c>
      <c r="CM6" s="22">
        <f t="shared" ref="CM6:CU6" si="10">IF(CM7="",NA(),CM7)</f>
        <v>56.13</v>
      </c>
      <c r="CN6" s="22">
        <f t="shared" si="10"/>
        <v>45.11</v>
      </c>
      <c r="CO6" s="22">
        <f t="shared" si="10"/>
        <v>45.11</v>
      </c>
      <c r="CP6" s="22">
        <f t="shared" si="10"/>
        <v>40.6</v>
      </c>
      <c r="CQ6" s="22">
        <f t="shared" si="10"/>
        <v>56.76</v>
      </c>
      <c r="CR6" s="22">
        <f t="shared" si="10"/>
        <v>56.04</v>
      </c>
      <c r="CS6" s="22">
        <f t="shared" si="10"/>
        <v>58.52</v>
      </c>
      <c r="CT6" s="22">
        <f t="shared" si="10"/>
        <v>58.88</v>
      </c>
      <c r="CU6" s="22">
        <f t="shared" si="10"/>
        <v>58.16</v>
      </c>
      <c r="CV6" s="21" t="str">
        <f>IF(CV7="","",IF(CV7="-","【-】","【"&amp;SUBSTITUTE(TEXT(CV7,"#,##0.00"),"-","△")&amp;"】"))</f>
        <v>【56.15】</v>
      </c>
      <c r="CW6" s="22">
        <f>IF(CW7="",NA(),CW7)</f>
        <v>52.5</v>
      </c>
      <c r="CX6" s="22">
        <f t="shared" ref="CX6:DF6" si="11">IF(CX7="",NA(),CX7)</f>
        <v>49.84</v>
      </c>
      <c r="CY6" s="22">
        <f t="shared" si="11"/>
        <v>60.4</v>
      </c>
      <c r="CZ6" s="22">
        <f t="shared" si="11"/>
        <v>58.08</v>
      </c>
      <c r="DA6" s="22">
        <f t="shared" si="11"/>
        <v>63.81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1.8</v>
      </c>
      <c r="EE6" s="22">
        <f t="shared" ref="EE6:EM6" si="14">IF(EE7="",NA(),EE7)</f>
        <v>1.39</v>
      </c>
      <c r="EF6" s="22">
        <f t="shared" si="14"/>
        <v>1.65</v>
      </c>
      <c r="EG6" s="22">
        <f t="shared" si="14"/>
        <v>2.17</v>
      </c>
      <c r="EH6" s="22">
        <f t="shared" si="14"/>
        <v>0.94</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393011</v>
      </c>
      <c r="D7" s="24">
        <v>47</v>
      </c>
      <c r="E7" s="24">
        <v>1</v>
      </c>
      <c r="F7" s="24">
        <v>0</v>
      </c>
      <c r="G7" s="24">
        <v>0</v>
      </c>
      <c r="H7" s="24" t="s">
        <v>95</v>
      </c>
      <c r="I7" s="24" t="s">
        <v>96</v>
      </c>
      <c r="J7" s="24" t="s">
        <v>97</v>
      </c>
      <c r="K7" s="24" t="s">
        <v>98</v>
      </c>
      <c r="L7" s="24" t="s">
        <v>99</v>
      </c>
      <c r="M7" s="24" t="s">
        <v>100</v>
      </c>
      <c r="N7" s="25" t="s">
        <v>101</v>
      </c>
      <c r="O7" s="25" t="s">
        <v>102</v>
      </c>
      <c r="P7" s="25">
        <v>96.23</v>
      </c>
      <c r="Q7" s="25">
        <v>2360</v>
      </c>
      <c r="R7" s="25">
        <v>2183</v>
      </c>
      <c r="S7" s="25">
        <v>74.02</v>
      </c>
      <c r="T7" s="25">
        <v>29.49</v>
      </c>
      <c r="U7" s="25">
        <v>2067</v>
      </c>
      <c r="V7" s="25">
        <v>2.4</v>
      </c>
      <c r="W7" s="25">
        <v>861.25</v>
      </c>
      <c r="X7" s="25">
        <v>63.94</v>
      </c>
      <c r="Y7" s="25">
        <v>62.5</v>
      </c>
      <c r="Z7" s="25">
        <v>68.77</v>
      </c>
      <c r="AA7" s="25">
        <v>67.150000000000006</v>
      </c>
      <c r="AB7" s="25">
        <v>65.5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1380.34</v>
      </c>
      <c r="BF7" s="25">
        <v>1406.3</v>
      </c>
      <c r="BG7" s="25">
        <v>1157.83</v>
      </c>
      <c r="BH7" s="25">
        <v>1181.3499999999999</v>
      </c>
      <c r="BI7" s="25">
        <v>1144.57</v>
      </c>
      <c r="BJ7" s="25">
        <v>1007.7</v>
      </c>
      <c r="BK7" s="25">
        <v>1018.52</v>
      </c>
      <c r="BL7" s="25">
        <v>949.61</v>
      </c>
      <c r="BM7" s="25">
        <v>918.84</v>
      </c>
      <c r="BN7" s="25">
        <v>955.49</v>
      </c>
      <c r="BO7" s="25">
        <v>982.48</v>
      </c>
      <c r="BP7" s="25">
        <v>57.67</v>
      </c>
      <c r="BQ7" s="25">
        <v>56.77</v>
      </c>
      <c r="BR7" s="25">
        <v>64.09</v>
      </c>
      <c r="BS7" s="25">
        <v>57.87</v>
      </c>
      <c r="BT7" s="25">
        <v>51.54</v>
      </c>
      <c r="BU7" s="25">
        <v>59.22</v>
      </c>
      <c r="BV7" s="25">
        <v>58.79</v>
      </c>
      <c r="BW7" s="25">
        <v>58.41</v>
      </c>
      <c r="BX7" s="25">
        <v>58.27</v>
      </c>
      <c r="BY7" s="25">
        <v>55.15</v>
      </c>
      <c r="BZ7" s="25">
        <v>50.61</v>
      </c>
      <c r="CA7" s="25">
        <v>205.91</v>
      </c>
      <c r="CB7" s="25">
        <v>215.93</v>
      </c>
      <c r="CC7" s="25">
        <v>232.13</v>
      </c>
      <c r="CD7" s="25">
        <v>258.25</v>
      </c>
      <c r="CE7" s="25">
        <v>291.57</v>
      </c>
      <c r="CF7" s="25">
        <v>292.89999999999998</v>
      </c>
      <c r="CG7" s="25">
        <v>298.25</v>
      </c>
      <c r="CH7" s="25">
        <v>303.27999999999997</v>
      </c>
      <c r="CI7" s="25">
        <v>303.81</v>
      </c>
      <c r="CJ7" s="25">
        <v>310.26</v>
      </c>
      <c r="CK7" s="25">
        <v>320.83</v>
      </c>
      <c r="CL7" s="25">
        <v>55.72</v>
      </c>
      <c r="CM7" s="25">
        <v>56.13</v>
      </c>
      <c r="CN7" s="25">
        <v>45.11</v>
      </c>
      <c r="CO7" s="25">
        <v>45.11</v>
      </c>
      <c r="CP7" s="25">
        <v>40.6</v>
      </c>
      <c r="CQ7" s="25">
        <v>56.76</v>
      </c>
      <c r="CR7" s="25">
        <v>56.04</v>
      </c>
      <c r="CS7" s="25">
        <v>58.52</v>
      </c>
      <c r="CT7" s="25">
        <v>58.88</v>
      </c>
      <c r="CU7" s="25">
        <v>58.16</v>
      </c>
      <c r="CV7" s="25">
        <v>56.15</v>
      </c>
      <c r="CW7" s="25">
        <v>52.5</v>
      </c>
      <c r="CX7" s="25">
        <v>49.84</v>
      </c>
      <c r="CY7" s="25">
        <v>60.4</v>
      </c>
      <c r="CZ7" s="25">
        <v>58.08</v>
      </c>
      <c r="DA7" s="25">
        <v>63.81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1.8</v>
      </c>
      <c r="EE7" s="25">
        <v>1.39</v>
      </c>
      <c r="EF7" s="25">
        <v>1.65</v>
      </c>
      <c r="EG7" s="25">
        <v>2.17</v>
      </c>
      <c r="EH7" s="25">
        <v>0.94</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畑山</cp:lastModifiedBy>
  <dcterms:created xsi:type="dcterms:W3CDTF">2023-12-05T01:07:07Z</dcterms:created>
  <dcterms:modified xsi:type="dcterms:W3CDTF">2024-01-29T08:07:43Z</dcterms:modified>
  <cp:category/>
</cp:coreProperties>
</file>