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企画調整室\Desktop\松島\1\4_観光特会1_1-4\公営企業調査_休養村、キャンプ場、駐車場\R60126_経営比較分析表\"/>
    </mc:Choice>
  </mc:AlternateContent>
  <xr:revisionPtr revIDLastSave="0" documentId="13_ncr:1_{4B6261EC-1953-4223-8300-FCF142E345E0}" xr6:coauthVersionLast="47" xr6:coauthVersionMax="47" xr10:uidLastSave="{00000000-0000-0000-0000-000000000000}"/>
  <workbookProtection workbookAlgorithmName="SHA-512" workbookHashValue="QMitaYuWDAN3I+NC4UizyrBsdryrS3i26SMTISe+zq0ROOHbFWQXo3mokPOiQ+CjTQfJWk73tNIdkmwisuctOw==" workbookSaltValue="NFRkcbCuFeH2LKJpA1UY7A=="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MA52" i="4" s="1"/>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JQ8" i="4" s="1"/>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HX8" i="4"/>
  <c r="FJ8" i="4"/>
  <c r="DU8" i="4"/>
  <c r="CF8" i="4"/>
  <c r="AQ8" i="4"/>
  <c r="B8" i="4"/>
  <c r="MI76" i="4" l="1"/>
  <c r="HJ51" i="4"/>
  <c r="MA30" i="4"/>
  <c r="CS30" i="4"/>
  <c r="BZ76" i="4"/>
  <c r="IT76" i="4"/>
  <c r="CS51" i="4"/>
  <c r="HJ30" i="4"/>
  <c r="MA51" i="4"/>
  <c r="C11" i="5"/>
  <c r="D11" i="5"/>
  <c r="E11" i="5"/>
  <c r="B11" i="5"/>
  <c r="BK76" i="4" l="1"/>
  <c r="LH51" i="4"/>
  <c r="IE76" i="4"/>
  <c r="LT76" i="4"/>
  <c r="GQ51" i="4"/>
  <c r="LH30" i="4"/>
  <c r="GQ30" i="4"/>
  <c r="BZ51" i="4"/>
  <c r="BZ30" i="4"/>
  <c r="HA76" i="4"/>
  <c r="AN51" i="4"/>
  <c r="FE30" i="4"/>
  <c r="FE51" i="4"/>
  <c r="AN30" i="4"/>
  <c r="AG76" i="4"/>
  <c r="JV51" i="4"/>
  <c r="KP76" i="4"/>
  <c r="JV30" i="4"/>
  <c r="BG30" i="4"/>
  <c r="AV76" i="4"/>
  <c r="KO51" i="4"/>
  <c r="HP76" i="4"/>
  <c r="BG51" i="4"/>
  <c r="FX30" i="4"/>
  <c r="LE76" i="4"/>
  <c r="FX51" i="4"/>
  <c r="KO30" i="4"/>
  <c r="KA76" i="4"/>
  <c r="EL51" i="4"/>
  <c r="JC30" i="4"/>
  <c r="JC51" i="4"/>
  <c r="GL76" i="4"/>
  <c r="U51" i="4"/>
  <c r="EL30" i="4"/>
  <c r="R76" i="4"/>
  <c r="U30" i="4"/>
</calcChain>
</file>

<file path=xl/sharedStrings.xml><?xml version="1.0" encoding="utf-8"?>
<sst xmlns="http://schemas.openxmlformats.org/spreadsheetml/2006/main" count="292" uniqueCount="131">
  <si>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</si>
  <si>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</si>
  <si>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</si>
  <si>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</si>
  <si>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</si>
  <si>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</si>
  <si>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</si>
  <si>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</si>
  <si>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</si>
  <si>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</si>
  <si>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</si>
  <si>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</si>
  <si>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</si>
  <si>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</si>
  <si>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</si>
  <si>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</si>
  <si>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</si>
  <si>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</si>
  <si>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</si>
  <si>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</si>
  <si>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</si>
  <si>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</si>
  <si>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</si>
  <si>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</si>
  <si>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</si>
  <si>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</si>
  <si>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</si>
  <si>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</si>
  <si>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</si>
  <si>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</si>
  <si>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</si>
  <si>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</si>
  <si>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</si>
  <si>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</si>
  <si>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</si>
  <si>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</si>
  <si>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</si>
  <si>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</si>
  <si>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</si>
  <si>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</si>
  <si>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</si>
  <si>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</si>
  <si>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</si>
  <si>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</si>
  <si>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</si>
  <si>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</si>
  <si>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</si>
  <si>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</si>
  <si>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</si>
  <si>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</si>
  <si>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</si>
  <si>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</si>
  <si>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</si>
  <si>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</si>
  <si>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</si>
  <si>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</si>
  <si>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</si>
  <si>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</si>
  <si>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</si>
  <si>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</si>
  <si>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</si>
  <si>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</si>
  <si>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</si>
  <si>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</si>
  <si>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</si>
  <si>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</si>
  <si>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</si>
  <si>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</si>
  <si>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</si>
  <si>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</si>
  <si>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</si>
  <si>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</si>
  <si>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</si>
  <si>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</si>
  <si>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</si>
  <si>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</si>
  <si>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</si>
  <si>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</si>
  <si>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</si>
  <si>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</si>
  <si>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</si>
  <si>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</si>
  <si>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</si>
  <si>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</si>
  <si>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</si>
  <si>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</si>
  <si>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</si>
  <si>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</si>
  <si>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</si>
  <si>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</si>
  <si>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</si>
  <si>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</si>
  <si>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</si>
  <si>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</si>
  <si>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</si>
  <si>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</si>
  <si>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</si>
  <si>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</si>
  <si>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</si>
  <si>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</si>
  <si>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</si>
  <si>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</si>
  <si>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</si>
  <si>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</si>
  <si>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</si>
  <si>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</si>
  <si>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</si>
  <si>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</si>
  <si>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</si>
  <si>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</si>
  <si>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高知県　東洋町</t>
  </si>
  <si>
    <t>第５号駐車場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</si>
  <si>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</si>
  <si>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</si>
  <si>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</si>
  <si>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</si>
  <si>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</si>
  <si>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</si>
  <si>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</si>
  <si>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</si>
  <si>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</si>
  <si>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</si>
  <si>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</si>
  <si>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</si>
  <si>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</si>
  <si>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</si>
  <si>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</si>
  <si>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
　令和元年度に新設しており、今後10年間での大規模な建設改良工事や修繕の予定は無い。施設の状況や経営状態を見極めながら改修計画を立てる必要がある。
⑨累積欠損金比率・⑩企業債残高対料金収入比率
　欠損金や企業債残高は発生していない。</t>
    <rPh sb="1" eb="3">
      <t>セツビ</t>
    </rPh>
    <rPh sb="3" eb="5">
      <t>トウシ</t>
    </rPh>
    <rPh sb="5" eb="7">
      <t>ミコ</t>
    </rPh>
    <rPh sb="7" eb="8">
      <t>ガク</t>
    </rPh>
    <rPh sb="10" eb="11">
      <t>レイ</t>
    </rPh>
    <rPh sb="11" eb="12">
      <t>ワ</t>
    </rPh>
    <rPh sb="12" eb="14">
      <t>ガンネン</t>
    </rPh>
    <rPh sb="14" eb="15">
      <t>ド</t>
    </rPh>
    <rPh sb="16" eb="18">
      <t>シンセツ</t>
    </rPh>
    <rPh sb="23" eb="25">
      <t>コンゴ</t>
    </rPh>
    <rPh sb="27" eb="28">
      <t>ネン</t>
    </rPh>
    <rPh sb="28" eb="29">
      <t>カン</t>
    </rPh>
    <rPh sb="31" eb="34">
      <t>ダイキボ</t>
    </rPh>
    <rPh sb="35" eb="37">
      <t>ケンセツ</t>
    </rPh>
    <rPh sb="37" eb="39">
      <t>カイリョウ</t>
    </rPh>
    <rPh sb="39" eb="41">
      <t>コウジ</t>
    </rPh>
    <rPh sb="42" eb="44">
      <t>シュウゼン</t>
    </rPh>
    <rPh sb="45" eb="47">
      <t>ヨテイ</t>
    </rPh>
    <rPh sb="48" eb="49">
      <t>ナ</t>
    </rPh>
    <rPh sb="51" eb="53">
      <t>シセツ</t>
    </rPh>
    <rPh sb="54" eb="56">
      <t>ジョウキョウ</t>
    </rPh>
    <rPh sb="57" eb="59">
      <t>ケイエイ</t>
    </rPh>
    <rPh sb="59" eb="61">
      <t>ジョウタイ</t>
    </rPh>
    <rPh sb="62" eb="64">
      <t>ミキワ</t>
    </rPh>
    <rPh sb="68" eb="70">
      <t>カイシュウ</t>
    </rPh>
    <rPh sb="70" eb="72">
      <t>ケイカク</t>
    </rPh>
    <rPh sb="73" eb="74">
      <t>タ</t>
    </rPh>
    <rPh sb="76" eb="78">
      <t>ヒツヨウ</t>
    </rPh>
    <rPh sb="85" eb="87">
      <t>ルイセキ</t>
    </rPh>
    <rPh sb="87" eb="90">
      <t>ケッソンキン</t>
    </rPh>
    <rPh sb="90" eb="92">
      <t>ヒリツ</t>
    </rPh>
    <rPh sb="94" eb="96">
      <t>キギョウ</t>
    </rPh>
    <rPh sb="96" eb="97">
      <t>サイ</t>
    </rPh>
    <rPh sb="97" eb="99">
      <t>ザンダカ</t>
    </rPh>
    <rPh sb="99" eb="100">
      <t>タイ</t>
    </rPh>
    <rPh sb="100" eb="102">
      <t>リョウキン</t>
    </rPh>
    <rPh sb="102" eb="104">
      <t>シュウニュウ</t>
    </rPh>
    <rPh sb="104" eb="106">
      <t>ヒリツ</t>
    </rPh>
    <rPh sb="108" eb="111">
      <t>ケッソンキン</t>
    </rPh>
    <rPh sb="112" eb="114">
      <t>キギョウ</t>
    </rPh>
    <rPh sb="114" eb="115">
      <t>サイ</t>
    </rPh>
    <rPh sb="115" eb="117">
      <t>ザンダカ</t>
    </rPh>
    <rPh sb="118" eb="120">
      <t>ハッセイ</t>
    </rPh>
    <phoneticPr fontId="15"/>
  </si>
  <si>
    <t>　第5号駐車場の数値だけを見ると収益が上がっているが、第3号及び第4号駐車場を含めた駐車場事業全体で見ると厳しい経営状況にある。経費削減、利用者増加に向けて、事業改善を進めていく。</t>
    <rPh sb="1" eb="2">
      <t>ダイ</t>
    </rPh>
    <rPh sb="3" eb="4">
      <t>ゴウ</t>
    </rPh>
    <rPh sb="4" eb="7">
      <t>チュウシャジョウ</t>
    </rPh>
    <rPh sb="8" eb="10">
      <t>スウチ</t>
    </rPh>
    <rPh sb="13" eb="14">
      <t>ミ</t>
    </rPh>
    <rPh sb="16" eb="18">
      <t>シュウエキ</t>
    </rPh>
    <rPh sb="19" eb="20">
      <t>ア</t>
    </rPh>
    <rPh sb="27" eb="28">
      <t>ダイ</t>
    </rPh>
    <rPh sb="29" eb="30">
      <t>ゴウ</t>
    </rPh>
    <rPh sb="30" eb="31">
      <t>オヨ</t>
    </rPh>
    <rPh sb="32" eb="33">
      <t>ダイ</t>
    </rPh>
    <rPh sb="34" eb="35">
      <t>ゴウ</t>
    </rPh>
    <rPh sb="35" eb="38">
      <t>チュウシャジョウ</t>
    </rPh>
    <rPh sb="39" eb="40">
      <t>フク</t>
    </rPh>
    <rPh sb="42" eb="45">
      <t>チュウシャジョウ</t>
    </rPh>
    <rPh sb="45" eb="47">
      <t>ジギョウ</t>
    </rPh>
    <rPh sb="47" eb="49">
      <t>ゼンタイ</t>
    </rPh>
    <rPh sb="50" eb="51">
      <t>ミ</t>
    </rPh>
    <rPh sb="53" eb="54">
      <t>キビ</t>
    </rPh>
    <rPh sb="56" eb="58">
      <t>ケイエイ</t>
    </rPh>
    <rPh sb="58" eb="60">
      <t>ジョウキョウ</t>
    </rPh>
    <rPh sb="64" eb="66">
      <t>ケイヒ</t>
    </rPh>
    <rPh sb="66" eb="68">
      <t>サクゲン</t>
    </rPh>
    <rPh sb="69" eb="72">
      <t>リヨウシャ</t>
    </rPh>
    <rPh sb="72" eb="74">
      <t>ゾウカ</t>
    </rPh>
    <rPh sb="75" eb="76">
      <t>ム</t>
    </rPh>
    <rPh sb="79" eb="81">
      <t>ジギョウ</t>
    </rPh>
    <rPh sb="81" eb="83">
      <t>カイゼン</t>
    </rPh>
    <rPh sb="84" eb="85">
      <t>スス</t>
    </rPh>
    <phoneticPr fontId="5"/>
  </si>
  <si>
    <t>①収益的収支比率・④売上高GOP比率・⑤EBITDA
　すべての数値が対前年度比で増加しており、売上高GOP比率は類似施設平均値を上回っている。</t>
    <rPh sb="1" eb="4">
      <t>シュウエキテキ</t>
    </rPh>
    <rPh sb="4" eb="6">
      <t>シュウシ</t>
    </rPh>
    <rPh sb="6" eb="8">
      <t>ヒリツ</t>
    </rPh>
    <rPh sb="32" eb="34">
      <t>スウチ</t>
    </rPh>
    <rPh sb="35" eb="40">
      <t>タイゼンネンドヒ</t>
    </rPh>
    <rPh sb="41" eb="43">
      <t>ゾウカ</t>
    </rPh>
    <rPh sb="49" eb="51">
      <t>ゼンコク</t>
    </rPh>
    <rPh sb="51" eb="53">
      <t>ヘイキン</t>
    </rPh>
    <rPh sb="54" eb="56">
      <t>ルイジ</t>
    </rPh>
    <rPh sb="57" eb="59">
      <t>ルイジ</t>
    </rPh>
    <phoneticPr fontId="15"/>
  </si>
  <si>
    <t>⑪稼働率
　令和2年度はコロナウイルスの影響を受け利用者が大幅に減少したが令和3年度以降は持ち直しの傾向が見られた。当駐車場はサーフィンビーチに隣接した駐車場であり、サーフィンのオフシーズン（11月～2月）は利用者が大幅に減少することが全体の稼働率に影響している。</t>
    <rPh sb="1" eb="3">
      <t>カドウ</t>
    </rPh>
    <rPh sb="3" eb="4">
      <t>リツ</t>
    </rPh>
    <rPh sb="6" eb="7">
      <t>レイ</t>
    </rPh>
    <rPh sb="7" eb="8">
      <t>ワ</t>
    </rPh>
    <rPh sb="9" eb="10">
      <t>ネン</t>
    </rPh>
    <rPh sb="10" eb="11">
      <t>ド</t>
    </rPh>
    <rPh sb="20" eb="22">
      <t>エイキョウ</t>
    </rPh>
    <rPh sb="23" eb="24">
      <t>ウ</t>
    </rPh>
    <rPh sb="25" eb="28">
      <t>リヨウシャ</t>
    </rPh>
    <rPh sb="29" eb="31">
      <t>オオハバ</t>
    </rPh>
    <rPh sb="32" eb="34">
      <t>ゲンショウ</t>
    </rPh>
    <rPh sb="37" eb="39">
      <t>レイワ</t>
    </rPh>
    <rPh sb="40" eb="42">
      <t>ネンド</t>
    </rPh>
    <rPh sb="42" eb="44">
      <t>イコウ</t>
    </rPh>
    <rPh sb="45" eb="46">
      <t>モ</t>
    </rPh>
    <rPh sb="47" eb="48">
      <t>ナオ</t>
    </rPh>
    <rPh sb="50" eb="52">
      <t>ケイコウ</t>
    </rPh>
    <rPh sb="53" eb="54">
      <t>ミ</t>
    </rPh>
    <rPh sb="58" eb="59">
      <t>トウ</t>
    </rPh>
    <rPh sb="72" eb="74">
      <t>リンセツ</t>
    </rPh>
    <rPh sb="76" eb="79">
      <t>チュウシャジョウ</t>
    </rPh>
    <rPh sb="98" eb="99">
      <t>ガツ</t>
    </rPh>
    <rPh sb="101" eb="102">
      <t>ガツ</t>
    </rPh>
    <rPh sb="108" eb="110">
      <t>オオハバ</t>
    </rPh>
    <rPh sb="111" eb="113">
      <t>ゲンショウ</t>
    </rPh>
    <rPh sb="118" eb="120">
      <t>ゼンタイ</t>
    </rPh>
    <rPh sb="121" eb="123">
      <t>カドウ</t>
    </rPh>
    <rPh sb="123" eb="124">
      <t>リツ</t>
    </rPh>
    <rPh sb="125" eb="127">
      <t>エイキョウ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</si>
</sst>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79C98069-D69E-4BB5-BE25-F51888FE8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254</c:v>
                </c:pt>
                <c:pt idx="2">
                  <c:v>148.80000000000001</c:v>
                </c:pt>
                <c:pt idx="3">
                  <c:v>228</c:v>
                </c:pt>
                <c:pt idx="4">
                  <c:v>334.6</c:v>
                </c:pt>
              </c:numCache>
            </c:numRef>
          </c:val>
          <c:extLst>
            <c:ext xmlns:c16="http://schemas.microsoft.com/office/drawing/2014/chart" uri="{C3380CC4-5D6E-409C-BE32-E72D297353CC}">
              <c16:uniqueId val="{00000000-8E3E-4398-8861-944ADE21083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754.2</c:v>
                </c:pt>
                <c:pt idx="2">
                  <c:v>383.4</c:v>
                </c:pt>
                <c:pt idx="3">
                  <c:v>338.4</c:v>
                </c:pt>
                <c:pt idx="4">
                  <c:v>1268.9000000000001</c:v>
                </c:pt>
              </c:numCache>
            </c:numRef>
          </c:val>
          <c:smooth val="0"/>
          <c:extLst>
            <c:ext xmlns:c16="http://schemas.microsoft.com/office/drawing/2014/chart" uri="{C3380CC4-5D6E-409C-BE32-E72D297353CC}">
              <c16:uniqueId val="{00000001-8E3E-4398-8861-944ADE21083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0C1C-4F47-9BBC-9AACDF0407C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54.4</c:v>
                </c:pt>
                <c:pt idx="2">
                  <c:v>70.3</c:v>
                </c:pt>
                <c:pt idx="3">
                  <c:v>70</c:v>
                </c:pt>
                <c:pt idx="4">
                  <c:v>47.6</c:v>
                </c:pt>
              </c:numCache>
            </c:numRef>
          </c:val>
          <c:smooth val="0"/>
          <c:extLst>
            <c:ext xmlns:c16="http://schemas.microsoft.com/office/drawing/2014/chart" uri="{C3380CC4-5D6E-409C-BE32-E72D297353CC}">
              <c16:uniqueId val="{00000001-0C1C-4F47-9BBC-9AACDF0407C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5A8-4045-91FC-421594C57A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5A8-4045-91FC-421594C57A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F4B-4CF5-86CD-2CE45A70F0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4B-4CF5-86CD-2CE45A70F0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6592-463A-8F0C-6D37AEEBE2F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2</c:v>
                </c:pt>
                <c:pt idx="2">
                  <c:v>10.199999999999999</c:v>
                </c:pt>
                <c:pt idx="3">
                  <c:v>5.0999999999999996</c:v>
                </c:pt>
                <c:pt idx="4">
                  <c:v>1.9</c:v>
                </c:pt>
              </c:numCache>
            </c:numRef>
          </c:val>
          <c:smooth val="0"/>
          <c:extLst>
            <c:ext xmlns:c16="http://schemas.microsoft.com/office/drawing/2014/chart" uri="{C3380CC4-5D6E-409C-BE32-E72D297353CC}">
              <c16:uniqueId val="{00000001-6592-463A-8F0C-6D37AEEBE2F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3290-46B1-8C63-F5D3FC36B90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15</c:v>
                </c:pt>
                <c:pt idx="2">
                  <c:v>407</c:v>
                </c:pt>
                <c:pt idx="3">
                  <c:v>166</c:v>
                </c:pt>
                <c:pt idx="4">
                  <c:v>18</c:v>
                </c:pt>
              </c:numCache>
            </c:numRef>
          </c:val>
          <c:smooth val="0"/>
          <c:extLst>
            <c:ext xmlns:c16="http://schemas.microsoft.com/office/drawing/2014/chart" uri="{C3380CC4-5D6E-409C-BE32-E72D297353CC}">
              <c16:uniqueId val="{00000001-3290-46B1-8C63-F5D3FC36B90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50</c:v>
                </c:pt>
                <c:pt idx="2">
                  <c:v>30.8</c:v>
                </c:pt>
                <c:pt idx="3">
                  <c:v>42.3</c:v>
                </c:pt>
                <c:pt idx="4">
                  <c:v>57.7</c:v>
                </c:pt>
              </c:numCache>
            </c:numRef>
          </c:val>
          <c:extLst>
            <c:ext xmlns:c16="http://schemas.microsoft.com/office/drawing/2014/chart" uri="{C3380CC4-5D6E-409C-BE32-E72D297353CC}">
              <c16:uniqueId val="{00000000-6C8D-4001-9194-EAEEC3D76F3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295.5</c:v>
                </c:pt>
                <c:pt idx="2">
                  <c:v>224.4</c:v>
                </c:pt>
                <c:pt idx="3">
                  <c:v>251.9</c:v>
                </c:pt>
                <c:pt idx="4">
                  <c:v>291.5</c:v>
                </c:pt>
              </c:numCache>
            </c:numRef>
          </c:val>
          <c:smooth val="0"/>
          <c:extLst>
            <c:ext xmlns:c16="http://schemas.microsoft.com/office/drawing/2014/chart" uri="{C3380CC4-5D6E-409C-BE32-E72D297353CC}">
              <c16:uniqueId val="{00000001-6C8D-4001-9194-EAEEC3D76F3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60.6</c:v>
                </c:pt>
                <c:pt idx="2">
                  <c:v>32.799999999999997</c:v>
                </c:pt>
                <c:pt idx="3">
                  <c:v>56.1</c:v>
                </c:pt>
                <c:pt idx="4">
                  <c:v>70.099999999999994</c:v>
                </c:pt>
              </c:numCache>
            </c:numRef>
          </c:val>
          <c:extLst>
            <c:ext xmlns:c16="http://schemas.microsoft.com/office/drawing/2014/chart" uri="{C3380CC4-5D6E-409C-BE32-E72D297353CC}">
              <c16:uniqueId val="{00000000-9750-4D43-A1BE-1D2C38C0474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33.6</c:v>
                </c:pt>
                <c:pt idx="2">
                  <c:v>-122.5</c:v>
                </c:pt>
                <c:pt idx="3">
                  <c:v>8.5</c:v>
                </c:pt>
                <c:pt idx="4">
                  <c:v>26.6</c:v>
                </c:pt>
              </c:numCache>
            </c:numRef>
          </c:val>
          <c:smooth val="0"/>
          <c:extLst>
            <c:ext xmlns:c16="http://schemas.microsoft.com/office/drawing/2014/chart" uri="{C3380CC4-5D6E-409C-BE32-E72D297353CC}">
              <c16:uniqueId val="{00000001-9750-4D43-A1BE-1D2C38C0474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943</c:v>
                </c:pt>
                <c:pt idx="2">
                  <c:v>358</c:v>
                </c:pt>
                <c:pt idx="3">
                  <c:v>1048</c:v>
                </c:pt>
                <c:pt idx="4">
                  <c:v>1766</c:v>
                </c:pt>
              </c:numCache>
            </c:numRef>
          </c:val>
          <c:extLst>
            <c:ext xmlns:c16="http://schemas.microsoft.com/office/drawing/2014/chart" uri="{C3380CC4-5D6E-409C-BE32-E72D297353CC}">
              <c16:uniqueId val="{00000000-3247-46AB-8CC4-D848C28BB02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7940</c:v>
                </c:pt>
                <c:pt idx="2">
                  <c:v>2576</c:v>
                </c:pt>
                <c:pt idx="3">
                  <c:v>4153</c:v>
                </c:pt>
                <c:pt idx="4">
                  <c:v>6140</c:v>
                </c:pt>
              </c:numCache>
            </c:numRef>
          </c:val>
          <c:smooth val="0"/>
          <c:extLst>
            <c:ext xmlns:c16="http://schemas.microsoft.com/office/drawing/2014/chart" uri="{C3380CC4-5D6E-409C-BE32-E72D297353CC}">
              <c16:uniqueId val="{00000001-3247-46AB-8CC4-D848C28BB02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52"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6" t="str">
        <f>データ!H6&amp;"　"&amp;データ!I6</f>
        <v>高知県東洋町　第５号駐車場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15">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Ａ３Ｂ１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915</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15">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118</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広場式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4</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26</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27</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無</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254</v>
      </c>
      <c r="AO31" s="98"/>
      <c r="AP31" s="98"/>
      <c r="AQ31" s="98"/>
      <c r="AR31" s="98"/>
      <c r="AS31" s="98"/>
      <c r="AT31" s="98"/>
      <c r="AU31" s="98"/>
      <c r="AV31" s="98"/>
      <c r="AW31" s="98"/>
      <c r="AX31" s="98"/>
      <c r="AY31" s="98"/>
      <c r="AZ31" s="98"/>
      <c r="BA31" s="98"/>
      <c r="BB31" s="98"/>
      <c r="BC31" s="98"/>
      <c r="BD31" s="98"/>
      <c r="BE31" s="98"/>
      <c r="BF31" s="98"/>
      <c r="BG31" s="98">
        <f>データ!AA7</f>
        <v>148.80000000000001</v>
      </c>
      <c r="BH31" s="98"/>
      <c r="BI31" s="98"/>
      <c r="BJ31" s="98"/>
      <c r="BK31" s="98"/>
      <c r="BL31" s="98"/>
      <c r="BM31" s="98"/>
      <c r="BN31" s="98"/>
      <c r="BO31" s="98"/>
      <c r="BP31" s="98"/>
      <c r="BQ31" s="98"/>
      <c r="BR31" s="98"/>
      <c r="BS31" s="98"/>
      <c r="BT31" s="98"/>
      <c r="BU31" s="98"/>
      <c r="BV31" s="98"/>
      <c r="BW31" s="98"/>
      <c r="BX31" s="98"/>
      <c r="BY31" s="98"/>
      <c r="BZ31" s="98">
        <f>データ!AB7</f>
        <v>228</v>
      </c>
      <c r="CA31" s="98"/>
      <c r="CB31" s="98"/>
      <c r="CC31" s="98"/>
      <c r="CD31" s="98"/>
      <c r="CE31" s="98"/>
      <c r="CF31" s="98"/>
      <c r="CG31" s="98"/>
      <c r="CH31" s="98"/>
      <c r="CI31" s="98"/>
      <c r="CJ31" s="98"/>
      <c r="CK31" s="98"/>
      <c r="CL31" s="98"/>
      <c r="CM31" s="98"/>
      <c r="CN31" s="98"/>
      <c r="CO31" s="98"/>
      <c r="CP31" s="98"/>
      <c r="CQ31" s="98"/>
      <c r="CR31" s="98"/>
      <c r="CS31" s="98">
        <f>データ!AC7</f>
        <v>334.6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50</v>
      </c>
      <c r="JW31" s="67"/>
      <c r="JX31" s="67"/>
      <c r="JY31" s="67"/>
      <c r="JZ31" s="67"/>
      <c r="KA31" s="67"/>
      <c r="KB31" s="67"/>
      <c r="KC31" s="67"/>
      <c r="KD31" s="67"/>
      <c r="KE31" s="67"/>
      <c r="KF31" s="67"/>
      <c r="KG31" s="67"/>
      <c r="KH31" s="67"/>
      <c r="KI31" s="67"/>
      <c r="KJ31" s="67"/>
      <c r="KK31" s="67"/>
      <c r="KL31" s="67"/>
      <c r="KM31" s="67"/>
      <c r="KN31" s="68"/>
      <c r="KO31" s="66">
        <f>データ!DM7</f>
        <v>30.8</v>
      </c>
      <c r="KP31" s="67"/>
      <c r="KQ31" s="67"/>
      <c r="KR31" s="67"/>
      <c r="KS31" s="67"/>
      <c r="KT31" s="67"/>
      <c r="KU31" s="67"/>
      <c r="KV31" s="67"/>
      <c r="KW31" s="67"/>
      <c r="KX31" s="67"/>
      <c r="KY31" s="67"/>
      <c r="KZ31" s="67"/>
      <c r="LA31" s="67"/>
      <c r="LB31" s="67"/>
      <c r="LC31" s="67"/>
      <c r="LD31" s="67"/>
      <c r="LE31" s="67"/>
      <c r="LF31" s="67"/>
      <c r="LG31" s="68"/>
      <c r="LH31" s="66">
        <f>データ!DN7</f>
        <v>42.3</v>
      </c>
      <c r="LI31" s="67"/>
      <c r="LJ31" s="67"/>
      <c r="LK31" s="67"/>
      <c r="LL31" s="67"/>
      <c r="LM31" s="67"/>
      <c r="LN31" s="67"/>
      <c r="LO31" s="67"/>
      <c r="LP31" s="67"/>
      <c r="LQ31" s="67"/>
      <c r="LR31" s="67"/>
      <c r="LS31" s="67"/>
      <c r="LT31" s="67"/>
      <c r="LU31" s="67"/>
      <c r="LV31" s="67"/>
      <c r="LW31" s="67"/>
      <c r="LX31" s="67"/>
      <c r="LY31" s="67"/>
      <c r="LZ31" s="68"/>
      <c r="MA31" s="66">
        <f>データ!DO7</f>
        <v>57.7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754.2</v>
      </c>
      <c r="AO32" s="98"/>
      <c r="AP32" s="98"/>
      <c r="AQ32" s="98"/>
      <c r="AR32" s="98"/>
      <c r="AS32" s="98"/>
      <c r="AT32" s="98"/>
      <c r="AU32" s="98"/>
      <c r="AV32" s="98"/>
      <c r="AW32" s="98"/>
      <c r="AX32" s="98"/>
      <c r="AY32" s="98"/>
      <c r="AZ32" s="98"/>
      <c r="BA32" s="98"/>
      <c r="BB32" s="98"/>
      <c r="BC32" s="98"/>
      <c r="BD32" s="98"/>
      <c r="BE32" s="98"/>
      <c r="BF32" s="98"/>
      <c r="BG32" s="98">
        <f>データ!AF7</f>
        <v>383.4</v>
      </c>
      <c r="BH32" s="98"/>
      <c r="BI32" s="98"/>
      <c r="BJ32" s="98"/>
      <c r="BK32" s="98"/>
      <c r="BL32" s="98"/>
      <c r="BM32" s="98"/>
      <c r="BN32" s="98"/>
      <c r="BO32" s="98"/>
      <c r="BP32" s="98"/>
      <c r="BQ32" s="98"/>
      <c r="BR32" s="98"/>
      <c r="BS32" s="98"/>
      <c r="BT32" s="98"/>
      <c r="BU32" s="98"/>
      <c r="BV32" s="98"/>
      <c r="BW32" s="98"/>
      <c r="BX32" s="98"/>
      <c r="BY32" s="98"/>
      <c r="BZ32" s="98">
        <f>データ!AG7</f>
        <v>338.4</v>
      </c>
      <c r="CA32" s="98"/>
      <c r="CB32" s="98"/>
      <c r="CC32" s="98"/>
      <c r="CD32" s="98"/>
      <c r="CE32" s="98"/>
      <c r="CF32" s="98"/>
      <c r="CG32" s="98"/>
      <c r="CH32" s="98"/>
      <c r="CI32" s="98"/>
      <c r="CJ32" s="98"/>
      <c r="CK32" s="98"/>
      <c r="CL32" s="98"/>
      <c r="CM32" s="98"/>
      <c r="CN32" s="98"/>
      <c r="CO32" s="98"/>
      <c r="CP32" s="98"/>
      <c r="CQ32" s="98"/>
      <c r="CR32" s="98"/>
      <c r="CS32" s="98">
        <f>データ!AH7</f>
        <v>1268.9000000000001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2</v>
      </c>
      <c r="FF32" s="98"/>
      <c r="FG32" s="98"/>
      <c r="FH32" s="98"/>
      <c r="FI32" s="98"/>
      <c r="FJ32" s="98"/>
      <c r="FK32" s="98"/>
      <c r="FL32" s="98"/>
      <c r="FM32" s="98"/>
      <c r="FN32" s="98"/>
      <c r="FO32" s="98"/>
      <c r="FP32" s="98"/>
      <c r="FQ32" s="98"/>
      <c r="FR32" s="98"/>
      <c r="FS32" s="98"/>
      <c r="FT32" s="98"/>
      <c r="FU32" s="98"/>
      <c r="FV32" s="98"/>
      <c r="FW32" s="98"/>
      <c r="FX32" s="98">
        <f>データ!AQ7</f>
        <v>10.199999999999999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1.9</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295.5</v>
      </c>
      <c r="JW32" s="67"/>
      <c r="JX32" s="67"/>
      <c r="JY32" s="67"/>
      <c r="JZ32" s="67"/>
      <c r="KA32" s="67"/>
      <c r="KB32" s="67"/>
      <c r="KC32" s="67"/>
      <c r="KD32" s="67"/>
      <c r="KE32" s="67"/>
      <c r="KF32" s="67"/>
      <c r="KG32" s="67"/>
      <c r="KH32" s="67"/>
      <c r="KI32" s="67"/>
      <c r="KJ32" s="67"/>
      <c r="KK32" s="67"/>
      <c r="KL32" s="67"/>
      <c r="KM32" s="67"/>
      <c r="KN32" s="68"/>
      <c r="KO32" s="66">
        <f>データ!DR7</f>
        <v>224.4</v>
      </c>
      <c r="KP32" s="67"/>
      <c r="KQ32" s="67"/>
      <c r="KR32" s="67"/>
      <c r="KS32" s="67"/>
      <c r="KT32" s="67"/>
      <c r="KU32" s="67"/>
      <c r="KV32" s="67"/>
      <c r="KW32" s="67"/>
      <c r="KX32" s="67"/>
      <c r="KY32" s="67"/>
      <c r="KZ32" s="67"/>
      <c r="LA32" s="67"/>
      <c r="LB32" s="67"/>
      <c r="LC32" s="67"/>
      <c r="LD32" s="67"/>
      <c r="LE32" s="67"/>
      <c r="LF32" s="67"/>
      <c r="LG32" s="68"/>
      <c r="LH32" s="66">
        <f>データ!DS7</f>
        <v>251.9</v>
      </c>
      <c r="LI32" s="67"/>
      <c r="LJ32" s="67"/>
      <c r="LK32" s="67"/>
      <c r="LL32" s="67"/>
      <c r="LM32" s="67"/>
      <c r="LN32" s="67"/>
      <c r="LO32" s="67"/>
      <c r="LP32" s="67"/>
      <c r="LQ32" s="67"/>
      <c r="LR32" s="67"/>
      <c r="LS32" s="67"/>
      <c r="LT32" s="67"/>
      <c r="LU32" s="67"/>
      <c r="LV32" s="67"/>
      <c r="LW32" s="67"/>
      <c r="LX32" s="67"/>
      <c r="LY32" s="67"/>
      <c r="LZ32" s="68"/>
      <c r="MA32" s="66">
        <f>データ!DT7</f>
        <v>291.5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60.6</v>
      </c>
      <c r="FF52" s="98"/>
      <c r="FG52" s="98"/>
      <c r="FH52" s="98"/>
      <c r="FI52" s="98"/>
      <c r="FJ52" s="98"/>
      <c r="FK52" s="98"/>
      <c r="FL52" s="98"/>
      <c r="FM52" s="98"/>
      <c r="FN52" s="98"/>
      <c r="FO52" s="98"/>
      <c r="FP52" s="98"/>
      <c r="FQ52" s="98"/>
      <c r="FR52" s="98"/>
      <c r="FS52" s="98"/>
      <c r="FT52" s="98"/>
      <c r="FU52" s="98"/>
      <c r="FV52" s="98"/>
      <c r="FW52" s="98"/>
      <c r="FX52" s="98">
        <f>データ!BH7</f>
        <v>32.799999999999997</v>
      </c>
      <c r="FY52" s="98"/>
      <c r="FZ52" s="98"/>
      <c r="GA52" s="98"/>
      <c r="GB52" s="98"/>
      <c r="GC52" s="98"/>
      <c r="GD52" s="98"/>
      <c r="GE52" s="98"/>
      <c r="GF52" s="98"/>
      <c r="GG52" s="98"/>
      <c r="GH52" s="98"/>
      <c r="GI52" s="98"/>
      <c r="GJ52" s="98"/>
      <c r="GK52" s="98"/>
      <c r="GL52" s="98"/>
      <c r="GM52" s="98"/>
      <c r="GN52" s="98"/>
      <c r="GO52" s="98"/>
      <c r="GP52" s="98"/>
      <c r="GQ52" s="98">
        <f>データ!BI7</f>
        <v>56.1</v>
      </c>
      <c r="GR52" s="98"/>
      <c r="GS52" s="98"/>
      <c r="GT52" s="98"/>
      <c r="GU52" s="98"/>
      <c r="GV52" s="98"/>
      <c r="GW52" s="98"/>
      <c r="GX52" s="98"/>
      <c r="GY52" s="98"/>
      <c r="GZ52" s="98"/>
      <c r="HA52" s="98"/>
      <c r="HB52" s="98"/>
      <c r="HC52" s="98"/>
      <c r="HD52" s="98"/>
      <c r="HE52" s="98"/>
      <c r="HF52" s="98"/>
      <c r="HG52" s="98"/>
      <c r="HH52" s="98"/>
      <c r="HI52" s="98"/>
      <c r="HJ52" s="98">
        <f>データ!BJ7</f>
        <v>70.099999999999994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943</v>
      </c>
      <c r="JW52" s="97"/>
      <c r="JX52" s="97"/>
      <c r="JY52" s="97"/>
      <c r="JZ52" s="97"/>
      <c r="KA52" s="97"/>
      <c r="KB52" s="97"/>
      <c r="KC52" s="97"/>
      <c r="KD52" s="97"/>
      <c r="KE52" s="97"/>
      <c r="KF52" s="97"/>
      <c r="KG52" s="97"/>
      <c r="KH52" s="97"/>
      <c r="KI52" s="97"/>
      <c r="KJ52" s="97"/>
      <c r="KK52" s="97"/>
      <c r="KL52" s="97"/>
      <c r="KM52" s="97"/>
      <c r="KN52" s="97"/>
      <c r="KO52" s="97">
        <f>データ!BS7</f>
        <v>358</v>
      </c>
      <c r="KP52" s="97"/>
      <c r="KQ52" s="97"/>
      <c r="KR52" s="97"/>
      <c r="KS52" s="97"/>
      <c r="KT52" s="97"/>
      <c r="KU52" s="97"/>
      <c r="KV52" s="97"/>
      <c r="KW52" s="97"/>
      <c r="KX52" s="97"/>
      <c r="KY52" s="97"/>
      <c r="KZ52" s="97"/>
      <c r="LA52" s="97"/>
      <c r="LB52" s="97"/>
      <c r="LC52" s="97"/>
      <c r="LD52" s="97"/>
      <c r="LE52" s="97"/>
      <c r="LF52" s="97"/>
      <c r="LG52" s="97"/>
      <c r="LH52" s="97">
        <f>データ!BT7</f>
        <v>1048</v>
      </c>
      <c r="LI52" s="97"/>
      <c r="LJ52" s="97"/>
      <c r="LK52" s="97"/>
      <c r="LL52" s="97"/>
      <c r="LM52" s="97"/>
      <c r="LN52" s="97"/>
      <c r="LO52" s="97"/>
      <c r="LP52" s="97"/>
      <c r="LQ52" s="97"/>
      <c r="LR52" s="97"/>
      <c r="LS52" s="97"/>
      <c r="LT52" s="97"/>
      <c r="LU52" s="97"/>
      <c r="LV52" s="97"/>
      <c r="LW52" s="97"/>
      <c r="LX52" s="97"/>
      <c r="LY52" s="97"/>
      <c r="LZ52" s="97"/>
      <c r="MA52" s="97">
        <f>データ!BU7</f>
        <v>1766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15</v>
      </c>
      <c r="AO53" s="97"/>
      <c r="AP53" s="97"/>
      <c r="AQ53" s="97"/>
      <c r="AR53" s="97"/>
      <c r="AS53" s="97"/>
      <c r="AT53" s="97"/>
      <c r="AU53" s="97"/>
      <c r="AV53" s="97"/>
      <c r="AW53" s="97"/>
      <c r="AX53" s="97"/>
      <c r="AY53" s="97"/>
      <c r="AZ53" s="97"/>
      <c r="BA53" s="97"/>
      <c r="BB53" s="97"/>
      <c r="BC53" s="97"/>
      <c r="BD53" s="97"/>
      <c r="BE53" s="97"/>
      <c r="BF53" s="97"/>
      <c r="BG53" s="97">
        <f>データ!BB7</f>
        <v>407</v>
      </c>
      <c r="BH53" s="97"/>
      <c r="BI53" s="97"/>
      <c r="BJ53" s="97"/>
      <c r="BK53" s="97"/>
      <c r="BL53" s="97"/>
      <c r="BM53" s="97"/>
      <c r="BN53" s="97"/>
      <c r="BO53" s="97"/>
      <c r="BP53" s="97"/>
      <c r="BQ53" s="97"/>
      <c r="BR53" s="97"/>
      <c r="BS53" s="97"/>
      <c r="BT53" s="97"/>
      <c r="BU53" s="97"/>
      <c r="BV53" s="97"/>
      <c r="BW53" s="97"/>
      <c r="BX53" s="97"/>
      <c r="BY53" s="97"/>
      <c r="BZ53" s="97">
        <f>データ!BC7</f>
        <v>166</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33.6</v>
      </c>
      <c r="FF53" s="98"/>
      <c r="FG53" s="98"/>
      <c r="FH53" s="98"/>
      <c r="FI53" s="98"/>
      <c r="FJ53" s="98"/>
      <c r="FK53" s="98"/>
      <c r="FL53" s="98"/>
      <c r="FM53" s="98"/>
      <c r="FN53" s="98"/>
      <c r="FO53" s="98"/>
      <c r="FP53" s="98"/>
      <c r="FQ53" s="98"/>
      <c r="FR53" s="98"/>
      <c r="FS53" s="98"/>
      <c r="FT53" s="98"/>
      <c r="FU53" s="98"/>
      <c r="FV53" s="98"/>
      <c r="FW53" s="98"/>
      <c r="FX53" s="98">
        <f>データ!BM7</f>
        <v>-122.5</v>
      </c>
      <c r="FY53" s="98"/>
      <c r="FZ53" s="98"/>
      <c r="GA53" s="98"/>
      <c r="GB53" s="98"/>
      <c r="GC53" s="98"/>
      <c r="GD53" s="98"/>
      <c r="GE53" s="98"/>
      <c r="GF53" s="98"/>
      <c r="GG53" s="98"/>
      <c r="GH53" s="98"/>
      <c r="GI53" s="98"/>
      <c r="GJ53" s="98"/>
      <c r="GK53" s="98"/>
      <c r="GL53" s="98"/>
      <c r="GM53" s="98"/>
      <c r="GN53" s="98"/>
      <c r="GO53" s="98"/>
      <c r="GP53" s="98"/>
      <c r="GQ53" s="98">
        <f>データ!BN7</f>
        <v>8.5</v>
      </c>
      <c r="GR53" s="98"/>
      <c r="GS53" s="98"/>
      <c r="GT53" s="98"/>
      <c r="GU53" s="98"/>
      <c r="GV53" s="98"/>
      <c r="GW53" s="98"/>
      <c r="GX53" s="98"/>
      <c r="GY53" s="98"/>
      <c r="GZ53" s="98"/>
      <c r="HA53" s="98"/>
      <c r="HB53" s="98"/>
      <c r="HC53" s="98"/>
      <c r="HD53" s="98"/>
      <c r="HE53" s="98"/>
      <c r="HF53" s="98"/>
      <c r="HG53" s="98"/>
      <c r="HH53" s="98"/>
      <c r="HI53" s="98"/>
      <c r="HJ53" s="98">
        <f>データ!BO7</f>
        <v>26.6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7940</v>
      </c>
      <c r="JW53" s="97"/>
      <c r="JX53" s="97"/>
      <c r="JY53" s="97"/>
      <c r="JZ53" s="97"/>
      <c r="KA53" s="97"/>
      <c r="KB53" s="97"/>
      <c r="KC53" s="97"/>
      <c r="KD53" s="97"/>
      <c r="KE53" s="97"/>
      <c r="KF53" s="97"/>
      <c r="KG53" s="97"/>
      <c r="KH53" s="97"/>
      <c r="KI53" s="97"/>
      <c r="KJ53" s="97"/>
      <c r="KK53" s="97"/>
      <c r="KL53" s="97"/>
      <c r="KM53" s="97"/>
      <c r="KN53" s="97"/>
      <c r="KO53" s="97">
        <f>データ!BX7</f>
        <v>2576</v>
      </c>
      <c r="KP53" s="97"/>
      <c r="KQ53" s="97"/>
      <c r="KR53" s="97"/>
      <c r="KS53" s="97"/>
      <c r="KT53" s="97"/>
      <c r="KU53" s="97"/>
      <c r="KV53" s="97"/>
      <c r="KW53" s="97"/>
      <c r="KX53" s="97"/>
      <c r="KY53" s="97"/>
      <c r="KZ53" s="97"/>
      <c r="LA53" s="97"/>
      <c r="LB53" s="97"/>
      <c r="LC53" s="97"/>
      <c r="LD53" s="97"/>
      <c r="LE53" s="97"/>
      <c r="LF53" s="97"/>
      <c r="LG53" s="97"/>
      <c r="LH53" s="97">
        <f>データ!BY7</f>
        <v>4153</v>
      </c>
      <c r="LI53" s="97"/>
      <c r="LJ53" s="97"/>
      <c r="LK53" s="97"/>
      <c r="LL53" s="97"/>
      <c r="LM53" s="97"/>
      <c r="LN53" s="97"/>
      <c r="LO53" s="97"/>
      <c r="LP53" s="97"/>
      <c r="LQ53" s="97"/>
      <c r="LR53" s="97"/>
      <c r="LS53" s="97"/>
      <c r="LT53" s="97"/>
      <c r="LU53" s="97"/>
      <c r="LV53" s="97"/>
      <c r="LW53" s="97"/>
      <c r="LX53" s="97"/>
      <c r="LY53" s="97"/>
      <c r="LZ53" s="97"/>
      <c r="MA53" s="97">
        <f>データ!BZ7</f>
        <v>6140</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54.4</v>
      </c>
      <c r="KQ78" s="67"/>
      <c r="KR78" s="67"/>
      <c r="KS78" s="67"/>
      <c r="KT78" s="67"/>
      <c r="KU78" s="67"/>
      <c r="KV78" s="67"/>
      <c r="KW78" s="67"/>
      <c r="KX78" s="67"/>
      <c r="KY78" s="67"/>
      <c r="KZ78" s="67"/>
      <c r="LA78" s="67"/>
      <c r="LB78" s="67"/>
      <c r="LC78" s="67"/>
      <c r="LD78" s="68"/>
      <c r="LE78" s="66">
        <f>データ!DG7</f>
        <v>70.3</v>
      </c>
      <c r="LF78" s="67"/>
      <c r="LG78" s="67"/>
      <c r="LH78" s="67"/>
      <c r="LI78" s="67"/>
      <c r="LJ78" s="67"/>
      <c r="LK78" s="67"/>
      <c r="LL78" s="67"/>
      <c r="LM78" s="67"/>
      <c r="LN78" s="67"/>
      <c r="LO78" s="67"/>
      <c r="LP78" s="67"/>
      <c r="LQ78" s="67"/>
      <c r="LR78" s="67"/>
      <c r="LS78" s="68"/>
      <c r="LT78" s="66">
        <f>データ!DH7</f>
        <v>70</v>
      </c>
      <c r="LU78" s="67"/>
      <c r="LV78" s="67"/>
      <c r="LW78" s="67"/>
      <c r="LX78" s="67"/>
      <c r="LY78" s="67"/>
      <c r="LZ78" s="67"/>
      <c r="MA78" s="67"/>
      <c r="MB78" s="67"/>
      <c r="MC78" s="67"/>
      <c r="MD78" s="67"/>
      <c r="ME78" s="67"/>
      <c r="MF78" s="67"/>
      <c r="MG78" s="67"/>
      <c r="MH78" s="68"/>
      <c r="MI78" s="66">
        <f>データ!DI7</f>
        <v>47.6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DrZTcLBIq4XNllmLs/Ax2Id+N1Rof4NNJ7YDuH2//0O2fAjpY1ITmqpGPXb8BRvVWUyIigtOG0VbDoE/ZDj2A==" saltValue="YwnIQHpZvG4J/fF6nbywo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90</v>
      </c>
      <c r="AW5" s="47" t="s">
        <v>91</v>
      </c>
      <c r="AX5" s="47" t="s">
        <v>102</v>
      </c>
      <c r="AY5" s="47" t="s">
        <v>103</v>
      </c>
      <c r="AZ5" s="47" t="s">
        <v>94</v>
      </c>
      <c r="BA5" s="47" t="s">
        <v>95</v>
      </c>
      <c r="BB5" s="47" t="s">
        <v>96</v>
      </c>
      <c r="BC5" s="47" t="s">
        <v>97</v>
      </c>
      <c r="BD5" s="47" t="s">
        <v>98</v>
      </c>
      <c r="BE5" s="47" t="s">
        <v>99</v>
      </c>
      <c r="BF5" s="47" t="s">
        <v>89</v>
      </c>
      <c r="BG5" s="47" t="s">
        <v>90</v>
      </c>
      <c r="BH5" s="47" t="s">
        <v>91</v>
      </c>
      <c r="BI5" s="47" t="s">
        <v>102</v>
      </c>
      <c r="BJ5" s="47" t="s">
        <v>93</v>
      </c>
      <c r="BK5" s="47" t="s">
        <v>94</v>
      </c>
      <c r="BL5" s="47" t="s">
        <v>95</v>
      </c>
      <c r="BM5" s="47" t="s">
        <v>96</v>
      </c>
      <c r="BN5" s="47" t="s">
        <v>97</v>
      </c>
      <c r="BO5" s="47" t="s">
        <v>98</v>
      </c>
      <c r="BP5" s="47" t="s">
        <v>99</v>
      </c>
      <c r="BQ5" s="47" t="s">
        <v>89</v>
      </c>
      <c r="BR5" s="47" t="s">
        <v>90</v>
      </c>
      <c r="BS5" s="47" t="s">
        <v>91</v>
      </c>
      <c r="BT5" s="47" t="s">
        <v>102</v>
      </c>
      <c r="BU5" s="47" t="s">
        <v>93</v>
      </c>
      <c r="BV5" s="47" t="s">
        <v>94</v>
      </c>
      <c r="BW5" s="47" t="s">
        <v>95</v>
      </c>
      <c r="BX5" s="47" t="s">
        <v>96</v>
      </c>
      <c r="BY5" s="47" t="s">
        <v>97</v>
      </c>
      <c r="BZ5" s="47" t="s">
        <v>98</v>
      </c>
      <c r="CA5" s="47" t="s">
        <v>99</v>
      </c>
      <c r="CB5" s="47" t="s">
        <v>89</v>
      </c>
      <c r="CC5" s="47" t="s">
        <v>90</v>
      </c>
      <c r="CD5" s="47" t="s">
        <v>91</v>
      </c>
      <c r="CE5" s="47" t="s">
        <v>102</v>
      </c>
      <c r="CF5" s="47" t="s">
        <v>93</v>
      </c>
      <c r="CG5" s="47" t="s">
        <v>94</v>
      </c>
      <c r="CH5" s="47" t="s">
        <v>95</v>
      </c>
      <c r="CI5" s="47" t="s">
        <v>96</v>
      </c>
      <c r="CJ5" s="47" t="s">
        <v>97</v>
      </c>
      <c r="CK5" s="47" t="s">
        <v>98</v>
      </c>
      <c r="CL5" s="47" t="s">
        <v>99</v>
      </c>
      <c r="CM5" s="151"/>
      <c r="CN5" s="151"/>
      <c r="CO5" s="47" t="s">
        <v>89</v>
      </c>
      <c r="CP5" s="47" t="s">
        <v>100</v>
      </c>
      <c r="CQ5" s="47" t="s">
        <v>101</v>
      </c>
      <c r="CR5" s="47" t="s">
        <v>102</v>
      </c>
      <c r="CS5" s="47" t="s">
        <v>103</v>
      </c>
      <c r="CT5" s="47" t="s">
        <v>94</v>
      </c>
      <c r="CU5" s="47" t="s">
        <v>95</v>
      </c>
      <c r="CV5" s="47" t="s">
        <v>96</v>
      </c>
      <c r="CW5" s="47" t="s">
        <v>97</v>
      </c>
      <c r="CX5" s="47" t="s">
        <v>98</v>
      </c>
      <c r="CY5" s="47" t="s">
        <v>99</v>
      </c>
      <c r="CZ5" s="47" t="s">
        <v>89</v>
      </c>
      <c r="DA5" s="47" t="s">
        <v>90</v>
      </c>
      <c r="DB5" s="47" t="s">
        <v>91</v>
      </c>
      <c r="DC5" s="47" t="s">
        <v>102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2022</v>
      </c>
      <c r="C6" s="48">
        <f t="shared" ref="C6:X6" si="1">C8</f>
        <v>393011</v>
      </c>
      <c r="D6" s="48">
        <f t="shared" si="1"/>
        <v>47</v>
      </c>
      <c r="E6" s="48">
        <f t="shared" si="1"/>
        <v>14</v>
      </c>
      <c r="F6" s="48">
        <f t="shared" si="1"/>
        <v>0</v>
      </c>
      <c r="G6" s="48">
        <f t="shared" si="1"/>
        <v>3</v>
      </c>
      <c r="H6" s="48" t="str">
        <f>SUBSTITUTE(H8,"　","")</f>
        <v>高知県東洋町</v>
      </c>
      <c r="I6" s="48" t="str">
        <f t="shared" si="1"/>
        <v>第５号駐車場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v>
      </c>
      <c r="S6" s="50" t="str">
        <f t="shared" si="1"/>
        <v>商業施設</v>
      </c>
      <c r="T6" s="50" t="str">
        <f t="shared" si="1"/>
        <v>無</v>
      </c>
      <c r="U6" s="51">
        <f t="shared" si="1"/>
        <v>915</v>
      </c>
      <c r="V6" s="51">
        <f t="shared" si="1"/>
        <v>26</v>
      </c>
      <c r="W6" s="51">
        <f t="shared" si="1"/>
        <v>27</v>
      </c>
      <c r="X6" s="50" t="str">
        <f t="shared" si="1"/>
        <v>無</v>
      </c>
      <c r="Y6" s="52" t="e">
        <f>IF(Y8="-",NA(),Y8)</f>
        <v>#N/A</v>
      </c>
      <c r="Z6" s="52">
        <f t="shared" ref="Z6:AH6" si="2">IF(Z8="-",NA(),Z8)</f>
        <v>254</v>
      </c>
      <c r="AA6" s="52">
        <f t="shared" si="2"/>
        <v>148.80000000000001</v>
      </c>
      <c r="AB6" s="52">
        <f t="shared" si="2"/>
        <v>228</v>
      </c>
      <c r="AC6" s="52">
        <f t="shared" si="2"/>
        <v>334.6</v>
      </c>
      <c r="AD6" s="52" t="e">
        <f t="shared" si="2"/>
        <v>#N/A</v>
      </c>
      <c r="AE6" s="52">
        <f t="shared" si="2"/>
        <v>754.2</v>
      </c>
      <c r="AF6" s="52">
        <f t="shared" si="2"/>
        <v>383.4</v>
      </c>
      <c r="AG6" s="52">
        <f t="shared" si="2"/>
        <v>338.4</v>
      </c>
      <c r="AH6" s="52">
        <f t="shared" si="2"/>
        <v>1268.9000000000001</v>
      </c>
      <c r="AI6" s="49" t="str">
        <f>IF(AI8="-","",IF(AI8="-","【-】","【"&amp;SUBSTITUTE(TEXT(AI8,"#,##0.0"),"-","△")&amp;"】"))</f>
        <v>【676.8】</v>
      </c>
      <c r="AJ6" s="52" t="e">
        <f>IF(AJ8="-",NA(),AJ8)</f>
        <v>#N/A</v>
      </c>
      <c r="AK6" s="52">
        <f t="shared" ref="AK6:AS6" si="3">IF(AK8="-",NA(),AK8)</f>
        <v>0</v>
      </c>
      <c r="AL6" s="52">
        <f t="shared" si="3"/>
        <v>0</v>
      </c>
      <c r="AM6" s="52">
        <f t="shared" si="3"/>
        <v>0</v>
      </c>
      <c r="AN6" s="52">
        <f t="shared" si="3"/>
        <v>0</v>
      </c>
      <c r="AO6" s="52" t="e">
        <f t="shared" si="3"/>
        <v>#N/A</v>
      </c>
      <c r="AP6" s="52">
        <f t="shared" si="3"/>
        <v>2</v>
      </c>
      <c r="AQ6" s="52">
        <f t="shared" si="3"/>
        <v>10.199999999999999</v>
      </c>
      <c r="AR6" s="52">
        <f t="shared" si="3"/>
        <v>5.0999999999999996</v>
      </c>
      <c r="AS6" s="52">
        <f t="shared" si="3"/>
        <v>1.9</v>
      </c>
      <c r="AT6" s="49" t="str">
        <f>IF(AT8="-","",IF(AT8="-","【-】","【"&amp;SUBSTITUTE(TEXT(AT8,"#,##0.0"),"-","△")&amp;"】"))</f>
        <v>【3.6】</v>
      </c>
      <c r="AU6" s="53" t="e">
        <f>IF(AU8="-",NA(),AU8)</f>
        <v>#N/A</v>
      </c>
      <c r="AV6" s="53">
        <f t="shared" ref="AV6:BD6" si="4">IF(AV8="-",NA(),AV8)</f>
        <v>0</v>
      </c>
      <c r="AW6" s="53">
        <f t="shared" si="4"/>
        <v>0</v>
      </c>
      <c r="AX6" s="53">
        <f t="shared" si="4"/>
        <v>0</v>
      </c>
      <c r="AY6" s="53">
        <f t="shared" si="4"/>
        <v>0</v>
      </c>
      <c r="AZ6" s="53" t="e">
        <f t="shared" si="4"/>
        <v>#N/A</v>
      </c>
      <c r="BA6" s="53">
        <f t="shared" si="4"/>
        <v>15</v>
      </c>
      <c r="BB6" s="53">
        <f t="shared" si="4"/>
        <v>407</v>
      </c>
      <c r="BC6" s="53">
        <f t="shared" si="4"/>
        <v>166</v>
      </c>
      <c r="BD6" s="53">
        <f t="shared" si="4"/>
        <v>18</v>
      </c>
      <c r="BE6" s="51" t="str">
        <f>IF(BE8="-","",IF(BE8="-","【-】","【"&amp;SUBSTITUTE(TEXT(BE8,"#,##0"),"-","△")&amp;"】"))</f>
        <v>【33】</v>
      </c>
      <c r="BF6" s="52" t="e">
        <f>IF(BF8="-",NA(),BF8)</f>
        <v>#N/A</v>
      </c>
      <c r="BG6" s="52">
        <f t="shared" ref="BG6:BO6" si="5">IF(BG8="-",NA(),BG8)</f>
        <v>60.6</v>
      </c>
      <c r="BH6" s="52">
        <f t="shared" si="5"/>
        <v>32.799999999999997</v>
      </c>
      <c r="BI6" s="52">
        <f t="shared" si="5"/>
        <v>56.1</v>
      </c>
      <c r="BJ6" s="52">
        <f t="shared" si="5"/>
        <v>70.099999999999994</v>
      </c>
      <c r="BK6" s="52" t="e">
        <f t="shared" si="5"/>
        <v>#N/A</v>
      </c>
      <c r="BL6" s="52">
        <f t="shared" si="5"/>
        <v>33.6</v>
      </c>
      <c r="BM6" s="52">
        <f t="shared" si="5"/>
        <v>-122.5</v>
      </c>
      <c r="BN6" s="52">
        <f t="shared" si="5"/>
        <v>8.5</v>
      </c>
      <c r="BO6" s="52">
        <f t="shared" si="5"/>
        <v>26.6</v>
      </c>
      <c r="BP6" s="49" t="str">
        <f>IF(BP8="-","",IF(BP8="-","【-】","【"&amp;SUBSTITUTE(TEXT(BP8,"#,##0.0"),"-","△")&amp;"】"))</f>
        <v>【12.8】</v>
      </c>
      <c r="BQ6" s="53" t="e">
        <f>IF(BQ8="-",NA(),BQ8)</f>
        <v>#N/A</v>
      </c>
      <c r="BR6" s="53">
        <f t="shared" ref="BR6:BZ6" si="6">IF(BR8="-",NA(),BR8)</f>
        <v>943</v>
      </c>
      <c r="BS6" s="53">
        <f t="shared" si="6"/>
        <v>358</v>
      </c>
      <c r="BT6" s="53">
        <f t="shared" si="6"/>
        <v>1048</v>
      </c>
      <c r="BU6" s="53">
        <f t="shared" si="6"/>
        <v>1766</v>
      </c>
      <c r="BV6" s="53" t="e">
        <f t="shared" si="6"/>
        <v>#N/A</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t="e">
        <f>IF(CZ8="-",NA(),CZ8)</f>
        <v>#N/A</v>
      </c>
      <c r="DA6" s="52">
        <f t="shared" ref="DA6:DI6" si="8">IF(DA8="-",NA(),DA8)</f>
        <v>0</v>
      </c>
      <c r="DB6" s="52">
        <f t="shared" si="8"/>
        <v>0</v>
      </c>
      <c r="DC6" s="52">
        <f t="shared" si="8"/>
        <v>0</v>
      </c>
      <c r="DD6" s="52">
        <f t="shared" si="8"/>
        <v>0</v>
      </c>
      <c r="DE6" s="52" t="e">
        <f t="shared" si="8"/>
        <v>#N/A</v>
      </c>
      <c r="DF6" s="52">
        <f t="shared" si="8"/>
        <v>54.4</v>
      </c>
      <c r="DG6" s="52">
        <f t="shared" si="8"/>
        <v>70.3</v>
      </c>
      <c r="DH6" s="52">
        <f t="shared" si="8"/>
        <v>70</v>
      </c>
      <c r="DI6" s="52">
        <f t="shared" si="8"/>
        <v>47.6</v>
      </c>
      <c r="DJ6" s="49" t="str">
        <f>IF(DJ8="-","",IF(DJ8="-","【-】","【"&amp;SUBSTITUTE(TEXT(DJ8,"#,##0.0"),"-","△")&amp;"】"))</f>
        <v>【72.2】</v>
      </c>
      <c r="DK6" s="52" t="e">
        <f>IF(DK8="-",NA(),DK8)</f>
        <v>#N/A</v>
      </c>
      <c r="DL6" s="52">
        <f t="shared" ref="DL6:DT6" si="9">IF(DL8="-",NA(),DL8)</f>
        <v>50</v>
      </c>
      <c r="DM6" s="52">
        <f t="shared" si="9"/>
        <v>30.8</v>
      </c>
      <c r="DN6" s="52">
        <f t="shared" si="9"/>
        <v>42.3</v>
      </c>
      <c r="DO6" s="52">
        <f t="shared" si="9"/>
        <v>57.7</v>
      </c>
      <c r="DP6" s="52" t="e">
        <f t="shared" si="9"/>
        <v>#N/A</v>
      </c>
      <c r="DQ6" s="52">
        <f t="shared" si="9"/>
        <v>295.5</v>
      </c>
      <c r="DR6" s="52">
        <f t="shared" si="9"/>
        <v>224.4</v>
      </c>
      <c r="DS6" s="52">
        <f t="shared" si="9"/>
        <v>251.9</v>
      </c>
      <c r="DT6" s="52">
        <f t="shared" si="9"/>
        <v>291.5</v>
      </c>
      <c r="DU6" s="49" t="str">
        <f>IF(DU8="-","",IF(DU8="-","【-】","【"&amp;SUBSTITUTE(TEXT(DU8,"#,##0.0"),"-","△")&amp;"】"))</f>
        <v>【201.6】</v>
      </c>
    </row>
    <row r="7" spans="1:125" s="54" customFormat="1" x14ac:dyDescent="0.15">
      <c r="A7" s="37" t="s">
        <v>106</v>
      </c>
      <c r="B7" s="48">
        <f t="shared" ref="B7:X7" si="10">B8</f>
        <v>2022</v>
      </c>
      <c r="C7" s="48">
        <f t="shared" si="10"/>
        <v>393011</v>
      </c>
      <c r="D7" s="48">
        <f t="shared" si="10"/>
        <v>47</v>
      </c>
      <c r="E7" s="48">
        <f t="shared" si="10"/>
        <v>14</v>
      </c>
      <c r="F7" s="48">
        <f t="shared" si="10"/>
        <v>0</v>
      </c>
      <c r="G7" s="48">
        <f t="shared" si="10"/>
        <v>3</v>
      </c>
      <c r="H7" s="48" t="str">
        <f t="shared" si="10"/>
        <v>高知県　東洋町</v>
      </c>
      <c r="I7" s="48" t="str">
        <f t="shared" si="10"/>
        <v>第５号駐車場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v>
      </c>
      <c r="S7" s="50" t="str">
        <f t="shared" si="10"/>
        <v>商業施設</v>
      </c>
      <c r="T7" s="50" t="str">
        <f t="shared" si="10"/>
        <v>無</v>
      </c>
      <c r="U7" s="51">
        <f t="shared" si="10"/>
        <v>915</v>
      </c>
      <c r="V7" s="51">
        <f t="shared" si="10"/>
        <v>26</v>
      </c>
      <c r="W7" s="51">
        <f t="shared" si="10"/>
        <v>27</v>
      </c>
      <c r="X7" s="50" t="str">
        <f t="shared" si="10"/>
        <v>無</v>
      </c>
      <c r="Y7" s="52" t="str">
        <f>Y8</f>
        <v>-</v>
      </c>
      <c r="Z7" s="52">
        <f t="shared" ref="Z7:AH7" si="11">Z8</f>
        <v>254</v>
      </c>
      <c r="AA7" s="52">
        <f t="shared" si="11"/>
        <v>148.80000000000001</v>
      </c>
      <c r="AB7" s="52">
        <f t="shared" si="11"/>
        <v>228</v>
      </c>
      <c r="AC7" s="52">
        <f t="shared" si="11"/>
        <v>334.6</v>
      </c>
      <c r="AD7" s="52" t="str">
        <f t="shared" si="11"/>
        <v>-</v>
      </c>
      <c r="AE7" s="52">
        <f t="shared" si="11"/>
        <v>754.2</v>
      </c>
      <c r="AF7" s="52">
        <f t="shared" si="11"/>
        <v>383.4</v>
      </c>
      <c r="AG7" s="52">
        <f t="shared" si="11"/>
        <v>338.4</v>
      </c>
      <c r="AH7" s="52">
        <f t="shared" si="11"/>
        <v>1268.9000000000001</v>
      </c>
      <c r="AI7" s="49"/>
      <c r="AJ7" s="52" t="str">
        <f>AJ8</f>
        <v>-</v>
      </c>
      <c r="AK7" s="52">
        <f t="shared" ref="AK7:AS7" si="12">AK8</f>
        <v>0</v>
      </c>
      <c r="AL7" s="52">
        <f t="shared" si="12"/>
        <v>0</v>
      </c>
      <c r="AM7" s="52">
        <f t="shared" si="12"/>
        <v>0</v>
      </c>
      <c r="AN7" s="52">
        <f t="shared" si="12"/>
        <v>0</v>
      </c>
      <c r="AO7" s="52" t="str">
        <f t="shared" si="12"/>
        <v>-</v>
      </c>
      <c r="AP7" s="52">
        <f t="shared" si="12"/>
        <v>2</v>
      </c>
      <c r="AQ7" s="52">
        <f t="shared" si="12"/>
        <v>10.199999999999999</v>
      </c>
      <c r="AR7" s="52">
        <f t="shared" si="12"/>
        <v>5.0999999999999996</v>
      </c>
      <c r="AS7" s="52">
        <f t="shared" si="12"/>
        <v>1.9</v>
      </c>
      <c r="AT7" s="49"/>
      <c r="AU7" s="53" t="str">
        <f>AU8</f>
        <v>-</v>
      </c>
      <c r="AV7" s="53">
        <f t="shared" ref="AV7:BD7" si="13">AV8</f>
        <v>0</v>
      </c>
      <c r="AW7" s="53">
        <f t="shared" si="13"/>
        <v>0</v>
      </c>
      <c r="AX7" s="53">
        <f t="shared" si="13"/>
        <v>0</v>
      </c>
      <c r="AY7" s="53">
        <f t="shared" si="13"/>
        <v>0</v>
      </c>
      <c r="AZ7" s="53" t="str">
        <f t="shared" si="13"/>
        <v>-</v>
      </c>
      <c r="BA7" s="53">
        <f t="shared" si="13"/>
        <v>15</v>
      </c>
      <c r="BB7" s="53">
        <f t="shared" si="13"/>
        <v>407</v>
      </c>
      <c r="BC7" s="53">
        <f t="shared" si="13"/>
        <v>166</v>
      </c>
      <c r="BD7" s="53">
        <f t="shared" si="13"/>
        <v>18</v>
      </c>
      <c r="BE7" s="51"/>
      <c r="BF7" s="52" t="str">
        <f>BF8</f>
        <v>-</v>
      </c>
      <c r="BG7" s="52">
        <f t="shared" ref="BG7:BO7" si="14">BG8</f>
        <v>60.6</v>
      </c>
      <c r="BH7" s="52">
        <f t="shared" si="14"/>
        <v>32.799999999999997</v>
      </c>
      <c r="BI7" s="52">
        <f t="shared" si="14"/>
        <v>56.1</v>
      </c>
      <c r="BJ7" s="52">
        <f t="shared" si="14"/>
        <v>70.099999999999994</v>
      </c>
      <c r="BK7" s="52" t="str">
        <f t="shared" si="14"/>
        <v>-</v>
      </c>
      <c r="BL7" s="52">
        <f t="shared" si="14"/>
        <v>33.6</v>
      </c>
      <c r="BM7" s="52">
        <f t="shared" si="14"/>
        <v>-122.5</v>
      </c>
      <c r="BN7" s="52">
        <f t="shared" si="14"/>
        <v>8.5</v>
      </c>
      <c r="BO7" s="52">
        <f t="shared" si="14"/>
        <v>26.6</v>
      </c>
      <c r="BP7" s="49"/>
      <c r="BQ7" s="53" t="str">
        <f>BQ8</f>
        <v>-</v>
      </c>
      <c r="BR7" s="53">
        <f t="shared" ref="BR7:BZ7" si="15">BR8</f>
        <v>943</v>
      </c>
      <c r="BS7" s="53">
        <f t="shared" si="15"/>
        <v>358</v>
      </c>
      <c r="BT7" s="53">
        <f t="shared" si="15"/>
        <v>1048</v>
      </c>
      <c r="BU7" s="53">
        <f t="shared" si="15"/>
        <v>1766</v>
      </c>
      <c r="BV7" s="53" t="str">
        <f t="shared" si="15"/>
        <v>-</v>
      </c>
      <c r="BW7" s="53">
        <f t="shared" si="15"/>
        <v>7940</v>
      </c>
      <c r="BX7" s="53">
        <f t="shared" si="15"/>
        <v>2576</v>
      </c>
      <c r="BY7" s="53">
        <f t="shared" si="15"/>
        <v>4153</v>
      </c>
      <c r="BZ7" s="53">
        <f t="shared" si="15"/>
        <v>6140</v>
      </c>
      <c r="CA7" s="51"/>
      <c r="CB7" s="52" t="s">
        <v>107</v>
      </c>
      <c r="CC7" s="52" t="s">
        <v>107</v>
      </c>
      <c r="CD7" s="52" t="s">
        <v>107</v>
      </c>
      <c r="CE7" s="52" t="s">
        <v>107</v>
      </c>
      <c r="CF7" s="52" t="s">
        <v>107</v>
      </c>
      <c r="CG7" s="52" t="s">
        <v>107</v>
      </c>
      <c r="CH7" s="52" t="s">
        <v>107</v>
      </c>
      <c r="CI7" s="52" t="s">
        <v>107</v>
      </c>
      <c r="CJ7" s="52" t="s">
        <v>107</v>
      </c>
      <c r="CK7" s="52" t="s">
        <v>108</v>
      </c>
      <c r="CL7" s="49"/>
      <c r="CM7" s="51">
        <f>CM8</f>
        <v>0</v>
      </c>
      <c r="CN7" s="51">
        <f>CN8</f>
        <v>0</v>
      </c>
      <c r="CO7" s="52" t="s">
        <v>107</v>
      </c>
      <c r="CP7" s="52" t="s">
        <v>107</v>
      </c>
      <c r="CQ7" s="52" t="s">
        <v>107</v>
      </c>
      <c r="CR7" s="52" t="s">
        <v>107</v>
      </c>
      <c r="CS7" s="52" t="s">
        <v>107</v>
      </c>
      <c r="CT7" s="52" t="s">
        <v>107</v>
      </c>
      <c r="CU7" s="52" t="s">
        <v>107</v>
      </c>
      <c r="CV7" s="52" t="s">
        <v>107</v>
      </c>
      <c r="CW7" s="52" t="s">
        <v>107</v>
      </c>
      <c r="CX7" s="52" t="s">
        <v>109</v>
      </c>
      <c r="CY7" s="49"/>
      <c r="CZ7" s="52" t="str">
        <f>CZ8</f>
        <v>-</v>
      </c>
      <c r="DA7" s="52">
        <f t="shared" ref="DA7:DI7" si="16">DA8</f>
        <v>0</v>
      </c>
      <c r="DB7" s="52">
        <f t="shared" si="16"/>
        <v>0</v>
      </c>
      <c r="DC7" s="52">
        <f t="shared" si="16"/>
        <v>0</v>
      </c>
      <c r="DD7" s="52">
        <f t="shared" si="16"/>
        <v>0</v>
      </c>
      <c r="DE7" s="52" t="str">
        <f t="shared" si="16"/>
        <v>-</v>
      </c>
      <c r="DF7" s="52">
        <f t="shared" si="16"/>
        <v>54.4</v>
      </c>
      <c r="DG7" s="52">
        <f t="shared" si="16"/>
        <v>70.3</v>
      </c>
      <c r="DH7" s="52">
        <f t="shared" si="16"/>
        <v>70</v>
      </c>
      <c r="DI7" s="52">
        <f t="shared" si="16"/>
        <v>47.6</v>
      </c>
      <c r="DJ7" s="49"/>
      <c r="DK7" s="52" t="str">
        <f>DK8</f>
        <v>-</v>
      </c>
      <c r="DL7" s="52">
        <f t="shared" ref="DL7:DT7" si="17">DL8</f>
        <v>50</v>
      </c>
      <c r="DM7" s="52">
        <f t="shared" si="17"/>
        <v>30.8</v>
      </c>
      <c r="DN7" s="52">
        <f t="shared" si="17"/>
        <v>42.3</v>
      </c>
      <c r="DO7" s="52">
        <f t="shared" si="17"/>
        <v>57.7</v>
      </c>
      <c r="DP7" s="52" t="str">
        <f t="shared" si="17"/>
        <v>-</v>
      </c>
      <c r="DQ7" s="52">
        <f t="shared" si="17"/>
        <v>295.5</v>
      </c>
      <c r="DR7" s="52">
        <f t="shared" si="17"/>
        <v>224.4</v>
      </c>
      <c r="DS7" s="52">
        <f t="shared" si="17"/>
        <v>251.9</v>
      </c>
      <c r="DT7" s="52">
        <f t="shared" si="17"/>
        <v>291.5</v>
      </c>
      <c r="DU7" s="49"/>
    </row>
    <row r="8" spans="1:125" s="54" customFormat="1" x14ac:dyDescent="0.15">
      <c r="A8" s="37"/>
      <c r="B8" s="55">
        <v>2022</v>
      </c>
      <c r="C8" s="55">
        <v>393011</v>
      </c>
      <c r="D8" s="55">
        <v>47</v>
      </c>
      <c r="E8" s="55">
        <v>14</v>
      </c>
      <c r="F8" s="55">
        <v>0</v>
      </c>
      <c r="G8" s="55">
        <v>3</v>
      </c>
      <c r="H8" s="55" t="s">
        <v>110</v>
      </c>
      <c r="I8" s="55" t="s">
        <v>111</v>
      </c>
      <c r="J8" s="55" t="s">
        <v>112</v>
      </c>
      <c r="K8" s="55" t="s">
        <v>113</v>
      </c>
      <c r="L8" s="55" t="s">
        <v>114</v>
      </c>
      <c r="M8" s="55" t="s">
        <v>115</v>
      </c>
      <c r="N8" s="55" t="s">
        <v>116</v>
      </c>
      <c r="O8" s="56" t="s">
        <v>117</v>
      </c>
      <c r="P8" s="57" t="s">
        <v>118</v>
      </c>
      <c r="Q8" s="57" t="s">
        <v>119</v>
      </c>
      <c r="R8" s="58">
        <v>4</v>
      </c>
      <c r="S8" s="57" t="s">
        <v>120</v>
      </c>
      <c r="T8" s="57" t="s">
        <v>121</v>
      </c>
      <c r="U8" s="58">
        <v>915</v>
      </c>
      <c r="V8" s="58">
        <v>26</v>
      </c>
      <c r="W8" s="58">
        <v>27</v>
      </c>
      <c r="X8" s="57" t="s">
        <v>121</v>
      </c>
      <c r="Y8" s="59" t="s">
        <v>114</v>
      </c>
      <c r="Z8" s="59">
        <v>254</v>
      </c>
      <c r="AA8" s="59">
        <v>148.80000000000001</v>
      </c>
      <c r="AB8" s="59">
        <v>228</v>
      </c>
      <c r="AC8" s="59">
        <v>334.6</v>
      </c>
      <c r="AD8" s="59" t="s">
        <v>114</v>
      </c>
      <c r="AE8" s="59">
        <v>754.2</v>
      </c>
      <c r="AF8" s="59">
        <v>383.4</v>
      </c>
      <c r="AG8" s="59">
        <v>338.4</v>
      </c>
      <c r="AH8" s="59">
        <v>1268.9000000000001</v>
      </c>
      <c r="AI8" s="56">
        <v>676.8</v>
      </c>
      <c r="AJ8" s="59" t="s">
        <v>114</v>
      </c>
      <c r="AK8" s="59">
        <v>0</v>
      </c>
      <c r="AL8" s="59">
        <v>0</v>
      </c>
      <c r="AM8" s="59">
        <v>0</v>
      </c>
      <c r="AN8" s="59">
        <v>0</v>
      </c>
      <c r="AO8" s="59" t="s">
        <v>114</v>
      </c>
      <c r="AP8" s="59">
        <v>2</v>
      </c>
      <c r="AQ8" s="59">
        <v>10.199999999999999</v>
      </c>
      <c r="AR8" s="59">
        <v>5.0999999999999996</v>
      </c>
      <c r="AS8" s="59">
        <v>1.9</v>
      </c>
      <c r="AT8" s="56">
        <v>3.6</v>
      </c>
      <c r="AU8" s="60" t="s">
        <v>114</v>
      </c>
      <c r="AV8" s="60">
        <v>0</v>
      </c>
      <c r="AW8" s="60">
        <v>0</v>
      </c>
      <c r="AX8" s="60">
        <v>0</v>
      </c>
      <c r="AY8" s="60">
        <v>0</v>
      </c>
      <c r="AZ8" s="60" t="s">
        <v>114</v>
      </c>
      <c r="BA8" s="60">
        <v>15</v>
      </c>
      <c r="BB8" s="60">
        <v>407</v>
      </c>
      <c r="BC8" s="60">
        <v>166</v>
      </c>
      <c r="BD8" s="60">
        <v>18</v>
      </c>
      <c r="BE8" s="60">
        <v>33</v>
      </c>
      <c r="BF8" s="59" t="s">
        <v>114</v>
      </c>
      <c r="BG8" s="59">
        <v>60.6</v>
      </c>
      <c r="BH8" s="59">
        <v>32.799999999999997</v>
      </c>
      <c r="BI8" s="59">
        <v>56.1</v>
      </c>
      <c r="BJ8" s="59">
        <v>70.099999999999994</v>
      </c>
      <c r="BK8" s="59" t="s">
        <v>114</v>
      </c>
      <c r="BL8" s="59">
        <v>33.6</v>
      </c>
      <c r="BM8" s="59">
        <v>-122.5</v>
      </c>
      <c r="BN8" s="59">
        <v>8.5</v>
      </c>
      <c r="BO8" s="59">
        <v>26.6</v>
      </c>
      <c r="BP8" s="56">
        <v>12.8</v>
      </c>
      <c r="BQ8" s="60" t="s">
        <v>114</v>
      </c>
      <c r="BR8" s="60">
        <v>943</v>
      </c>
      <c r="BS8" s="60">
        <v>358</v>
      </c>
      <c r="BT8" s="61">
        <v>1048</v>
      </c>
      <c r="BU8" s="61">
        <v>1766</v>
      </c>
      <c r="BV8" s="60" t="s">
        <v>114</v>
      </c>
      <c r="BW8" s="60">
        <v>7940</v>
      </c>
      <c r="BX8" s="60">
        <v>2576</v>
      </c>
      <c r="BY8" s="60">
        <v>4153</v>
      </c>
      <c r="BZ8" s="60">
        <v>6140</v>
      </c>
      <c r="CA8" s="58">
        <v>10556</v>
      </c>
      <c r="CB8" s="59" t="s">
        <v>114</v>
      </c>
      <c r="CC8" s="59" t="s">
        <v>114</v>
      </c>
      <c r="CD8" s="59" t="s">
        <v>114</v>
      </c>
      <c r="CE8" s="59" t="s">
        <v>114</v>
      </c>
      <c r="CF8" s="59" t="s">
        <v>114</v>
      </c>
      <c r="CG8" s="59" t="s">
        <v>114</v>
      </c>
      <c r="CH8" s="59" t="s">
        <v>114</v>
      </c>
      <c r="CI8" s="59" t="s">
        <v>114</v>
      </c>
      <c r="CJ8" s="59" t="s">
        <v>114</v>
      </c>
      <c r="CK8" s="59" t="s">
        <v>114</v>
      </c>
      <c r="CL8" s="56" t="s">
        <v>114</v>
      </c>
      <c r="CM8" s="58">
        <v>0</v>
      </c>
      <c r="CN8" s="58">
        <v>0</v>
      </c>
      <c r="CO8" s="59" t="s">
        <v>114</v>
      </c>
      <c r="CP8" s="59" t="s">
        <v>114</v>
      </c>
      <c r="CQ8" s="59" t="s">
        <v>114</v>
      </c>
      <c r="CR8" s="59" t="s">
        <v>114</v>
      </c>
      <c r="CS8" s="59" t="s">
        <v>114</v>
      </c>
      <c r="CT8" s="59" t="s">
        <v>114</v>
      </c>
      <c r="CU8" s="59" t="s">
        <v>114</v>
      </c>
      <c r="CV8" s="59" t="s">
        <v>114</v>
      </c>
      <c r="CW8" s="59" t="s">
        <v>114</v>
      </c>
      <c r="CX8" s="59" t="s">
        <v>114</v>
      </c>
      <c r="CY8" s="56" t="s">
        <v>114</v>
      </c>
      <c r="CZ8" s="59" t="s">
        <v>114</v>
      </c>
      <c r="DA8" s="59">
        <v>0</v>
      </c>
      <c r="DB8" s="59">
        <v>0</v>
      </c>
      <c r="DC8" s="59">
        <v>0</v>
      </c>
      <c r="DD8" s="59">
        <v>0</v>
      </c>
      <c r="DE8" s="59" t="s">
        <v>114</v>
      </c>
      <c r="DF8" s="59">
        <v>54.4</v>
      </c>
      <c r="DG8" s="59">
        <v>70.3</v>
      </c>
      <c r="DH8" s="59">
        <v>70</v>
      </c>
      <c r="DI8" s="59">
        <v>47.6</v>
      </c>
      <c r="DJ8" s="56">
        <v>72.2</v>
      </c>
      <c r="DK8" s="59" t="s">
        <v>114</v>
      </c>
      <c r="DL8" s="59">
        <v>50</v>
      </c>
      <c r="DM8" s="59">
        <v>30.8</v>
      </c>
      <c r="DN8" s="59">
        <v>42.3</v>
      </c>
      <c r="DO8" s="59">
        <v>57.7</v>
      </c>
      <c r="DP8" s="59" t="s">
        <v>114</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企画調整室</cp:lastModifiedBy>
  <dcterms:created xsi:type="dcterms:W3CDTF">2024-01-11T00:15:47Z</dcterms:created>
  <dcterms:modified xsi:type="dcterms:W3CDTF">2024-01-29T05:22:31Z</dcterms:modified>
  <cp:category/>
</cp:coreProperties>
</file>