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畑山\Desktop\"/>
    </mc:Choice>
  </mc:AlternateContent>
  <xr:revisionPtr revIDLastSave="0" documentId="13_ncr:1_{13284000-B3F7-4BC8-9783-32A5ECC5DD4B}" xr6:coauthVersionLast="47" xr6:coauthVersionMax="47" xr10:uidLastSave="{00000000-0000-0000-0000-000000000000}"/>
  <workbookProtection workbookAlgorithmName="SHA-512" workbookHashValue="JbLVLkqnE5/diKilj+hNmoY/c45Jm9rnBlBvZ5a6HOz4BeOJQHaytjU15tnZC1bdgR4pBukMpBJ3Pm0G5Uso2A==" workbookSaltValue="hJfAI//Yv40Pk9lxM3Duh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AD10" i="4"/>
  <c r="AL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<sst xmlns="http://schemas.openxmlformats.org/spreadsheetml/2006/main" count="236" uniqueCount="119">
  <si>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</si>
  <si>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</si>
  <si>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</si>
  <si>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</si>
  <si>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</si>
  <si>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</si>
  <si>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</si>
  <si>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</si>
  <si>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</si>
  <si>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</si>
  <si>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</si>
  <si>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</si>
  <si>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</si>
  <si>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</si>
  <si>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</si>
  <si>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</si>
  <si>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</si>
  <si>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</si>
  <si>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</si>
  <si>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</si>
  <si>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</si>
  <si>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</si>
  <si>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</si>
  <si>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</si>
  <si>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</si>
  <si>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</si>
  <si>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</si>
  <si>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</si>
  <si>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</si>
  <si>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</si>
  <si>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</si>
  <si>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</si>
  <si>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</si>
  <si>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</si>
  <si>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</si>
  <si>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</si>
  <si>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</si>
  <si>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</si>
  <si>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</si>
  <si>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</si>
  <si>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</si>
  <si>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</si>
  <si>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</si>
  <si>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</si>
  <si>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</si>
  <si>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</si>
  <si>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</si>
  <si>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</si>
  <si>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</si>
  <si>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</si>
  <si>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</si>
  <si>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</si>
  <si>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</si>
  <si>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</si>
  <si>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</si>
  <si>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</si>
  <si>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</si>
  <si>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</si>
  <si>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</si>
  <si>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</si>
  <si>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</si>
  <si>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</si>
  <si>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</si>
  <si>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</si>
  <si>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</si>
  <si>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</si>
  <si>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</si>
  <si>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</si>
  <si>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</si>
  <si>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</si>
  <si>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</si>
  <si>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</si>
  <si>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</si>
  <si>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</si>
  <si>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</si>
  <si>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</si>
  <si>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</si>
  <si>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</si>
  <si>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</si>
  <si>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</si>
  <si>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</si>
  <si>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</si>
  <si>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</si>
  <si>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</si>
  <si>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</si>
  <si>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</si>
  <si>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</si>
  <si>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</si>
  <si>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</si>
  <si>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</si>
  <si>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</si>
  <si>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</si>
  <si>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</si>
  <si>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</si>
  <si>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</si>
  <si>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</si>
  <si>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</si>
  <si>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東洋町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</si>
  <si>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</si>
  <si>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</si>
  <si>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</si>
  <si>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</si>
  <si>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</si>
  <si>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</si>
  <si>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</si>
  <si>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</si>
  <si>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</si>
  <si>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</si>
  <si>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</si>
  <si>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</si>
  <si>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</si>
  <si>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</si>
  <si>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</si>
  <si>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</si>
  <si>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</si>
  <si>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</si>
  <si>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・収益的収支比率及び経費回収率
数値が100％未満であり、使用料等収益以外の収入で事業運営をしている状況。経営の健全化に向けて、引き続き広報等で下水道加入の呼びかけの実施や維持管理委託の維持管理費と水質試験業務を一括設計し、令和５年度から新たに複数年契約(３ヶ年)を実施する予定。
・汚水処理原価
汚水処理原価については、平均数値より高い状態であり、今後も原価が上昇傾向であるため、維持管理委託の維持管理費と水質試験業務を一括設計し、令和５年度から新たに複数年契約(３ヶ年)を実施する予定。
・施設利用率及び水洗化率
広報等の下水道加入の呼びかけや水洗便所改造資金(上限50万以内)の貸付利子に対して100％の利子補給を引き続き実施して利用率向上を目指す。
                                                   　　　　　　　　　　　　　　　　　　　　・企業債残高対事業規模比率　　　　　　　　　　　　　　　　　　　決算状況調査の24表01行16列に記入漏れがあった影響で、企業債残高から一般会計負担額を差し引いていない数値がR2の比率に適用されたため、異常値になっている。正しくは、企業債残高については一般会計で全額負担しているため０になる。　　　　　　　　　　　　　　　　　　　　　　　　　　　　　　　　　　　　　　　　　　　　　　　　　　　　　　　　　　　　　　　　　　　　　　　　
</t>
    <rPh sb="112" eb="114">
      <t>レイワ</t>
    </rPh>
    <rPh sb="115" eb="117">
      <t>ネンド</t>
    </rPh>
    <rPh sb="119" eb="120">
      <t>アラ</t>
    </rPh>
    <rPh sb="125" eb="127">
      <t>ケイヤク</t>
    </rPh>
    <rPh sb="133" eb="135">
      <t>ジッシ</t>
    </rPh>
    <rPh sb="137" eb="139">
      <t>ヨテイ</t>
    </rPh>
    <rPh sb="168" eb="169">
      <t>タカ</t>
    </rPh>
    <rPh sb="176" eb="178">
      <t>コンゴ</t>
    </rPh>
    <rPh sb="243" eb="245">
      <t>ヨテイ</t>
    </rPh>
    <phoneticPr fontId="16"/>
  </si>
  <si>
    <t>老朽化の状況については、施設の長寿命化に向けた調査をH27～H28年度に実施。平成29年度に実施設計、施設の更新を令和2年度にかけて実施した。　　　　　　　　　　　　　　　　また、令和3年度からストックマネジメントに向けた調査を行っており、今後順次施設の更新を計画していく（利用状況に見合った改修）。</t>
    <rPh sb="0" eb="3">
      <t>ロウキュウカ</t>
    </rPh>
    <rPh sb="4" eb="6">
      <t>ジョウキョウ</t>
    </rPh>
    <rPh sb="12" eb="14">
      <t>シセツ</t>
    </rPh>
    <rPh sb="33" eb="35">
      <t>ネンド</t>
    </rPh>
    <rPh sb="36" eb="38">
      <t>ジッシ</t>
    </rPh>
    <rPh sb="39" eb="41">
      <t>ヘイセイ</t>
    </rPh>
    <rPh sb="43" eb="45">
      <t>ネンド</t>
    </rPh>
    <rPh sb="46" eb="48">
      <t>ジッシ</t>
    </rPh>
    <rPh sb="48" eb="50">
      <t>セッケイ</t>
    </rPh>
    <rPh sb="57" eb="59">
      <t>レイワ</t>
    </rPh>
    <rPh sb="92" eb="94">
      <t>ネンド</t>
    </rPh>
    <rPh sb="107" eb="108">
      <t>ム</t>
    </rPh>
    <rPh sb="110" eb="112">
      <t>チョウサ</t>
    </rPh>
    <phoneticPr fontId="16"/>
  </si>
  <si>
    <t>施設利用率及び水洗化率について、今までは、排水設備申請者数を積み上げて把握していたが、令和２年度からは３月末の利用者数を調査したことにより、大幅な率の変動が発生。このことにより、水洗化率、収益的収支比率や経費回収率を上げるため、引き続き広報等での下水道加入の呼びかけの実施や経費の削減を実施しながら、経営の健全化を目指す。</t>
    <rPh sb="16" eb="17">
      <t>イマ</t>
    </rPh>
    <rPh sb="21" eb="23">
      <t>ハイスイ</t>
    </rPh>
    <rPh sb="23" eb="25">
      <t>セツビ</t>
    </rPh>
    <rPh sb="25" eb="28">
      <t>シンセイシャ</t>
    </rPh>
    <rPh sb="28" eb="29">
      <t>スウ</t>
    </rPh>
    <rPh sb="30" eb="31">
      <t>ツ</t>
    </rPh>
    <rPh sb="32" eb="33">
      <t>ア</t>
    </rPh>
    <rPh sb="35" eb="37">
      <t>ハアク</t>
    </rPh>
    <rPh sb="43" eb="45">
      <t>レイワ</t>
    </rPh>
    <rPh sb="46" eb="48">
      <t>ネンド</t>
    </rPh>
    <rPh sb="52" eb="53">
      <t>ガツ</t>
    </rPh>
    <rPh sb="60" eb="62">
      <t>チョウサ</t>
    </rPh>
    <rPh sb="70" eb="72">
      <t>オオハバ</t>
    </rPh>
    <rPh sb="73" eb="74">
      <t>リツ</t>
    </rPh>
    <rPh sb="75" eb="77">
      <t>ヘンドウ</t>
    </rPh>
    <rPh sb="78" eb="80">
      <t>ハッセイ</t>
    </rPh>
    <rPh sb="89" eb="92">
      <t>スイセンカ</t>
    </rPh>
    <rPh sb="92" eb="93">
      <t>リツ</t>
    </rPh>
    <rPh sb="108" eb="109">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</si>
</sst>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
      <sz val="6"/>
      <name val="游ゴシック"/>
      <family val="3"/>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xr:uid="{9A14AD1A-8A90-4B20-8EF3-1BFD912360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45-4759-AC96-59A4A9F1F3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645-4759-AC96-59A4A9F1F3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50.4</c:v>
                </c:pt>
                <c:pt idx="1">
                  <c:v>50.4</c:v>
                </c:pt>
                <c:pt idx="2">
                  <c:v>43.2</c:v>
                </c:pt>
                <c:pt idx="3">
                  <c:v>43.6</c:v>
                </c:pt>
                <c:pt idx="4">
                  <c:v>42.13</c:v>
                </c:pt>
              </c:numCache>
            </c:numRef>
          </c:val>
          <c:extLst>
            <c:ext xmlns:c16="http://schemas.microsoft.com/office/drawing/2014/chart" uri="{C3380CC4-5D6E-409C-BE32-E72D297353CC}">
              <c16:uniqueId val="{00000000-7007-4237-BC79-226728D03D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007-4237-BC79-226728D03D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95.69</c:v>
                </c:pt>
                <c:pt idx="1">
                  <c:v>92.27</c:v>
                </c:pt>
                <c:pt idx="2">
                  <c:v>60.59</c:v>
                </c:pt>
                <c:pt idx="3">
                  <c:v>65.540000000000006</c:v>
                </c:pt>
                <c:pt idx="4">
                  <c:v>66.61</c:v>
                </c:pt>
              </c:numCache>
            </c:numRef>
          </c:val>
          <c:extLst>
            <c:ext xmlns:c16="http://schemas.microsoft.com/office/drawing/2014/chart" uri="{C3380CC4-5D6E-409C-BE32-E72D297353CC}">
              <c16:uniqueId val="{00000000-6AE4-4243-B82E-7CAC6D025F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6AE4-4243-B82E-7CAC6D025F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82.7</c:v>
                </c:pt>
                <c:pt idx="1">
                  <c:v>84.15</c:v>
                </c:pt>
                <c:pt idx="2">
                  <c:v>84.35</c:v>
                </c:pt>
                <c:pt idx="3">
                  <c:v>78.95</c:v>
                </c:pt>
                <c:pt idx="4">
                  <c:v>70.39</c:v>
                </c:pt>
              </c:numCache>
            </c:numRef>
          </c:val>
          <c:extLst>
            <c:ext xmlns:c16="http://schemas.microsoft.com/office/drawing/2014/chart" uri="{C3380CC4-5D6E-409C-BE32-E72D297353CC}">
              <c16:uniqueId val="{00000000-CAA2-4FC8-91EE-A6C39FBB8AC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2-4FC8-91EE-A6C39FBB8AC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67-42EE-8E40-B6B041EDD9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7-42EE-8E40-B6B041EDD9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BC-4934-961A-32FE19B82FA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BC-4934-961A-32FE19B82FA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E-4E44-BD81-76E92D21C9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E-4E44-BD81-76E92D21C9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B0-45AC-9027-AEBEB8EFB0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0-45AC-9027-AEBEB8EFB0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4995.58</c:v>
                </c:pt>
                <c:pt idx="3">
                  <c:v>0</c:v>
                </c:pt>
                <c:pt idx="4">
                  <c:v>0</c:v>
                </c:pt>
              </c:numCache>
            </c:numRef>
          </c:val>
          <c:extLst>
            <c:ext xmlns:c16="http://schemas.microsoft.com/office/drawing/2014/chart" uri="{C3380CC4-5D6E-409C-BE32-E72D297353CC}">
              <c16:uniqueId val="{00000000-6E17-4EC1-BA21-2EE30AF8E2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E17-4EC1-BA21-2EE30AF8E2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49.52</c:v>
                </c:pt>
                <c:pt idx="1">
                  <c:v>52.27</c:v>
                </c:pt>
                <c:pt idx="2">
                  <c:v>52.67</c:v>
                </c:pt>
                <c:pt idx="3">
                  <c:v>35.36</c:v>
                </c:pt>
                <c:pt idx="4">
                  <c:v>30.01</c:v>
                </c:pt>
              </c:numCache>
            </c:numRef>
          </c:val>
          <c:extLst>
            <c:ext xmlns:c16="http://schemas.microsoft.com/office/drawing/2014/chart" uri="{C3380CC4-5D6E-409C-BE32-E72D297353CC}">
              <c16:uniqueId val="{00000000-AF4A-4441-A9E8-41C0D6BD176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AF4A-4441-A9E8-41C0D6BD176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254.9</c:v>
                </c:pt>
                <c:pt idx="1">
                  <c:v>242.75</c:v>
                </c:pt>
                <c:pt idx="2">
                  <c:v>247.89</c:v>
                </c:pt>
                <c:pt idx="3">
                  <c:v>367.49</c:v>
                </c:pt>
                <c:pt idx="4">
                  <c:v>439.03</c:v>
                </c:pt>
              </c:numCache>
            </c:numRef>
          </c:val>
          <c:extLst>
            <c:ext xmlns:c16="http://schemas.microsoft.com/office/drawing/2014/chart" uri="{C3380CC4-5D6E-409C-BE32-E72D297353CC}">
              <c16:uniqueId val="{00000000-9E5B-48B5-9C1B-1B24534073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9E5B-48B5-9C1B-1B24534073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6" zoomScale="85" zoomScaleNormal="85" workbookViewId="0">
      <selection activeCell="BH84" sqref="BH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高知県　東洋町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特定環境保全公共下水道</v>
      </c>
      <c r="Q8" s="60"/>
      <c r="R8" s="60"/>
      <c r="S8" s="60"/>
      <c r="T8" s="60"/>
      <c r="U8" s="60"/>
      <c r="V8" s="60"/>
      <c r="W8" s="60" t="str">
        <f>データ!L6</f>
        <v>D2</v>
      </c>
      <c r="X8" s="60"/>
      <c r="Y8" s="60"/>
      <c r="Z8" s="60"/>
      <c r="AA8" s="60"/>
      <c r="AB8" s="60"/>
      <c r="AC8" s="60"/>
      <c r="AD8" s="61" t="str">
        <f>データ!$M$6</f>
        <v>非設置</v>
      </c>
      <c r="AE8" s="61"/>
      <c r="AF8" s="61"/>
      <c r="AG8" s="61"/>
      <c r="AH8" s="61"/>
      <c r="AI8" s="61"/>
      <c r="AJ8" s="61"/>
      <c r="AK8" s="3"/>
      <c r="AL8" s="49">
        <f>データ!S6</f>
        <v>2183</v>
      </c>
      <c r="AM8" s="49"/>
      <c r="AN8" s="49"/>
      <c r="AO8" s="49"/>
      <c r="AP8" s="49"/>
      <c r="AQ8" s="49"/>
      <c r="AR8" s="49"/>
      <c r="AS8" s="49"/>
      <c r="AT8" s="48">
        <f>データ!T6</f>
        <v>74.02</v>
      </c>
      <c r="AU8" s="48"/>
      <c r="AV8" s="48"/>
      <c r="AW8" s="48"/>
      <c r="AX8" s="48"/>
      <c r="AY8" s="48"/>
      <c r="AZ8" s="48"/>
      <c r="BA8" s="48"/>
      <c r="BB8" s="48">
        <f>データ!U6</f>
        <v>29.49</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57.31</v>
      </c>
      <c r="Q10" s="48"/>
      <c r="R10" s="48"/>
      <c r="S10" s="48"/>
      <c r="T10" s="48"/>
      <c r="U10" s="48"/>
      <c r="V10" s="48"/>
      <c r="W10" s="48">
        <f>データ!Q6</f>
        <v>100</v>
      </c>
      <c r="X10" s="48"/>
      <c r="Y10" s="48"/>
      <c r="Z10" s="48"/>
      <c r="AA10" s="48"/>
      <c r="AB10" s="48"/>
      <c r="AC10" s="48"/>
      <c r="AD10" s="49">
        <f>データ!R6</f>
        <v>2200</v>
      </c>
      <c r="AE10" s="49"/>
      <c r="AF10" s="49"/>
      <c r="AG10" s="49"/>
      <c r="AH10" s="49"/>
      <c r="AI10" s="49"/>
      <c r="AJ10" s="49"/>
      <c r="AK10" s="2"/>
      <c r="AL10" s="49">
        <f>データ!V6</f>
        <v>1231</v>
      </c>
      <c r="AM10" s="49"/>
      <c r="AN10" s="49"/>
      <c r="AO10" s="49"/>
      <c r="AP10" s="49"/>
      <c r="AQ10" s="49"/>
      <c r="AR10" s="49"/>
      <c r="AS10" s="49"/>
      <c r="AT10" s="48">
        <f>データ!W6</f>
        <v>0.56000000000000005</v>
      </c>
      <c r="AU10" s="48"/>
      <c r="AV10" s="48"/>
      <c r="AW10" s="48"/>
      <c r="AX10" s="48"/>
      <c r="AY10" s="48"/>
      <c r="AZ10" s="48"/>
      <c r="BA10" s="48"/>
      <c r="BB10" s="48">
        <f>データ!X6</f>
        <v>2198.21</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117</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chbkCNohB2332UhDzkY0aDhf3ETMeBkizX604GcJFHgpF7yFC/cZfNie6TRvff/3AFuXKmvwHVsCN9/f9omz0Q==" saltValue="3qRk7S1dKZy0wEIpEF0V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7" t="s">
        <v>53</v>
      </c>
      <c r="I3" s="68"/>
      <c r="J3" s="68"/>
      <c r="K3" s="68"/>
      <c r="L3" s="68"/>
      <c r="M3" s="68"/>
      <c r="N3" s="68"/>
      <c r="O3" s="68"/>
      <c r="P3" s="68"/>
      <c r="Q3" s="68"/>
      <c r="R3" s="68"/>
      <c r="S3" s="68"/>
      <c r="T3" s="68"/>
      <c r="U3" s="68"/>
      <c r="V3" s="68"/>
      <c r="W3" s="68"/>
      <c r="X3" s="69"/>
      <c r="Y3" s="73" t="s">
        <v>54</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55</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56</v>
      </c>
      <c r="B4" s="16"/>
      <c r="C4" s="16"/>
      <c r="D4" s="16"/>
      <c r="E4" s="16"/>
      <c r="F4" s="16"/>
      <c r="G4" s="16"/>
      <c r="H4" s="70"/>
      <c r="I4" s="71"/>
      <c r="J4" s="71"/>
      <c r="K4" s="71"/>
      <c r="L4" s="71"/>
      <c r="M4" s="71"/>
      <c r="N4" s="71"/>
      <c r="O4" s="71"/>
      <c r="P4" s="71"/>
      <c r="Q4" s="71"/>
      <c r="R4" s="71"/>
      <c r="S4" s="71"/>
      <c r="T4" s="71"/>
      <c r="U4" s="71"/>
      <c r="V4" s="71"/>
      <c r="W4" s="71"/>
      <c r="X4" s="72"/>
      <c r="Y4" s="66" t="s">
        <v>57</v>
      </c>
      <c r="Z4" s="66"/>
      <c r="AA4" s="66"/>
      <c r="AB4" s="66"/>
      <c r="AC4" s="66"/>
      <c r="AD4" s="66"/>
      <c r="AE4" s="66"/>
      <c r="AF4" s="66"/>
      <c r="AG4" s="66"/>
      <c r="AH4" s="66"/>
      <c r="AI4" s="66"/>
      <c r="AJ4" s="66" t="s">
        <v>58</v>
      </c>
      <c r="AK4" s="66"/>
      <c r="AL4" s="66"/>
      <c r="AM4" s="66"/>
      <c r="AN4" s="66"/>
      <c r="AO4" s="66"/>
      <c r="AP4" s="66"/>
      <c r="AQ4" s="66"/>
      <c r="AR4" s="66"/>
      <c r="AS4" s="66"/>
      <c r="AT4" s="66"/>
      <c r="AU4" s="66" t="s">
        <v>59</v>
      </c>
      <c r="AV4" s="66"/>
      <c r="AW4" s="66"/>
      <c r="AX4" s="66"/>
      <c r="AY4" s="66"/>
      <c r="AZ4" s="66"/>
      <c r="BA4" s="66"/>
      <c r="BB4" s="66"/>
      <c r="BC4" s="66"/>
      <c r="BD4" s="66"/>
      <c r="BE4" s="66"/>
      <c r="BF4" s="66" t="s">
        <v>60</v>
      </c>
      <c r="BG4" s="66"/>
      <c r="BH4" s="66"/>
      <c r="BI4" s="66"/>
      <c r="BJ4" s="66"/>
      <c r="BK4" s="66"/>
      <c r="BL4" s="66"/>
      <c r="BM4" s="66"/>
      <c r="BN4" s="66"/>
      <c r="BO4" s="66"/>
      <c r="BP4" s="66"/>
      <c r="BQ4" s="66" t="s">
        <v>61</v>
      </c>
      <c r="BR4" s="66"/>
      <c r="BS4" s="66"/>
      <c r="BT4" s="66"/>
      <c r="BU4" s="66"/>
      <c r="BV4" s="66"/>
      <c r="BW4" s="66"/>
      <c r="BX4" s="66"/>
      <c r="BY4" s="66"/>
      <c r="BZ4" s="66"/>
      <c r="CA4" s="66"/>
      <c r="CB4" s="66" t="s">
        <v>62</v>
      </c>
      <c r="CC4" s="66"/>
      <c r="CD4" s="66"/>
      <c r="CE4" s="66"/>
      <c r="CF4" s="66"/>
      <c r="CG4" s="66"/>
      <c r="CH4" s="66"/>
      <c r="CI4" s="66"/>
      <c r="CJ4" s="66"/>
      <c r="CK4" s="66"/>
      <c r="CL4" s="66"/>
      <c r="CM4" s="66" t="s">
        <v>63</v>
      </c>
      <c r="CN4" s="66"/>
      <c r="CO4" s="66"/>
      <c r="CP4" s="66"/>
      <c r="CQ4" s="66"/>
      <c r="CR4" s="66"/>
      <c r="CS4" s="66"/>
      <c r="CT4" s="66"/>
      <c r="CU4" s="66"/>
      <c r="CV4" s="66"/>
      <c r="CW4" s="66"/>
      <c r="CX4" s="66" t="s">
        <v>64</v>
      </c>
      <c r="CY4" s="66"/>
      <c r="CZ4" s="66"/>
      <c r="DA4" s="66"/>
      <c r="DB4" s="66"/>
      <c r="DC4" s="66"/>
      <c r="DD4" s="66"/>
      <c r="DE4" s="66"/>
      <c r="DF4" s="66"/>
      <c r="DG4" s="66"/>
      <c r="DH4" s="66"/>
      <c r="DI4" s="66" t="s">
        <v>65</v>
      </c>
      <c r="DJ4" s="66"/>
      <c r="DK4" s="66"/>
      <c r="DL4" s="66"/>
      <c r="DM4" s="66"/>
      <c r="DN4" s="66"/>
      <c r="DO4" s="66"/>
      <c r="DP4" s="66"/>
      <c r="DQ4" s="66"/>
      <c r="DR4" s="66"/>
      <c r="DS4" s="66"/>
      <c r="DT4" s="66" t="s">
        <v>66</v>
      </c>
      <c r="DU4" s="66"/>
      <c r="DV4" s="66"/>
      <c r="DW4" s="66"/>
      <c r="DX4" s="66"/>
      <c r="DY4" s="66"/>
      <c r="DZ4" s="66"/>
      <c r="EA4" s="66"/>
      <c r="EB4" s="66"/>
      <c r="EC4" s="66"/>
      <c r="ED4" s="66"/>
      <c r="EE4" s="66" t="s">
        <v>67</v>
      </c>
      <c r="EF4" s="66"/>
      <c r="EG4" s="66"/>
      <c r="EH4" s="66"/>
      <c r="EI4" s="66"/>
      <c r="EJ4" s="66"/>
      <c r="EK4" s="66"/>
      <c r="EL4" s="66"/>
      <c r="EM4" s="66"/>
      <c r="EN4" s="66"/>
      <c r="EO4" s="66"/>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393011</v>
      </c>
      <c r="D6" s="19">
        <f t="shared" si="3"/>
        <v>47</v>
      </c>
      <c r="E6" s="19">
        <f t="shared" si="3"/>
        <v>17</v>
      </c>
      <c r="F6" s="19">
        <f t="shared" si="3"/>
        <v>4</v>
      </c>
      <c r="G6" s="19">
        <f t="shared" si="3"/>
        <v>0</v>
      </c>
      <c r="H6" s="19" t="str">
        <f t="shared" si="3"/>
        <v>高知県　東洋町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57.31</v>
      </c>
      <c r="Q6" s="20">
        <f t="shared" si="3"/>
        <v>100</v>
      </c>
      <c r="R6" s="20">
        <f t="shared" si="3"/>
        <v>2200</v>
      </c>
      <c r="S6" s="20">
        <f t="shared" si="3"/>
        <v>2183</v>
      </c>
      <c r="T6" s="20">
        <f t="shared" si="3"/>
        <v>74.02</v>
      </c>
      <c r="U6" s="20">
        <f t="shared" si="3"/>
        <v>29.49</v>
      </c>
      <c r="V6" s="20">
        <f t="shared" si="3"/>
        <v>1231</v>
      </c>
      <c r="W6" s="20">
        <f t="shared" si="3"/>
        <v>0.56000000000000005</v>
      </c>
      <c r="X6" s="20">
        <f t="shared" si="3"/>
        <v>2198.21</v>
      </c>
      <c r="Y6" s="21">
        <f>IF(Y7="",NA(),Y7)</f>
        <v>82.7</v>
      </c>
      <c r="Z6" s="21">
        <f t="shared" ref="Z6:AH6" si="4">IF(Z7="",NA(),Z7)</f>
        <v>84.15</v>
      </c>
      <c r="AA6" s="21">
        <f t="shared" si="4"/>
        <v>84.35</v>
      </c>
      <c r="AB6" s="21">
        <f t="shared" si="4"/>
        <v>78.95</v>
      </c>
      <c r="AC6" s="21">
        <f t="shared" si="4"/>
        <v>70.39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4995.58</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49.52</v>
      </c>
      <c r="BR6" s="21">
        <f t="shared" ref="BR6:BZ6" si="8">IF(BR7="",NA(),BR7)</f>
        <v>52.27</v>
      </c>
      <c r="BS6" s="21">
        <f t="shared" si="8"/>
        <v>52.67</v>
      </c>
      <c r="BT6" s="21">
        <f t="shared" si="8"/>
        <v>35.36</v>
      </c>
      <c r="BU6" s="21">
        <f t="shared" si="8"/>
        <v>30.01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254.9</v>
      </c>
      <c r="CC6" s="21">
        <f t="shared" ref="CC6:CK6" si="9">IF(CC7="",NA(),CC7)</f>
        <v>242.75</v>
      </c>
      <c r="CD6" s="21">
        <f t="shared" si="9"/>
        <v>247.89</v>
      </c>
      <c r="CE6" s="21">
        <f t="shared" si="9"/>
        <v>367.49</v>
      </c>
      <c r="CF6" s="21">
        <f t="shared" si="9"/>
        <v>439.03</v>
      </c>
      <c r="CG6" s="21">
        <f t="shared" si="9"/>
        <v>230.02</v>
      </c>
      <c r="CH6" s="21">
        <f t="shared" si="9"/>
        <v>228.47</v>
      </c>
      <c r="CI6" s="21">
        <f t="shared" si="9"/>
        <v>224.88</v>
      </c>
      <c r="CJ6" s="21">
        <f t="shared" si="9"/>
        <v>228.64</v>
      </c>
      <c r="CK6" s="21">
        <f t="shared" si="9"/>
        <v>239.46</v>
      </c>
      <c r="CL6" s="20" t="str">
        <f>IF(CL7="","",IF(CL7="-","【-】","【"&amp;SUBSTITUTE(TEXT(CL7,"#,##0.00"),"-","△")&amp;"】"))</f>
        <v>【220.62】</v>
      </c>
      <c r="CM6" s="21">
        <f>IF(CM7="",NA(),CM7)</f>
        <v>50.4</v>
      </c>
      <c r="CN6" s="21">
        <f t="shared" ref="CN6:CV6" si="10">IF(CN7="",NA(),CN7)</f>
        <v>50.4</v>
      </c>
      <c r="CO6" s="21">
        <f t="shared" si="10"/>
        <v>43.2</v>
      </c>
      <c r="CP6" s="21">
        <f t="shared" si="10"/>
        <v>43.6</v>
      </c>
      <c r="CQ6" s="21">
        <f t="shared" si="10"/>
        <v>42.13</v>
      </c>
      <c r="CR6" s="21">
        <f t="shared" si="10"/>
        <v>42.56</v>
      </c>
      <c r="CS6" s="21">
        <f t="shared" si="10"/>
        <v>42.47</v>
      </c>
      <c r="CT6" s="21">
        <f t="shared" si="10"/>
        <v>42.4</v>
      </c>
      <c r="CU6" s="21">
        <f t="shared" si="10"/>
        <v>42.28</v>
      </c>
      <c r="CV6" s="21">
        <f t="shared" si="10"/>
        <v>41.06</v>
      </c>
      <c r="CW6" s="20" t="str">
        <f>IF(CW7="","",IF(CW7="-","【-】","【"&amp;SUBSTITUTE(TEXT(CW7,"#,##0.00"),"-","△")&amp;"】"))</f>
        <v>【42.22】</v>
      </c>
      <c r="CX6" s="21">
        <f>IF(CX7="",NA(),CX7)</f>
        <v>95.69</v>
      </c>
      <c r="CY6" s="21">
        <f t="shared" ref="CY6:DG6" si="11">IF(CY7="",NA(),CY7)</f>
        <v>92.27</v>
      </c>
      <c r="CZ6" s="21">
        <f t="shared" si="11"/>
        <v>60.59</v>
      </c>
      <c r="DA6" s="21">
        <f t="shared" si="11"/>
        <v>65.540000000000006</v>
      </c>
      <c r="DB6" s="21">
        <f t="shared" si="11"/>
        <v>66.61</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393011</v>
      </c>
      <c r="D7" s="23">
        <v>47</v>
      </c>
      <c r="E7" s="23">
        <v>17</v>
      </c>
      <c r="F7" s="23">
        <v>4</v>
      </c>
      <c r="G7" s="23">
        <v>0</v>
      </c>
      <c r="H7" s="23" t="s">
        <v>97</v>
      </c>
      <c r="I7" s="23" t="s">
        <v>98</v>
      </c>
      <c r="J7" s="23" t="s">
        <v>99</v>
      </c>
      <c r="K7" s="23" t="s">
        <v>100</v>
      </c>
      <c r="L7" s="23" t="s">
        <v>101</v>
      </c>
      <c r="M7" s="23" t="s">
        <v>102</v>
      </c>
      <c r="N7" s="24" t="s">
        <v>103</v>
      </c>
      <c r="O7" s="24" t="s">
        <v>104</v>
      </c>
      <c r="P7" s="24">
        <v>57.31</v>
      </c>
      <c r="Q7" s="24">
        <v>100</v>
      </c>
      <c r="R7" s="24">
        <v>2200</v>
      </c>
      <c r="S7" s="24">
        <v>2183</v>
      </c>
      <c r="T7" s="24">
        <v>74.02</v>
      </c>
      <c r="U7" s="24">
        <v>29.49</v>
      </c>
      <c r="V7" s="24">
        <v>1231</v>
      </c>
      <c r="W7" s="24">
        <v>0.56000000000000005</v>
      </c>
      <c r="X7" s="24">
        <v>2198.21</v>
      </c>
      <c r="Y7" s="24">
        <v>82.7</v>
      </c>
      <c r="Z7" s="24">
        <v>84.15</v>
      </c>
      <c r="AA7" s="24">
        <v>84.35</v>
      </c>
      <c r="AB7" s="24">
        <v>78.95</v>
      </c>
      <c r="AC7" s="24">
        <v>70.39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4995.58</v>
      </c>
      <c r="BI7" s="24">
        <v>0</v>
      </c>
      <c r="BJ7" s="24">
        <v>0</v>
      </c>
      <c r="BK7" s="24">
        <v>1194.1500000000001</v>
      </c>
      <c r="BL7" s="24">
        <v>1206.79</v>
      </c>
      <c r="BM7" s="24">
        <v>1258.43</v>
      </c>
      <c r="BN7" s="24">
        <v>1163.75</v>
      </c>
      <c r="BO7" s="24">
        <v>1195.47</v>
      </c>
      <c r="BP7" s="24">
        <v>1182.1099999999999</v>
      </c>
      <c r="BQ7" s="24">
        <v>49.52</v>
      </c>
      <c r="BR7" s="24">
        <v>52.27</v>
      </c>
      <c r="BS7" s="24">
        <v>52.67</v>
      </c>
      <c r="BT7" s="24">
        <v>35.36</v>
      </c>
      <c r="BU7" s="24">
        <v>30.01</v>
      </c>
      <c r="BV7" s="24">
        <v>72.260000000000005</v>
      </c>
      <c r="BW7" s="24">
        <v>71.84</v>
      </c>
      <c r="BX7" s="24">
        <v>73.36</v>
      </c>
      <c r="BY7" s="24">
        <v>72.599999999999994</v>
      </c>
      <c r="BZ7" s="24">
        <v>69.430000000000007</v>
      </c>
      <c r="CA7" s="24">
        <v>73.78</v>
      </c>
      <c r="CB7" s="24">
        <v>254.9</v>
      </c>
      <c r="CC7" s="24">
        <v>242.75</v>
      </c>
      <c r="CD7" s="24">
        <v>247.89</v>
      </c>
      <c r="CE7" s="24">
        <v>367.49</v>
      </c>
      <c r="CF7" s="24">
        <v>439.03</v>
      </c>
      <c r="CG7" s="24">
        <v>230.02</v>
      </c>
      <c r="CH7" s="24">
        <v>228.47</v>
      </c>
      <c r="CI7" s="24">
        <v>224.88</v>
      </c>
      <c r="CJ7" s="24">
        <v>228.64</v>
      </c>
      <c r="CK7" s="24">
        <v>239.46</v>
      </c>
      <c r="CL7" s="24">
        <v>220.62</v>
      </c>
      <c r="CM7" s="24">
        <v>50.4</v>
      </c>
      <c r="CN7" s="24">
        <v>50.4</v>
      </c>
      <c r="CO7" s="24">
        <v>43.2</v>
      </c>
      <c r="CP7" s="24">
        <v>43.6</v>
      </c>
      <c r="CQ7" s="24">
        <v>42.13</v>
      </c>
      <c r="CR7" s="24">
        <v>42.56</v>
      </c>
      <c r="CS7" s="24">
        <v>42.47</v>
      </c>
      <c r="CT7" s="24">
        <v>42.4</v>
      </c>
      <c r="CU7" s="24">
        <v>42.28</v>
      </c>
      <c r="CV7" s="24">
        <v>41.06</v>
      </c>
      <c r="CW7" s="24">
        <v>42.22</v>
      </c>
      <c r="CX7" s="24">
        <v>95.69</v>
      </c>
      <c r="CY7" s="24">
        <v>92.27</v>
      </c>
      <c r="CZ7" s="24">
        <v>60.59</v>
      </c>
      <c r="DA7" s="24">
        <v>65.540000000000006</v>
      </c>
      <c r="DB7" s="24">
        <v>66.61</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畑山</cp:lastModifiedBy>
  <cp:lastPrinted>2024-01-29T08:14:37Z</cp:lastPrinted>
  <dcterms:created xsi:type="dcterms:W3CDTF">2023-12-12T02:51:07Z</dcterms:created>
  <dcterms:modified xsi:type="dcterms:W3CDTF">2024-01-29T08:14:42Z</dcterms:modified>
  <cp:category/>
</cp:coreProperties>
</file>