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0.20.180.16\Share\LG系課室共有サーバ\02-地域振興課\18-安岡　一也\★★業務R4~\簡水調査\R5\公営企業に係る経営比較分析表（令和４年度決算）の分析等について\回答\簡水\"/>
    </mc:Choice>
  </mc:AlternateContent>
  <xr:revisionPtr revIDLastSave="0" documentId="8_{767B81BF-5364-46D5-9E9F-F6543A191D95}" xr6:coauthVersionLast="47" xr6:coauthVersionMax="47" xr10:uidLastSave="{00000000-0000-0000-0000-000000000000}"/>
  <workbookProtection workbookAlgorithmName="SHA-512" workbookHashValue="fMkro+B5GeW5x0LW4lDjAClUOwnzQs9VWM1ZeDJU+ezT6dj5i/vaKhieb9eTbWk7CW/kleqckEEji7H2U9vxhw==" workbookSaltValue="yyD5XS41r3C4dh4WEnhlSw==" workbookSpinCount="100000" lockStructure="1"/>
  <bookViews>
    <workbookView xWindow="-120" yWindow="-120" windowWidth="25440" windowHeight="153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BB10" i="4"/>
  <c r="AL10" i="4"/>
  <c r="W10" i="4"/>
  <c r="P10" i="4"/>
  <c r="BB8" i="4"/>
  <c r="AT8" i="4"/>
  <c r="AD8" i="4"/>
  <c r="W8" i="4"/>
  <c r="P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<sst xmlns="http://schemas.openxmlformats.org/spreadsheetml/2006/main" count="233" uniqueCount="116">
  <si>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</si>
  <si>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</si>
  <si>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</si>
  <si>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</si>
  <si>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</si>
  <si>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</si>
  <si>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</si>
  <si>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</si>
  <si>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</si>
  <si>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</si>
  <si>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</si>
  <si>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</si>
  <si>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</si>
  <si>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</si>
  <si>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</si>
  <si>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</si>
  <si>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</si>
  <si>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</si>
  <si>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</si>
  <si>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</si>
  <si>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</si>
  <si>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</si>
  <si>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</si>
  <si>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</si>
  <si>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</si>
  <si>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</si>
  <si>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</si>
  <si>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</si>
  <si>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</si>
  <si>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</si>
  <si>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</si>
  <si>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</si>
  <si>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</si>
  <si>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</si>
  <si>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</si>
  <si>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</si>
  <si>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</si>
  <si>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</si>
  <si>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</si>
  <si>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</si>
  <si>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</si>
  <si>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</si>
  <si>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</si>
  <si>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</si>
  <si>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</si>
  <si>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</si>
  <si>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</si>
  <si>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</si>
  <si>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</si>
  <si>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</si>
  <si>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</si>
  <si>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</si>
  <si>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</si>
  <si>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</si>
  <si>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</si>
  <si>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</si>
  <si>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</si>
  <si>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</si>
  <si>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</si>
  <si>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</si>
  <si>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</si>
  <si>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</si>
  <si>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</si>
  <si>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</si>
  <si>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</si>
  <si>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</si>
  <si>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</si>
  <si>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</si>
  <si>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</si>
  <si>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</si>
  <si>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</si>
  <si>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</si>
  <si>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</si>
  <si>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</si>
  <si>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</si>
  <si>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</si>
  <si>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</si>
  <si>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</si>
  <si>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</si>
  <si>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</si>
  <si>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</si>
  <si>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</si>
  <si>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</si>
  <si>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</si>
  <si>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</si>
  <si>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</si>
  <si>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</si>
  <si>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</si>
  <si>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</si>
  <si>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</si>
  <si>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</si>
  <si>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</si>
  <si>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</si>
  <si>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</si>
  <si>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</si>
  <si>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奈半利町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</si>
  <si>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</si>
  <si>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</si>
  <si>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</si>
  <si>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</si>
  <si>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</si>
  <si>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</si>
  <si>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</si>
  <si>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</si>
  <si>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</si>
  <si>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</si>
  <si>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</si>
  <si>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</si>
  <si>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</si>
  <si>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</si>
  <si>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</si>
  <si>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</si>
  <si>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</si>
  <si>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収益的収支比率は過去と比べても低い値となっており、料金回収率についても減少傾向にあるため改善が必要である。
債務残高が年々上昇傾向であるが、施設及び管路の耐震化を実施しているためである。</t>
    <phoneticPr fontId="4"/>
  </si>
  <si>
    <t>当町では、平成29年度に基幹管路の耐震化がすべて完了しており、今年度に施設の耐震化も完了した。
今後は残り管きょの更新と耐用年数が超過したポンプ等を更新していく予定である。</t>
    <phoneticPr fontId="4"/>
  </si>
  <si>
    <t>当町では、収入も少なく企業債を借り入れ事業を実施している状況である。
今後、料金改定の検討や効率的な施設更新を行っていかなければならない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</si>
</sst>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2.11</c:v>
                </c:pt>
                <c:pt idx="3" formatCode="#,##0.00;&quot;△&quot;#,##0.00;&quot;-&quot;">
                  <c:v>1.95</c:v>
                </c:pt>
                <c:pt idx="4" formatCode="#,##0.00;&quot;△&quot;#,##0.00;&quot;-&quot;">
                  <c:v>1.95</c:v>
                </c:pt>
              </c:numCache>
            </c:numRef>
          </c:val>
          <c:extLst>
            <c:ext xmlns:c16="http://schemas.microsoft.com/office/drawing/2014/chart" uri="{C3380CC4-5D6E-409C-BE32-E72D297353CC}">
              <c16:uniqueId val="{00000000-B8AF-4883-B1D9-7DB503EE47E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B8AF-4883-B1D9-7DB503EE47E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80.150000000000006</c:v>
                </c:pt>
                <c:pt idx="1">
                  <c:v>81.93</c:v>
                </c:pt>
                <c:pt idx="2">
                  <c:v>103.86</c:v>
                </c:pt>
                <c:pt idx="3">
                  <c:v>104.01</c:v>
                </c:pt>
                <c:pt idx="4">
                  <c:v>103.45</c:v>
                </c:pt>
              </c:numCache>
            </c:numRef>
          </c:val>
          <c:extLst>
            <c:ext xmlns:c16="http://schemas.microsoft.com/office/drawing/2014/chart" uri="{C3380CC4-5D6E-409C-BE32-E72D297353CC}">
              <c16:uniqueId val="{00000000-7BC2-401C-8DF5-7AFE77239B9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7BC2-401C-8DF5-7AFE77239B9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68.02</c:v>
                </c:pt>
                <c:pt idx="1">
                  <c:v>63.02</c:v>
                </c:pt>
                <c:pt idx="2">
                  <c:v>54.8</c:v>
                </c:pt>
                <c:pt idx="3">
                  <c:v>54.81</c:v>
                </c:pt>
                <c:pt idx="4">
                  <c:v>60.06</c:v>
                </c:pt>
              </c:numCache>
            </c:numRef>
          </c:val>
          <c:extLst>
            <c:ext xmlns:c16="http://schemas.microsoft.com/office/drawing/2014/chart" uri="{C3380CC4-5D6E-409C-BE32-E72D297353CC}">
              <c16:uniqueId val="{00000000-38A4-4009-BDEB-CD7E15F2631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38A4-4009-BDEB-CD7E15F2631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66.58</c:v>
                </c:pt>
                <c:pt idx="1">
                  <c:v>58.46</c:v>
                </c:pt>
                <c:pt idx="2">
                  <c:v>51.55</c:v>
                </c:pt>
                <c:pt idx="3">
                  <c:v>60.89</c:v>
                </c:pt>
                <c:pt idx="4">
                  <c:v>51.49</c:v>
                </c:pt>
              </c:numCache>
            </c:numRef>
          </c:val>
          <c:extLst>
            <c:ext xmlns:c16="http://schemas.microsoft.com/office/drawing/2014/chart" uri="{C3380CC4-5D6E-409C-BE32-E72D297353CC}">
              <c16:uniqueId val="{00000000-32CD-4CBB-86D2-6B9A8709953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32CD-4CBB-86D2-6B9A8709953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17-4F47-80A2-B92F02B6BFD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17-4F47-80A2-B92F02B6BFD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F6-4D49-85E5-85F6C3B959A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F6-4D49-85E5-85F6C3B959A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45-46F2-BEDD-5D10B72C771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5-46F2-BEDD-5D10B72C771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5D-4895-80AE-63EB0C611A4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5D-4895-80AE-63EB0C611A4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2516.1799999999998</c:v>
                </c:pt>
                <c:pt idx="1">
                  <c:v>2662.55</c:v>
                </c:pt>
                <c:pt idx="2">
                  <c:v>3535.8</c:v>
                </c:pt>
                <c:pt idx="3">
                  <c:v>3089.81</c:v>
                </c:pt>
                <c:pt idx="4">
                  <c:v>3072.32</c:v>
                </c:pt>
              </c:numCache>
            </c:numRef>
          </c:val>
          <c:extLst>
            <c:ext xmlns:c16="http://schemas.microsoft.com/office/drawing/2014/chart" uri="{C3380CC4-5D6E-409C-BE32-E72D297353CC}">
              <c16:uniqueId val="{00000000-5D0A-4A98-9FCB-1F92CD9892B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5D0A-4A98-9FCB-1F92CD9892B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58.09</c:v>
                </c:pt>
                <c:pt idx="1">
                  <c:v>52.66</c:v>
                </c:pt>
                <c:pt idx="2">
                  <c:v>37.86</c:v>
                </c:pt>
                <c:pt idx="3">
                  <c:v>41.08</c:v>
                </c:pt>
                <c:pt idx="4">
                  <c:v>29.66</c:v>
                </c:pt>
              </c:numCache>
            </c:numRef>
          </c:val>
          <c:extLst>
            <c:ext xmlns:c16="http://schemas.microsoft.com/office/drawing/2014/chart" uri="{C3380CC4-5D6E-409C-BE32-E72D297353CC}">
              <c16:uniqueId val="{00000000-59AD-4757-A86A-01412ECCB84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59AD-4757-A86A-01412ECCB84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119.15</c:v>
                </c:pt>
                <c:pt idx="1">
                  <c:v>139.38999999999999</c:v>
                </c:pt>
                <c:pt idx="2">
                  <c:v>173.12</c:v>
                </c:pt>
                <c:pt idx="3">
                  <c:v>191.52</c:v>
                </c:pt>
                <c:pt idx="4">
                  <c:v>243.51</c:v>
                </c:pt>
              </c:numCache>
            </c:numRef>
          </c:val>
          <c:extLst>
            <c:ext xmlns:c16="http://schemas.microsoft.com/office/drawing/2014/chart" uri="{C3380CC4-5D6E-409C-BE32-E72D297353CC}">
              <c16:uniqueId val="{00000000-93A5-425D-8CDE-7F16C5D85FF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93A5-425D-8CDE-7F16C5D85FF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70" zoomScaleNormal="100" workbookViewId="0">
      <selection activeCell="BN96" sqref="BN9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奈半利町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3003</v>
      </c>
      <c r="AM8" s="55"/>
      <c r="AN8" s="55"/>
      <c r="AO8" s="55"/>
      <c r="AP8" s="55"/>
      <c r="AQ8" s="55"/>
      <c r="AR8" s="55"/>
      <c r="AS8" s="55"/>
      <c r="AT8" s="45">
        <f>データ!$S$6</f>
        <v>28.37</v>
      </c>
      <c r="AU8" s="45"/>
      <c r="AV8" s="45"/>
      <c r="AW8" s="45"/>
      <c r="AX8" s="45"/>
      <c r="AY8" s="45"/>
      <c r="AZ8" s="45"/>
      <c r="BA8" s="45"/>
      <c r="BB8" s="45">
        <f>データ!$T$6</f>
        <v>105.85</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93.13</v>
      </c>
      <c r="Q10" s="45"/>
      <c r="R10" s="45"/>
      <c r="S10" s="45"/>
      <c r="T10" s="45"/>
      <c r="U10" s="45"/>
      <c r="V10" s="45"/>
      <c r="W10" s="55">
        <f>データ!$Q$6</f>
        <v>1259</v>
      </c>
      <c r="X10" s="55"/>
      <c r="Y10" s="55"/>
      <c r="Z10" s="55"/>
      <c r="AA10" s="55"/>
      <c r="AB10" s="55"/>
      <c r="AC10" s="55"/>
      <c r="AD10" s="2"/>
      <c r="AE10" s="2"/>
      <c r="AF10" s="2"/>
      <c r="AG10" s="2"/>
      <c r="AH10" s="2"/>
      <c r="AI10" s="2"/>
      <c r="AJ10" s="2"/>
      <c r="AK10" s="2"/>
      <c r="AL10" s="55">
        <f>データ!$U$6</f>
        <v>2752</v>
      </c>
      <c r="AM10" s="55"/>
      <c r="AN10" s="55"/>
      <c r="AO10" s="55"/>
      <c r="AP10" s="55"/>
      <c r="AQ10" s="55"/>
      <c r="AR10" s="55"/>
      <c r="AS10" s="55"/>
      <c r="AT10" s="45">
        <f>データ!$V$6</f>
        <v>4</v>
      </c>
      <c r="AU10" s="45"/>
      <c r="AV10" s="45"/>
      <c r="AW10" s="45"/>
      <c r="AX10" s="45"/>
      <c r="AY10" s="45"/>
      <c r="AZ10" s="45"/>
      <c r="BA10" s="45"/>
      <c r="BB10" s="45">
        <f>データ!$W$6</f>
        <v>688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113</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YJxEL0Maa1jJwck/+hQmZd/Rk38XU7rsEc1dPGHPO7Rq2jyeHTC4WGMbN3LcP8aeKo5LYHKzJWAMPJ8wkHg7qA==" saltValue="sBzlHRfXcPm5vto6ngnH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393029</v>
      </c>
      <c r="D6" s="20">
        <f t="shared" si="3"/>
        <v>47</v>
      </c>
      <c r="E6" s="20">
        <f t="shared" si="3"/>
        <v>1</v>
      </c>
      <c r="F6" s="20">
        <f t="shared" si="3"/>
        <v>0</v>
      </c>
      <c r="G6" s="20">
        <f t="shared" si="3"/>
        <v>0</v>
      </c>
      <c r="H6" s="20" t="str">
        <f t="shared" si="3"/>
        <v>高知県　奈半利町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93.13</v>
      </c>
      <c r="Q6" s="21">
        <f t="shared" si="3"/>
        <v>1259</v>
      </c>
      <c r="R6" s="21">
        <f t="shared" si="3"/>
        <v>3003</v>
      </c>
      <c r="S6" s="21">
        <f t="shared" si="3"/>
        <v>28.37</v>
      </c>
      <c r="T6" s="21">
        <f t="shared" si="3"/>
        <v>105.85</v>
      </c>
      <c r="U6" s="21">
        <f t="shared" si="3"/>
        <v>2752</v>
      </c>
      <c r="V6" s="21">
        <f t="shared" si="3"/>
        <v>4</v>
      </c>
      <c r="W6" s="21">
        <f t="shared" si="3"/>
        <v>688</v>
      </c>
      <c r="X6" s="22">
        <f>IF(X7="",NA(),X7)</f>
        <v>66.58</v>
      </c>
      <c r="Y6" s="22">
        <f t="shared" ref="Y6:AG6" si="4">IF(Y7="",NA(),Y7)</f>
        <v>58.46</v>
      </c>
      <c r="Z6" s="22">
        <f t="shared" si="4"/>
        <v>51.55</v>
      </c>
      <c r="AA6" s="22">
        <f t="shared" si="4"/>
        <v>60.89</v>
      </c>
      <c r="AB6" s="22">
        <f t="shared" si="4"/>
        <v>51.49</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2516.1799999999998</v>
      </c>
      <c r="BF6" s="22">
        <f t="shared" ref="BF6:BN6" si="7">IF(BF7="",NA(),BF7)</f>
        <v>2662.55</v>
      </c>
      <c r="BG6" s="22">
        <f t="shared" si="7"/>
        <v>3535.8</v>
      </c>
      <c r="BH6" s="22">
        <f t="shared" si="7"/>
        <v>3089.81</v>
      </c>
      <c r="BI6" s="22">
        <f t="shared" si="7"/>
        <v>3072.32</v>
      </c>
      <c r="BJ6" s="22">
        <f t="shared" si="7"/>
        <v>1007.7</v>
      </c>
      <c r="BK6" s="22">
        <f t="shared" si="7"/>
        <v>1018.52</v>
      </c>
      <c r="BL6" s="22">
        <f t="shared" si="7"/>
        <v>949.61</v>
      </c>
      <c r="BM6" s="22">
        <f t="shared" si="7"/>
        <v>918.84</v>
      </c>
      <c r="BN6" s="22">
        <f t="shared" si="7"/>
        <v>955.49</v>
      </c>
      <c r="BO6" s="21" t="str">
        <f>IF(BO7="","",IF(BO7="-","【-】","【"&amp;SUBSTITUTE(TEXT(BO7,"#,##0.00"),"-","△")&amp;"】"))</f>
        <v>【982.48】</v>
      </c>
      <c r="BP6" s="22">
        <f>IF(BP7="",NA(),BP7)</f>
        <v>58.09</v>
      </c>
      <c r="BQ6" s="22">
        <f t="shared" ref="BQ6:BY6" si="8">IF(BQ7="",NA(),BQ7)</f>
        <v>52.66</v>
      </c>
      <c r="BR6" s="22">
        <f t="shared" si="8"/>
        <v>37.86</v>
      </c>
      <c r="BS6" s="22">
        <f t="shared" si="8"/>
        <v>41.08</v>
      </c>
      <c r="BT6" s="22">
        <f t="shared" si="8"/>
        <v>29.66</v>
      </c>
      <c r="BU6" s="22">
        <f t="shared" si="8"/>
        <v>59.22</v>
      </c>
      <c r="BV6" s="22">
        <f t="shared" si="8"/>
        <v>58.79</v>
      </c>
      <c r="BW6" s="22">
        <f t="shared" si="8"/>
        <v>58.41</v>
      </c>
      <c r="BX6" s="22">
        <f t="shared" si="8"/>
        <v>58.27</v>
      </c>
      <c r="BY6" s="22">
        <f t="shared" si="8"/>
        <v>55.15</v>
      </c>
      <c r="BZ6" s="21" t="str">
        <f>IF(BZ7="","",IF(BZ7="-","【-】","【"&amp;SUBSTITUTE(TEXT(BZ7,"#,##0.00"),"-","△")&amp;"】"))</f>
        <v>【50.61】</v>
      </c>
      <c r="CA6" s="22">
        <f>IF(CA7="",NA(),CA7)</f>
        <v>119.15</v>
      </c>
      <c r="CB6" s="22">
        <f t="shared" ref="CB6:CJ6" si="9">IF(CB7="",NA(),CB7)</f>
        <v>139.38999999999999</v>
      </c>
      <c r="CC6" s="22">
        <f t="shared" si="9"/>
        <v>173.12</v>
      </c>
      <c r="CD6" s="22">
        <f t="shared" si="9"/>
        <v>191.52</v>
      </c>
      <c r="CE6" s="22">
        <f t="shared" si="9"/>
        <v>243.51</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80.150000000000006</v>
      </c>
      <c r="CM6" s="22">
        <f t="shared" ref="CM6:CU6" si="10">IF(CM7="",NA(),CM7)</f>
        <v>81.93</v>
      </c>
      <c r="CN6" s="22">
        <f t="shared" si="10"/>
        <v>103.86</v>
      </c>
      <c r="CO6" s="22">
        <f t="shared" si="10"/>
        <v>104.01</v>
      </c>
      <c r="CP6" s="22">
        <f t="shared" si="10"/>
        <v>103.45</v>
      </c>
      <c r="CQ6" s="22">
        <f t="shared" si="10"/>
        <v>56.76</v>
      </c>
      <c r="CR6" s="22">
        <f t="shared" si="10"/>
        <v>56.04</v>
      </c>
      <c r="CS6" s="22">
        <f t="shared" si="10"/>
        <v>58.52</v>
      </c>
      <c r="CT6" s="22">
        <f t="shared" si="10"/>
        <v>58.88</v>
      </c>
      <c r="CU6" s="22">
        <f t="shared" si="10"/>
        <v>58.16</v>
      </c>
      <c r="CV6" s="21" t="str">
        <f>IF(CV7="","",IF(CV7="-","【-】","【"&amp;SUBSTITUTE(TEXT(CV7,"#,##0.00"),"-","△")&amp;"】"))</f>
        <v>【56.15】</v>
      </c>
      <c r="CW6" s="22">
        <f>IF(CW7="",NA(),CW7)</f>
        <v>68.02</v>
      </c>
      <c r="CX6" s="22">
        <f t="shared" ref="CX6:DF6" si="11">IF(CX7="",NA(),CX7)</f>
        <v>63.02</v>
      </c>
      <c r="CY6" s="22">
        <f t="shared" si="11"/>
        <v>54.8</v>
      </c>
      <c r="CZ6" s="22">
        <f t="shared" si="11"/>
        <v>54.81</v>
      </c>
      <c r="DA6" s="22">
        <f t="shared" si="11"/>
        <v>60.06</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2.11</v>
      </c>
      <c r="EG6" s="22">
        <f t="shared" si="14"/>
        <v>1.95</v>
      </c>
      <c r="EH6" s="22">
        <f t="shared" si="14"/>
        <v>1.95</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393029</v>
      </c>
      <c r="D7" s="24">
        <v>47</v>
      </c>
      <c r="E7" s="24">
        <v>1</v>
      </c>
      <c r="F7" s="24">
        <v>0</v>
      </c>
      <c r="G7" s="24">
        <v>0</v>
      </c>
      <c r="H7" s="24" t="s">
        <v>95</v>
      </c>
      <c r="I7" s="24" t="s">
        <v>96</v>
      </c>
      <c r="J7" s="24" t="s">
        <v>97</v>
      </c>
      <c r="K7" s="24" t="s">
        <v>98</v>
      </c>
      <c r="L7" s="24" t="s">
        <v>99</v>
      </c>
      <c r="M7" s="24" t="s">
        <v>100</v>
      </c>
      <c r="N7" s="25" t="s">
        <v>101</v>
      </c>
      <c r="O7" s="25" t="s">
        <v>102</v>
      </c>
      <c r="P7" s="25">
        <v>93.13</v>
      </c>
      <c r="Q7" s="25">
        <v>1259</v>
      </c>
      <c r="R7" s="25">
        <v>3003</v>
      </c>
      <c r="S7" s="25">
        <v>28.37</v>
      </c>
      <c r="T7" s="25">
        <v>105.85</v>
      </c>
      <c r="U7" s="25">
        <v>2752</v>
      </c>
      <c r="V7" s="25">
        <v>4</v>
      </c>
      <c r="W7" s="25">
        <v>688</v>
      </c>
      <c r="X7" s="25">
        <v>66.58</v>
      </c>
      <c r="Y7" s="25">
        <v>58.46</v>
      </c>
      <c r="Z7" s="25">
        <v>51.55</v>
      </c>
      <c r="AA7" s="25">
        <v>60.89</v>
      </c>
      <c r="AB7" s="25">
        <v>51.49</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2516.1799999999998</v>
      </c>
      <c r="BF7" s="25">
        <v>2662.55</v>
      </c>
      <c r="BG7" s="25">
        <v>3535.8</v>
      </c>
      <c r="BH7" s="25">
        <v>3089.81</v>
      </c>
      <c r="BI7" s="25">
        <v>3072.32</v>
      </c>
      <c r="BJ7" s="25">
        <v>1007.7</v>
      </c>
      <c r="BK7" s="25">
        <v>1018.52</v>
      </c>
      <c r="BL7" s="25">
        <v>949.61</v>
      </c>
      <c r="BM7" s="25">
        <v>918.84</v>
      </c>
      <c r="BN7" s="25">
        <v>955.49</v>
      </c>
      <c r="BO7" s="25">
        <v>982.48</v>
      </c>
      <c r="BP7" s="25">
        <v>58.09</v>
      </c>
      <c r="BQ7" s="25">
        <v>52.66</v>
      </c>
      <c r="BR7" s="25">
        <v>37.86</v>
      </c>
      <c r="BS7" s="25">
        <v>41.08</v>
      </c>
      <c r="BT7" s="25">
        <v>29.66</v>
      </c>
      <c r="BU7" s="25">
        <v>59.22</v>
      </c>
      <c r="BV7" s="25">
        <v>58.79</v>
      </c>
      <c r="BW7" s="25">
        <v>58.41</v>
      </c>
      <c r="BX7" s="25">
        <v>58.27</v>
      </c>
      <c r="BY7" s="25">
        <v>55.15</v>
      </c>
      <c r="BZ7" s="25">
        <v>50.61</v>
      </c>
      <c r="CA7" s="25">
        <v>119.15</v>
      </c>
      <c r="CB7" s="25">
        <v>139.38999999999999</v>
      </c>
      <c r="CC7" s="25">
        <v>173.12</v>
      </c>
      <c r="CD7" s="25">
        <v>191.52</v>
      </c>
      <c r="CE7" s="25">
        <v>243.51</v>
      </c>
      <c r="CF7" s="25">
        <v>292.89999999999998</v>
      </c>
      <c r="CG7" s="25">
        <v>298.25</v>
      </c>
      <c r="CH7" s="25">
        <v>303.27999999999997</v>
      </c>
      <c r="CI7" s="25">
        <v>303.81</v>
      </c>
      <c r="CJ7" s="25">
        <v>310.26</v>
      </c>
      <c r="CK7" s="25">
        <v>320.83</v>
      </c>
      <c r="CL7" s="25">
        <v>80.150000000000006</v>
      </c>
      <c r="CM7" s="25">
        <v>81.93</v>
      </c>
      <c r="CN7" s="25">
        <v>103.86</v>
      </c>
      <c r="CO7" s="25">
        <v>104.01</v>
      </c>
      <c r="CP7" s="25">
        <v>103.45</v>
      </c>
      <c r="CQ7" s="25">
        <v>56.76</v>
      </c>
      <c r="CR7" s="25">
        <v>56.04</v>
      </c>
      <c r="CS7" s="25">
        <v>58.52</v>
      </c>
      <c r="CT7" s="25">
        <v>58.88</v>
      </c>
      <c r="CU7" s="25">
        <v>58.16</v>
      </c>
      <c r="CV7" s="25">
        <v>56.15</v>
      </c>
      <c r="CW7" s="25">
        <v>68.02</v>
      </c>
      <c r="CX7" s="25">
        <v>63.02</v>
      </c>
      <c r="CY7" s="25">
        <v>54.8</v>
      </c>
      <c r="CZ7" s="25">
        <v>54.81</v>
      </c>
      <c r="DA7" s="25">
        <v>60.06</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2.11</v>
      </c>
      <c r="EG7" s="25">
        <v>1.95</v>
      </c>
      <c r="EH7" s="25">
        <v>1.95</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2023-12-05T01:07:08Z</dcterms:created>
  <dcterms:modified xsi:type="dcterms:W3CDTF">2024-01-24T07:19:16Z</dcterms:modified>
  <cp:category/>
</cp:coreProperties>
</file>