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0.20.180.16\Share\LG系課室共有サーバ\02-地域振興課\18-安岡　一也\★★業務R4~\簡水調査\R5\公営企業に係る経営比較分析表（令和４年度決算）の分析等について\回答\下水\"/>
    </mc:Choice>
  </mc:AlternateContent>
  <xr:revisionPtr revIDLastSave="0" documentId="8_{B3848661-51F2-495E-8872-7F69628BE374}" xr6:coauthVersionLast="47" xr6:coauthVersionMax="47" xr10:uidLastSave="{00000000-0000-0000-0000-000000000000}"/>
  <workbookProtection workbookAlgorithmName="SHA-512" workbookHashValue="9a1h266vJnbQq27ga/QeC3pbgTBLCS4027oD0K62tBDxduAzqsEBnOAzNlwLLBYWLZrcMskyNT3/w2nYRk2Y/Q==" workbookSaltValue="yqWntKjP2o3idh77fCylNQ==" workbookSpinCount="100000" lockStructure="1"/>
  <bookViews>
    <workbookView xWindow="-120" yWindow="-120" windowWidth="25440" windowHeight="153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<sst xmlns="http://schemas.openxmlformats.org/spreadsheetml/2006/main" count="236" uniqueCount="121">
  <si>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</si>
  <si>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</si>
  <si>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</si>
  <si>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</si>
  <si>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</si>
  <si>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</si>
  <si>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</si>
  <si>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</si>
  <si>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</si>
  <si>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</si>
  <si>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</si>
  <si>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</si>
  <si>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</si>
  <si>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</si>
  <si>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</si>
  <si>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</si>
  <si>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</si>
  <si>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</si>
  <si>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</si>
  <si>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</si>
  <si>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</si>
  <si>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</si>
  <si>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</si>
  <si>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</si>
  <si>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</si>
  <si>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</si>
  <si>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</si>
  <si>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</si>
  <si>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</si>
  <si>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</si>
  <si>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</si>
  <si>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</si>
  <si>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</si>
  <si>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</si>
  <si>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</si>
  <si>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</si>
  <si>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</si>
  <si>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</si>
  <si>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</si>
  <si>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</si>
  <si>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</si>
  <si>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</si>
  <si>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</si>
  <si>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</si>
  <si>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</si>
  <si>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</si>
  <si>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</si>
  <si>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</si>
  <si>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</si>
  <si>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</si>
  <si>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</si>
  <si>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</si>
  <si>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</si>
  <si>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</si>
  <si>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</si>
  <si>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</si>
  <si>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</si>
  <si>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</si>
  <si>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</si>
  <si>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</si>
  <si>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</si>
  <si>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</si>
  <si>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</si>
  <si>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</si>
  <si>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</si>
  <si>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</si>
  <si>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</si>
  <si>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</si>
  <si>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</si>
  <si>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</si>
  <si>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</si>
  <si>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</si>
  <si>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</si>
  <si>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</si>
  <si>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</si>
  <si>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</si>
  <si>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</si>
  <si>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</si>
  <si>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</si>
  <si>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</si>
  <si>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</si>
  <si>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</si>
  <si>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</si>
  <si>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</si>
  <si>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</si>
  <si>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</si>
  <si>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</si>
  <si>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</si>
  <si>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</si>
  <si>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</si>
  <si>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</si>
  <si>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</si>
  <si>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</si>
  <si>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</si>
  <si>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</si>
  <si>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</si>
  <si>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</si>
  <si>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</si>
  <si>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</si>
  <si>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奈半利町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</si>
  <si>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</si>
  <si>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</si>
  <si>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</si>
  <si>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</si>
  <si>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</si>
  <si>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</si>
  <si>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</si>
  <si>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</si>
  <si>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</si>
  <si>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</si>
  <si>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</si>
  <si>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</si>
  <si>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</si>
  <si>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</si>
  <si>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</si>
  <si>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</si>
  <si>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</si>
  <si>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</si>
  <si>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当町の下水道事業については、町内の一部の地域でのみ事業を実施しており、事業規模としては大きいものではない。
事業全体に対して料金の収入額は少ない。</t>
    <phoneticPr fontId="4"/>
  </si>
  <si>
    <t>当町の漁業集落排水施設は、平成１０年より供用を開始し２３年が経過している。管渠については更新はしておらず、老朽化している。また施設内のポンプ等の修繕を実施しているが、耐用年数の経過により、施設の能力が下がっている。
最適整備構想に基づき、計画的な機器更新をしていく。</t>
    <phoneticPr fontId="4"/>
  </si>
  <si>
    <t>施設内の機材経過年数や機材の耐用年数を見ると今後定期的な整備、更新が必要であるため、策定した最適整備構想に基づき、計画的に更新をしていかなければならない。
施設更新にかかる財源不足の問題については、農山漁村地域整備交付金などを活用していく。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</si>
</sst>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A2-493C-B5F5-39B53F80BE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00A2-493C-B5F5-39B53F80BE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43.61</c:v>
                </c:pt>
                <c:pt idx="1">
                  <c:v>42.11</c:v>
                </c:pt>
                <c:pt idx="2">
                  <c:v>43.61</c:v>
                </c:pt>
                <c:pt idx="3">
                  <c:v>42.11</c:v>
                </c:pt>
                <c:pt idx="4">
                  <c:v>42.11</c:v>
                </c:pt>
              </c:numCache>
            </c:numRef>
          </c:val>
          <c:extLst>
            <c:ext xmlns:c16="http://schemas.microsoft.com/office/drawing/2014/chart" uri="{C3380CC4-5D6E-409C-BE32-E72D297353CC}">
              <c16:uniqueId val="{00000000-0047-47C1-BA79-01F554D333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0047-47C1-BA79-01F554D333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36-4C84-BF59-FBF90C5B38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CC36-4C84-BF59-FBF90C5B38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93.26</c:v>
                </c:pt>
                <c:pt idx="1">
                  <c:v>103.95</c:v>
                </c:pt>
                <c:pt idx="2">
                  <c:v>97.79</c:v>
                </c:pt>
                <c:pt idx="3">
                  <c:v>141.58000000000001</c:v>
                </c:pt>
                <c:pt idx="4">
                  <c:v>51.7</c:v>
                </c:pt>
              </c:numCache>
            </c:numRef>
          </c:val>
          <c:extLst>
            <c:ext xmlns:c16="http://schemas.microsoft.com/office/drawing/2014/chart" uri="{C3380CC4-5D6E-409C-BE32-E72D297353CC}">
              <c16:uniqueId val="{00000000-9246-45C6-8B4A-9078A3C1457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6-45C6-8B4A-9078A3C1457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79-4AC5-B21A-EE81F0AFFF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79-4AC5-B21A-EE81F0AFFF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E9-4644-95B3-E3C4A8E851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E9-4644-95B3-E3C4A8E851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54-4C35-96AA-E9E021F2B0E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54-4C35-96AA-E9E021F2B0E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3F-448E-9F61-A6F2BCDDB2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3F-448E-9F61-A6F2BCDDB2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1004.61</c:v>
                </c:pt>
                <c:pt idx="1">
                  <c:v>887.81</c:v>
                </c:pt>
                <c:pt idx="2">
                  <c:v>786.3</c:v>
                </c:pt>
                <c:pt idx="3">
                  <c:v>791.12</c:v>
                </c:pt>
                <c:pt idx="4">
                  <c:v>783.3</c:v>
                </c:pt>
              </c:numCache>
            </c:numRef>
          </c:val>
          <c:extLst>
            <c:ext xmlns:c16="http://schemas.microsoft.com/office/drawing/2014/chart" uri="{C3380CC4-5D6E-409C-BE32-E72D297353CC}">
              <c16:uniqueId val="{00000000-7FF5-4E67-A3A9-25798367F6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7FF5-4E67-A3A9-25798367F6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27.7</c:v>
                </c:pt>
                <c:pt idx="1">
                  <c:v>31.41</c:v>
                </c:pt>
                <c:pt idx="2">
                  <c:v>93.34</c:v>
                </c:pt>
                <c:pt idx="3">
                  <c:v>43.37</c:v>
                </c:pt>
                <c:pt idx="4">
                  <c:v>76.33</c:v>
                </c:pt>
              </c:numCache>
            </c:numRef>
          </c:val>
          <c:extLst>
            <c:ext xmlns:c16="http://schemas.microsoft.com/office/drawing/2014/chart" uri="{C3380CC4-5D6E-409C-BE32-E72D297353CC}">
              <c16:uniqueId val="{00000000-8EFE-4B34-A637-612186E490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8EFE-4B34-A637-612186E490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852.35</c:v>
                </c:pt>
                <c:pt idx="1">
                  <c:v>759.68</c:v>
                </c:pt>
                <c:pt idx="2">
                  <c:v>284.26</c:v>
                </c:pt>
                <c:pt idx="3">
                  <c:v>611.26</c:v>
                </c:pt>
                <c:pt idx="4">
                  <c:v>347.52</c:v>
                </c:pt>
              </c:numCache>
            </c:numRef>
          </c:val>
          <c:extLst>
            <c:ext xmlns:c16="http://schemas.microsoft.com/office/drawing/2014/chart" uri="{C3380CC4-5D6E-409C-BE32-E72D297353CC}">
              <c16:uniqueId val="{00000000-A6CB-4360-874B-66325B4771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A6CB-4360-874B-66325B4771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高知県　奈半利町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55">
        <f>データ!S6</f>
        <v>3003</v>
      </c>
      <c r="AM8" s="55"/>
      <c r="AN8" s="55"/>
      <c r="AO8" s="55"/>
      <c r="AP8" s="55"/>
      <c r="AQ8" s="55"/>
      <c r="AR8" s="55"/>
      <c r="AS8" s="55"/>
      <c r="AT8" s="54">
        <f>データ!T6</f>
        <v>28.37</v>
      </c>
      <c r="AU8" s="54"/>
      <c r="AV8" s="54"/>
      <c r="AW8" s="54"/>
      <c r="AX8" s="54"/>
      <c r="AY8" s="54"/>
      <c r="AZ8" s="54"/>
      <c r="BA8" s="54"/>
      <c r="BB8" s="54">
        <f>データ!U6</f>
        <v>105.85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6.33</v>
      </c>
      <c r="Q10" s="54"/>
      <c r="R10" s="54"/>
      <c r="S10" s="54"/>
      <c r="T10" s="54"/>
      <c r="U10" s="54"/>
      <c r="V10" s="54"/>
      <c r="W10" s="54">
        <f>データ!Q6</f>
        <v>100</v>
      </c>
      <c r="X10" s="54"/>
      <c r="Y10" s="54"/>
      <c r="Z10" s="54"/>
      <c r="AA10" s="54"/>
      <c r="AB10" s="54"/>
      <c r="AC10" s="54"/>
      <c r="AD10" s="55">
        <f>データ!R6</f>
        <v>4402</v>
      </c>
      <c r="AE10" s="55"/>
      <c r="AF10" s="55"/>
      <c r="AG10" s="55"/>
      <c r="AH10" s="55"/>
      <c r="AI10" s="55"/>
      <c r="AJ10" s="55"/>
      <c r="AK10" s="2"/>
      <c r="AL10" s="55">
        <f>データ!V6</f>
        <v>187</v>
      </c>
      <c r="AM10" s="55"/>
      <c r="AN10" s="55"/>
      <c r="AO10" s="55"/>
      <c r="AP10" s="55"/>
      <c r="AQ10" s="55"/>
      <c r="AR10" s="55"/>
      <c r="AS10" s="55"/>
      <c r="AT10" s="54">
        <f>データ!W6</f>
        <v>0.01</v>
      </c>
      <c r="AU10" s="54"/>
      <c r="AV10" s="54"/>
      <c r="AW10" s="54"/>
      <c r="AX10" s="54"/>
      <c r="AY10" s="54"/>
      <c r="AZ10" s="54"/>
      <c r="BA10" s="54"/>
      <c r="BB10" s="54">
        <f>データ!X6</f>
        <v>18700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45</v>
      </c>
      <c r="N86" s="12" t="s">
        <v>43</v>
      </c>
      <c r="O86" s="12" t="str">
        <f>データ!EO6</f>
        <v>【0.01】</v>
      </c>
    </row>
  </sheetData>
  <sheetProtection algorithmName="SHA-512" hashValue="iQhzOYqVv69vB4bL9rlcnaWU41h97GT18Y1f89WaCa7YDMqQKudGkYDt8WA8fL7EGXCTjRskl6U/x4mLRZMg8w==" saltValue="E7Sb5M3UvTd71cJKpiGW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393029</v>
      </c>
      <c r="D6" s="19">
        <f t="shared" si="3"/>
        <v>47</v>
      </c>
      <c r="E6" s="19">
        <f t="shared" si="3"/>
        <v>17</v>
      </c>
      <c r="F6" s="19">
        <f t="shared" si="3"/>
        <v>6</v>
      </c>
      <c r="G6" s="19">
        <f t="shared" si="3"/>
        <v>0</v>
      </c>
      <c r="H6" s="19" t="str">
        <f t="shared" si="3"/>
        <v>高知県　奈半利町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6.33</v>
      </c>
      <c r="Q6" s="20">
        <f t="shared" si="3"/>
        <v>100</v>
      </c>
      <c r="R6" s="20">
        <f t="shared" si="3"/>
        <v>4402</v>
      </c>
      <c r="S6" s="20">
        <f t="shared" si="3"/>
        <v>3003</v>
      </c>
      <c r="T6" s="20">
        <f t="shared" si="3"/>
        <v>28.37</v>
      </c>
      <c r="U6" s="20">
        <f t="shared" si="3"/>
        <v>105.85</v>
      </c>
      <c r="V6" s="20">
        <f t="shared" si="3"/>
        <v>187</v>
      </c>
      <c r="W6" s="20">
        <f t="shared" si="3"/>
        <v>0.01</v>
      </c>
      <c r="X6" s="20">
        <f t="shared" si="3"/>
        <v>18700</v>
      </c>
      <c r="Y6" s="21">
        <f>IF(Y7="",NA(),Y7)</f>
        <v>93.26</v>
      </c>
      <c r="Z6" s="21">
        <f t="shared" ref="Z6:AH6" si="4">IF(Z7="",NA(),Z7)</f>
        <v>103.95</v>
      </c>
      <c r="AA6" s="21">
        <f t="shared" si="4"/>
        <v>97.79</v>
      </c>
      <c r="AB6" s="21">
        <f t="shared" si="4"/>
        <v>141.58000000000001</v>
      </c>
      <c r="AC6" s="21">
        <f t="shared" si="4"/>
        <v>51.7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1004.61</v>
      </c>
      <c r="BG6" s="21">
        <f t="shared" ref="BG6:BO6" si="7">IF(BG7="",NA(),BG7)</f>
        <v>887.81</v>
      </c>
      <c r="BH6" s="21">
        <f t="shared" si="7"/>
        <v>786.3</v>
      </c>
      <c r="BI6" s="21">
        <f t="shared" si="7"/>
        <v>791.12</v>
      </c>
      <c r="BJ6" s="21">
        <f t="shared" si="7"/>
        <v>783.3</v>
      </c>
      <c r="BK6" s="21">
        <f t="shared" si="7"/>
        <v>1006.65</v>
      </c>
      <c r="BL6" s="21">
        <f t="shared" si="7"/>
        <v>998.42</v>
      </c>
      <c r="BM6" s="21">
        <f t="shared" si="7"/>
        <v>1095.52</v>
      </c>
      <c r="BN6" s="21">
        <f t="shared" si="7"/>
        <v>1056.55</v>
      </c>
      <c r="BO6" s="21">
        <f t="shared" si="7"/>
        <v>1278.54</v>
      </c>
      <c r="BP6" s="20" t="str">
        <f>IF(BP7="","",IF(BP7="-","【-】","【"&amp;SUBSTITUTE(TEXT(BP7,"#,##0.00"),"-","△")&amp;"】"))</f>
        <v>【1,078.44】</v>
      </c>
      <c r="BQ6" s="21">
        <f>IF(BQ7="",NA(),BQ7)</f>
        <v>27.7</v>
      </c>
      <c r="BR6" s="21">
        <f t="shared" ref="BR6:BZ6" si="8">IF(BR7="",NA(),BR7)</f>
        <v>31.41</v>
      </c>
      <c r="BS6" s="21">
        <f t="shared" si="8"/>
        <v>93.34</v>
      </c>
      <c r="BT6" s="21">
        <f t="shared" si="8"/>
        <v>43.37</v>
      </c>
      <c r="BU6" s="21">
        <f t="shared" si="8"/>
        <v>76.33</v>
      </c>
      <c r="BV6" s="21">
        <f t="shared" si="8"/>
        <v>43.43</v>
      </c>
      <c r="BW6" s="21">
        <f t="shared" si="8"/>
        <v>41.41</v>
      </c>
      <c r="BX6" s="21">
        <f t="shared" si="8"/>
        <v>39.64</v>
      </c>
      <c r="BY6" s="21">
        <f t="shared" si="8"/>
        <v>40</v>
      </c>
      <c r="BZ6" s="21">
        <f t="shared" si="8"/>
        <v>38.74</v>
      </c>
      <c r="CA6" s="20" t="str">
        <f>IF(CA7="","",IF(CA7="-","【-】","【"&amp;SUBSTITUTE(TEXT(CA7,"#,##0.00"),"-","△")&amp;"】"))</f>
        <v>【41.91】</v>
      </c>
      <c r="CB6" s="21">
        <f>IF(CB7="",NA(),CB7)</f>
        <v>852.35</v>
      </c>
      <c r="CC6" s="21">
        <f t="shared" ref="CC6:CK6" si="9">IF(CC7="",NA(),CC7)</f>
        <v>759.68</v>
      </c>
      <c r="CD6" s="21">
        <f t="shared" si="9"/>
        <v>284.26</v>
      </c>
      <c r="CE6" s="21">
        <f t="shared" si="9"/>
        <v>611.26</v>
      </c>
      <c r="CF6" s="21">
        <f t="shared" si="9"/>
        <v>347.52</v>
      </c>
      <c r="CG6" s="21">
        <f t="shared" si="9"/>
        <v>400.44</v>
      </c>
      <c r="CH6" s="21">
        <f t="shared" si="9"/>
        <v>417.56</v>
      </c>
      <c r="CI6" s="21">
        <f t="shared" si="9"/>
        <v>449.72</v>
      </c>
      <c r="CJ6" s="21">
        <f t="shared" si="9"/>
        <v>437.27</v>
      </c>
      <c r="CK6" s="21">
        <f t="shared" si="9"/>
        <v>456.72</v>
      </c>
      <c r="CL6" s="20" t="str">
        <f>IF(CL7="","",IF(CL7="-","【-】","【"&amp;SUBSTITUTE(TEXT(CL7,"#,##0.00"),"-","△")&amp;"】"))</f>
        <v>【420.17】</v>
      </c>
      <c r="CM6" s="21">
        <f>IF(CM7="",NA(),CM7)</f>
        <v>43.61</v>
      </c>
      <c r="CN6" s="21">
        <f t="shared" ref="CN6:CV6" si="10">IF(CN7="",NA(),CN7)</f>
        <v>42.11</v>
      </c>
      <c r="CO6" s="21">
        <f t="shared" si="10"/>
        <v>43.61</v>
      </c>
      <c r="CP6" s="21">
        <f t="shared" si="10"/>
        <v>42.11</v>
      </c>
      <c r="CQ6" s="21">
        <f t="shared" si="10"/>
        <v>42.11</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100</v>
      </c>
      <c r="CY6" s="21">
        <f t="shared" ref="CY6:DG6" si="11">IF(CY7="",NA(),CY7)</f>
        <v>100</v>
      </c>
      <c r="CZ6" s="21">
        <f t="shared" si="11"/>
        <v>100</v>
      </c>
      <c r="DA6" s="21">
        <f t="shared" si="11"/>
        <v>100</v>
      </c>
      <c r="DB6" s="21">
        <f t="shared" si="11"/>
        <v>100</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393029</v>
      </c>
      <c r="D7" s="23">
        <v>47</v>
      </c>
      <c r="E7" s="23">
        <v>17</v>
      </c>
      <c r="F7" s="23">
        <v>6</v>
      </c>
      <c r="G7" s="23">
        <v>0</v>
      </c>
      <c r="H7" s="23" t="s">
        <v>99</v>
      </c>
      <c r="I7" s="23" t="s">
        <v>100</v>
      </c>
      <c r="J7" s="23" t="s">
        <v>101</v>
      </c>
      <c r="K7" s="23" t="s">
        <v>102</v>
      </c>
      <c r="L7" s="23" t="s">
        <v>103</v>
      </c>
      <c r="M7" s="23" t="s">
        <v>104</v>
      </c>
      <c r="N7" s="24" t="s">
        <v>105</v>
      </c>
      <c r="O7" s="24" t="s">
        <v>106</v>
      </c>
      <c r="P7" s="24">
        <v>6.33</v>
      </c>
      <c r="Q7" s="24">
        <v>100</v>
      </c>
      <c r="R7" s="24">
        <v>4402</v>
      </c>
      <c r="S7" s="24">
        <v>3003</v>
      </c>
      <c r="T7" s="24">
        <v>28.37</v>
      </c>
      <c r="U7" s="24">
        <v>105.85</v>
      </c>
      <c r="V7" s="24">
        <v>187</v>
      </c>
      <c r="W7" s="24">
        <v>0.01</v>
      </c>
      <c r="X7" s="24">
        <v>18700</v>
      </c>
      <c r="Y7" s="24">
        <v>93.26</v>
      </c>
      <c r="Z7" s="24">
        <v>103.95</v>
      </c>
      <c r="AA7" s="24">
        <v>97.79</v>
      </c>
      <c r="AB7" s="24">
        <v>141.58000000000001</v>
      </c>
      <c r="AC7" s="24">
        <v>51.7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1004.61</v>
      </c>
      <c r="BG7" s="24">
        <v>887.81</v>
      </c>
      <c r="BH7" s="24">
        <v>786.3</v>
      </c>
      <c r="BI7" s="24">
        <v>791.12</v>
      </c>
      <c r="BJ7" s="24">
        <v>783.3</v>
      </c>
      <c r="BK7" s="24">
        <v>1006.65</v>
      </c>
      <c r="BL7" s="24">
        <v>998.42</v>
      </c>
      <c r="BM7" s="24">
        <v>1095.52</v>
      </c>
      <c r="BN7" s="24">
        <v>1056.55</v>
      </c>
      <c r="BO7" s="24">
        <v>1278.54</v>
      </c>
      <c r="BP7" s="24">
        <v>1078.44</v>
      </c>
      <c r="BQ7" s="24">
        <v>27.7</v>
      </c>
      <c r="BR7" s="24">
        <v>31.41</v>
      </c>
      <c r="BS7" s="24">
        <v>93.34</v>
      </c>
      <c r="BT7" s="24">
        <v>43.37</v>
      </c>
      <c r="BU7" s="24">
        <v>76.33</v>
      </c>
      <c r="BV7" s="24">
        <v>43.43</v>
      </c>
      <c r="BW7" s="24">
        <v>41.41</v>
      </c>
      <c r="BX7" s="24">
        <v>39.64</v>
      </c>
      <c r="BY7" s="24">
        <v>40</v>
      </c>
      <c r="BZ7" s="24">
        <v>38.74</v>
      </c>
      <c r="CA7" s="24">
        <v>41.91</v>
      </c>
      <c r="CB7" s="24">
        <v>852.35</v>
      </c>
      <c r="CC7" s="24">
        <v>759.68</v>
      </c>
      <c r="CD7" s="24">
        <v>284.26</v>
      </c>
      <c r="CE7" s="24">
        <v>611.26</v>
      </c>
      <c r="CF7" s="24">
        <v>347.52</v>
      </c>
      <c r="CG7" s="24">
        <v>400.44</v>
      </c>
      <c r="CH7" s="24">
        <v>417.56</v>
      </c>
      <c r="CI7" s="24">
        <v>449.72</v>
      </c>
      <c r="CJ7" s="24">
        <v>437.27</v>
      </c>
      <c r="CK7" s="24">
        <v>456.72</v>
      </c>
      <c r="CL7" s="24">
        <v>420.17</v>
      </c>
      <c r="CM7" s="24">
        <v>43.61</v>
      </c>
      <c r="CN7" s="24">
        <v>42.11</v>
      </c>
      <c r="CO7" s="24">
        <v>43.61</v>
      </c>
      <c r="CP7" s="24">
        <v>42.11</v>
      </c>
      <c r="CQ7" s="24">
        <v>42.11</v>
      </c>
      <c r="CR7" s="24">
        <v>32.229999999999997</v>
      </c>
      <c r="CS7" s="24">
        <v>32.479999999999997</v>
      </c>
      <c r="CT7" s="24">
        <v>30.19</v>
      </c>
      <c r="CU7" s="24">
        <v>28.77</v>
      </c>
      <c r="CV7" s="24">
        <v>26.22</v>
      </c>
      <c r="CW7" s="24">
        <v>29.92</v>
      </c>
      <c r="CX7" s="24">
        <v>100</v>
      </c>
      <c r="CY7" s="24">
        <v>100</v>
      </c>
      <c r="CZ7" s="24">
        <v>100</v>
      </c>
      <c r="DA7" s="24">
        <v>100</v>
      </c>
      <c r="DB7" s="24">
        <v>100</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2023-12-12T02:58:00Z</dcterms:created>
  <dcterms:modified xsi:type="dcterms:W3CDTF">2024-01-24T07:21:32Z</dcterms:modified>
  <cp:category/>
</cp:coreProperties>
</file>