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192.168.1.11\Share\経済\98　個人フォルダ－\片岡\【依頼】経営比較分析表の分析等について\"/>
    </mc:Choice>
  </mc:AlternateContent>
  <xr:revisionPtr revIDLastSave="0" documentId="13_ncr:1_{31D52679-0CB5-48BD-8670-9FC310659D2D}" xr6:coauthVersionLast="47" xr6:coauthVersionMax="47" xr10:uidLastSave="{00000000-0000-0000-0000-000000000000}"/>
  <workbookProtection workbookAlgorithmName="SHA-512" workbookHashValue="wOO+QG+4U4/VGMhEhNAd6gj3zCH2axXm9Cozz7SOTRC+L1VQsB6FYMCSiY6MnDQEkuteqmp85AA4hwoLh2235g==" workbookSaltValue="uq1fpATkW5cPVR2eo99jxQ==" workbookSpinCount="100000" lockStructure="1"/>
  <bookViews>
    <workbookView xWindow="-120" yWindow="-120" windowWidth="29040" windowHeight="15840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<sst xmlns="http://schemas.openxmlformats.org/spreadsheetml/2006/main" count="233" uniqueCount="119">
  <si>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</si>
  <si>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</si>
  <si>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</si>
  <si>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</si>
  <si>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</si>
  <si>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</si>
  <si>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</si>
  <si>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</si>
  <si>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</si>
  <si>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</si>
  <si>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</si>
  <si>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</si>
  <si>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</si>
  <si>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</si>
  <si>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</si>
  <si>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</si>
  <si>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</si>
  <si>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</si>
  <si>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</si>
  <si>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</si>
  <si>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</si>
  <si>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</si>
  <si>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</si>
  <si>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</si>
  <si>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</si>
  <si>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</si>
  <si>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</si>
  <si>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</si>
  <si>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</si>
  <si>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</si>
  <si>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</si>
  <si>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</si>
  <si>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</si>
  <si>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</si>
  <si>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</si>
  <si>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</si>
  <si>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</si>
  <si>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</si>
  <si>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</si>
  <si>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</si>
  <si>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</si>
  <si>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</si>
  <si>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</si>
  <si>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</si>
  <si>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</si>
  <si>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</si>
  <si>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</si>
  <si>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</si>
  <si>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</si>
  <si>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</si>
  <si>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</si>
  <si>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</si>
  <si>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</si>
  <si>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</si>
  <si>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</si>
  <si>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</si>
  <si>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</si>
  <si>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</si>
  <si>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</si>
  <si>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</si>
  <si>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</si>
  <si>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</si>
  <si>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</si>
  <si>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</si>
  <si>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</si>
  <si>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</si>
  <si>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</si>
  <si>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</si>
  <si>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</si>
  <si>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</si>
  <si>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</si>
  <si>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</si>
  <si>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</si>
  <si>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</si>
  <si>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</si>
  <si>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</si>
  <si>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</si>
  <si>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</si>
  <si>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</si>
  <si>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</si>
  <si>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</si>
  <si>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</si>
  <si>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</si>
  <si>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</si>
  <si>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</si>
  <si>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</si>
  <si>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</si>
  <si>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</si>
  <si>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</si>
  <si>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</si>
  <si>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</si>
  <si>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</si>
  <si>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</si>
  <si>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</si>
  <si>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</si>
  <si>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</si>
  <si>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</si>
  <si>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高知県　安田町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</si>
  <si>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</si>
  <si>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</si>
  <si>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</si>
  <si>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</si>
  <si>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</si>
  <si>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</si>
  <si>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</si>
  <si>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</si>
  <si>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</si>
  <si>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</si>
  <si>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</si>
  <si>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</si>
  <si>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</si>
  <si>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</si>
  <si>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</si>
  <si>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</si>
  <si>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</si>
  <si>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</si>
  <si>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管路更新については、国及び県の補助金等を活用し、老朽化した管路の更新、耐震化を積極的に進めている。（H30管路更新率が0％となっているが、実際は6.05％更新）</t>
    <phoneticPr fontId="4"/>
  </si>
  <si>
    <t xml:space="preserve"> 赤字経営となっており、これから先についても人口減等の影響により、経営は苦しいものと考えられる。そのため、料金設定の見直し、有収率の向上等の取組みにより、事業の継続性を高めていく必要がある。</t>
    <phoneticPr fontId="4"/>
  </si>
  <si>
    <t>①収益的収支比率が100％を下回る。
④企業債残高給水収益比率が上がっている。
⑤料金回収率も下がってきている。
⑥給水原価が年々増加している。
⑦施設利用率が低い（人口減）
⑧有収率が低い。
　赤字運営となっており、施設を通して給水される水量が利益に結びついていない。健全経営のため、水道料金見直し検討や回収率の向上、有収率が低い原因（漏水等）の解消等により収益率を増加する必要がある。
　企業債残高比率については、施設の更新・耐震化により、地方債残高比率が増加している。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</si>
</sst>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8.17</c:v>
                </c:pt>
                <c:pt idx="2">
                  <c:v>2.48</c:v>
                </c:pt>
                <c:pt idx="3">
                  <c:v>1.54</c:v>
                </c:pt>
                <c:pt idx="4">
                  <c:v>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4-4EED-9D07-4A4E3A233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0.53</c:v>
                </c:pt>
                <c:pt idx="1">
                  <c:v>0.71</c:v>
                </c:pt>
                <c:pt idx="2">
                  <c:v>0.72</c:v>
                </c:pt>
                <c:pt idx="3">
                  <c:v>0.71</c:v>
                </c:pt>
                <c:pt idx="4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B4-4EED-9D07-4A4E3A233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36.700000000000003</c:v>
                </c:pt>
                <c:pt idx="1">
                  <c:v>33.78</c:v>
                </c:pt>
                <c:pt idx="2">
                  <c:v>35.619999999999997</c:v>
                </c:pt>
                <c:pt idx="3">
                  <c:v>34.950000000000003</c:v>
                </c:pt>
                <c:pt idx="4">
                  <c:v>38.01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A-486A-91CD-FDB0AF67D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56.76</c:v>
                </c:pt>
                <c:pt idx="1">
                  <c:v>56.04</c:v>
                </c:pt>
                <c:pt idx="2">
                  <c:v>58.52</c:v>
                </c:pt>
                <c:pt idx="3">
                  <c:v>58.88</c:v>
                </c:pt>
                <c:pt idx="4">
                  <c:v>58.16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6A-486A-91CD-FDB0AF67D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53.07</c:v>
                </c:pt>
                <c:pt idx="1">
                  <c:v>57.82</c:v>
                </c:pt>
                <c:pt idx="2">
                  <c:v>52.52</c:v>
                </c:pt>
                <c:pt idx="3">
                  <c:v>51.95</c:v>
                </c:pt>
                <c:pt idx="4">
                  <c:v>47.86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B-4250-9948-3C65A7869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73.069999999999993</c:v>
                </c:pt>
                <c:pt idx="1">
                  <c:v>72.78</c:v>
                </c:pt>
                <c:pt idx="2">
                  <c:v>71.33</c:v>
                </c:pt>
                <c:pt idx="3">
                  <c:v>71.150000000000006</c:v>
                </c:pt>
                <c:pt idx="4">
                  <c:v>70.34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5B-4250-9948-3C65A7869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74.08</c:v>
                </c:pt>
                <c:pt idx="1">
                  <c:v>61.84</c:v>
                </c:pt>
                <c:pt idx="2">
                  <c:v>69.98</c:v>
                </c:pt>
                <c:pt idx="3">
                  <c:v>54.07</c:v>
                </c:pt>
                <c:pt idx="4">
                  <c:v>45.98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4-4CC1-AE3B-45E24ACCA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77.91</c:v>
                </c:pt>
                <c:pt idx="1">
                  <c:v>79.099999999999994</c:v>
                </c:pt>
                <c:pt idx="2">
                  <c:v>79.33</c:v>
                </c:pt>
                <c:pt idx="3">
                  <c:v>73.540000000000006</c:v>
                </c:pt>
                <c:pt idx="4">
                  <c:v>75.44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4-4CC1-AE3B-45E24ACCA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F8-412F-B180-28F21550C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F8-412F-B180-28F21550C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3-4E75-B49D-1B2A9FB63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3-4E75-B49D-1B2A9FB63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F-41A7-8D74-C1087F48F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F-41A7-8D74-C1087F48F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B-4B71-8B75-D334CB8F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B-4B71-8B75-D334CB8F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1751.94</c:v>
                </c:pt>
                <c:pt idx="1">
                  <c:v>2031.36</c:v>
                </c:pt>
                <c:pt idx="2">
                  <c:v>2187.7800000000002</c:v>
                </c:pt>
                <c:pt idx="3">
                  <c:v>2326.2399999999998</c:v>
                </c:pt>
                <c:pt idx="4">
                  <c:v>2432.2600000000002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7-4958-AE76-70E7880C2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1007.7</c:v>
                </c:pt>
                <c:pt idx="1">
                  <c:v>1018.52</c:v>
                </c:pt>
                <c:pt idx="2">
                  <c:v>949.61</c:v>
                </c:pt>
                <c:pt idx="3">
                  <c:v>918.84</c:v>
                </c:pt>
                <c:pt idx="4">
                  <c:v>955.49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7-4958-AE76-70E7880C2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52.55</c:v>
                </c:pt>
                <c:pt idx="1">
                  <c:v>50.76</c:v>
                </c:pt>
                <c:pt idx="2">
                  <c:v>49.17</c:v>
                </c:pt>
                <c:pt idx="3">
                  <c:v>43.33</c:v>
                </c:pt>
                <c:pt idx="4">
                  <c:v>39.31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19-4DAE-882C-A7D5952A7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59.22</c:v>
                </c:pt>
                <c:pt idx="1">
                  <c:v>58.79</c:v>
                </c:pt>
                <c:pt idx="2">
                  <c:v>58.41</c:v>
                </c:pt>
                <c:pt idx="3">
                  <c:v>58.27</c:v>
                </c:pt>
                <c:pt idx="4">
                  <c:v>55.15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19-4DAE-882C-A7D5952A7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187.3</c:v>
                </c:pt>
                <c:pt idx="1">
                  <c:v>194.11</c:v>
                </c:pt>
                <c:pt idx="2">
                  <c:v>203.99</c:v>
                </c:pt>
                <c:pt idx="3">
                  <c:v>231.48</c:v>
                </c:pt>
                <c:pt idx="4">
                  <c:v>255.45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E-4C5B-86B3-848068B5C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292.89999999999998</c:v>
                </c:pt>
                <c:pt idx="1">
                  <c:v>298.25</c:v>
                </c:pt>
                <c:pt idx="2">
                  <c:v>303.27999999999997</c:v>
                </c:pt>
                <c:pt idx="3">
                  <c:v>303.81</c:v>
                </c:pt>
                <c:pt idx="4">
                  <c:v>310.26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0E-4C5B-86B3-848068B5C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【982.48】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4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高知県　安田町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8" t="s">
        <v>1</v>
      </c>
      <c r="C7" s="58"/>
      <c r="D7" s="58"/>
      <c r="E7" s="58"/>
      <c r="F7" s="58"/>
      <c r="G7" s="58"/>
      <c r="H7" s="58"/>
      <c r="I7" s="58" t="s">
        <v>2</v>
      </c>
      <c r="J7" s="58"/>
      <c r="K7" s="58"/>
      <c r="L7" s="58"/>
      <c r="M7" s="58"/>
      <c r="N7" s="58"/>
      <c r="O7" s="58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2"/>
      <c r="AL7" s="58" t="s">
        <v>6</v>
      </c>
      <c r="AM7" s="58"/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/>
      <c r="BB7" s="58" t="s">
        <v>8</v>
      </c>
      <c r="BC7" s="58"/>
      <c r="BD7" s="58"/>
      <c r="BE7" s="58"/>
      <c r="BF7" s="58"/>
      <c r="BG7" s="58"/>
      <c r="BH7" s="58"/>
      <c r="BI7" s="58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データ!$I$6</f>
        <v>法非適用</v>
      </c>
      <c r="C8" s="66"/>
      <c r="D8" s="66"/>
      <c r="E8" s="66"/>
      <c r="F8" s="66"/>
      <c r="G8" s="66"/>
      <c r="H8" s="66"/>
      <c r="I8" s="66" t="str">
        <f>データ!$J$6</f>
        <v>水道事業</v>
      </c>
      <c r="J8" s="66"/>
      <c r="K8" s="66"/>
      <c r="L8" s="66"/>
      <c r="M8" s="66"/>
      <c r="N8" s="66"/>
      <c r="O8" s="66"/>
      <c r="P8" s="66" t="str">
        <f>データ!$K$6</f>
        <v>簡易水道事業</v>
      </c>
      <c r="Q8" s="66"/>
      <c r="R8" s="66"/>
      <c r="S8" s="66"/>
      <c r="T8" s="66"/>
      <c r="U8" s="66"/>
      <c r="V8" s="66"/>
      <c r="W8" s="66" t="str">
        <f>データ!$L$6</f>
        <v>D3</v>
      </c>
      <c r="X8" s="66"/>
      <c r="Y8" s="66"/>
      <c r="Z8" s="66"/>
      <c r="AA8" s="66"/>
      <c r="AB8" s="66"/>
      <c r="AC8" s="66"/>
      <c r="AD8" s="66" t="str">
        <f>データ!$M$6</f>
        <v>非設置</v>
      </c>
      <c r="AE8" s="66"/>
      <c r="AF8" s="66"/>
      <c r="AG8" s="66"/>
      <c r="AH8" s="66"/>
      <c r="AI8" s="66"/>
      <c r="AJ8" s="66"/>
      <c r="AK8" s="2"/>
      <c r="AL8" s="55">
        <f>データ!$R$6</f>
        <v>2413</v>
      </c>
      <c r="AM8" s="55"/>
      <c r="AN8" s="55"/>
      <c r="AO8" s="55"/>
      <c r="AP8" s="55"/>
      <c r="AQ8" s="55"/>
      <c r="AR8" s="55"/>
      <c r="AS8" s="55"/>
      <c r="AT8" s="45">
        <f>データ!$S$6</f>
        <v>52.36</v>
      </c>
      <c r="AU8" s="45"/>
      <c r="AV8" s="45"/>
      <c r="AW8" s="45"/>
      <c r="AX8" s="45"/>
      <c r="AY8" s="45"/>
      <c r="AZ8" s="45"/>
      <c r="BA8" s="45"/>
      <c r="BB8" s="45">
        <f>データ!$T$6</f>
        <v>46.08</v>
      </c>
      <c r="BC8" s="45"/>
      <c r="BD8" s="45"/>
      <c r="BE8" s="45"/>
      <c r="BF8" s="45"/>
      <c r="BG8" s="45"/>
      <c r="BH8" s="45"/>
      <c r="BI8" s="45"/>
      <c r="BJ8" s="3"/>
      <c r="BK8" s="3"/>
      <c r="BL8" s="67" t="s">
        <v>10</v>
      </c>
      <c r="BM8" s="68"/>
      <c r="BN8" s="56" t="s">
        <v>11</v>
      </c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7"/>
    </row>
    <row r="9" spans="1:78" ht="18.75" customHeight="1" x14ac:dyDescent="0.15">
      <c r="A9" s="2"/>
      <c r="B9" s="58" t="s">
        <v>12</v>
      </c>
      <c r="C9" s="58"/>
      <c r="D9" s="58"/>
      <c r="E9" s="58"/>
      <c r="F9" s="58"/>
      <c r="G9" s="58"/>
      <c r="H9" s="58"/>
      <c r="I9" s="58" t="s">
        <v>13</v>
      </c>
      <c r="J9" s="58"/>
      <c r="K9" s="58"/>
      <c r="L9" s="58"/>
      <c r="M9" s="58"/>
      <c r="N9" s="58"/>
      <c r="O9" s="58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2"/>
      <c r="AE9" s="2"/>
      <c r="AF9" s="2"/>
      <c r="AG9" s="2"/>
      <c r="AH9" s="3"/>
      <c r="AI9" s="2"/>
      <c r="AJ9" s="2"/>
      <c r="AK9" s="2"/>
      <c r="AL9" s="58" t="s">
        <v>16</v>
      </c>
      <c r="AM9" s="58"/>
      <c r="AN9" s="58"/>
      <c r="AO9" s="58"/>
      <c r="AP9" s="58"/>
      <c r="AQ9" s="58"/>
      <c r="AR9" s="58"/>
      <c r="AS9" s="58"/>
      <c r="AT9" s="58" t="s">
        <v>17</v>
      </c>
      <c r="AU9" s="58"/>
      <c r="AV9" s="58"/>
      <c r="AW9" s="58"/>
      <c r="AX9" s="58"/>
      <c r="AY9" s="58"/>
      <c r="AZ9" s="58"/>
      <c r="BA9" s="58"/>
      <c r="BB9" s="58" t="s">
        <v>18</v>
      </c>
      <c r="BC9" s="58"/>
      <c r="BD9" s="58"/>
      <c r="BE9" s="58"/>
      <c r="BF9" s="58"/>
      <c r="BG9" s="58"/>
      <c r="BH9" s="58"/>
      <c r="BI9" s="58"/>
      <c r="BJ9" s="3"/>
      <c r="BK9" s="3"/>
      <c r="BL9" s="59" t="s">
        <v>19</v>
      </c>
      <c r="BM9" s="60"/>
      <c r="BN9" s="61" t="s">
        <v>20</v>
      </c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99.79</v>
      </c>
      <c r="Q10" s="45"/>
      <c r="R10" s="45"/>
      <c r="S10" s="45"/>
      <c r="T10" s="45"/>
      <c r="U10" s="45"/>
      <c r="V10" s="45"/>
      <c r="W10" s="55">
        <f>データ!$Q$6</f>
        <v>1650</v>
      </c>
      <c r="X10" s="55"/>
      <c r="Y10" s="55"/>
      <c r="Z10" s="55"/>
      <c r="AA10" s="55"/>
      <c r="AB10" s="55"/>
      <c r="AC10" s="55"/>
      <c r="AD10" s="2"/>
      <c r="AE10" s="2"/>
      <c r="AF10" s="2"/>
      <c r="AG10" s="2"/>
      <c r="AH10" s="2"/>
      <c r="AI10" s="2"/>
      <c r="AJ10" s="2"/>
      <c r="AK10" s="2"/>
      <c r="AL10" s="55">
        <f>データ!$U$6</f>
        <v>2380</v>
      </c>
      <c r="AM10" s="55"/>
      <c r="AN10" s="55"/>
      <c r="AO10" s="55"/>
      <c r="AP10" s="55"/>
      <c r="AQ10" s="55"/>
      <c r="AR10" s="55"/>
      <c r="AS10" s="55"/>
      <c r="AT10" s="45">
        <f>データ!$V$6</f>
        <v>1.35</v>
      </c>
      <c r="AU10" s="45"/>
      <c r="AV10" s="45"/>
      <c r="AW10" s="45"/>
      <c r="AX10" s="45"/>
      <c r="AY10" s="45"/>
      <c r="AZ10" s="45"/>
      <c r="BA10" s="45"/>
      <c r="BB10" s="45">
        <f>データ!$W$6</f>
        <v>1762.96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21</v>
      </c>
      <c r="BM10" s="47"/>
      <c r="BN10" s="48" t="s">
        <v>22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15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36" t="s">
        <v>25</v>
      </c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8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9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1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0" t="s">
        <v>118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0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0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0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0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0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0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0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0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0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0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0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0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0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0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0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0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0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0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0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0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0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0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0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0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0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0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0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3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5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6" t="s">
        <v>26</v>
      </c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8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9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1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0" t="s">
        <v>116</v>
      </c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0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0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0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0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0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0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0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0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0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0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0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0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2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0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2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0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0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3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6" t="s">
        <v>28</v>
      </c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8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9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1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0" t="s">
        <v>117</v>
      </c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0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0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0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0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0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0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0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0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0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0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0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0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0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0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0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3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5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【73.00】</v>
      </c>
      <c r="F85" s="13" t="s">
        <v>41</v>
      </c>
      <c r="G85" s="13" t="s">
        <v>41</v>
      </c>
      <c r="H85" s="13" t="str">
        <f>データ!BO6</f>
        <v>【982.48】</v>
      </c>
      <c r="I85" s="13" t="str">
        <f>データ!BZ6</f>
        <v>【50.61】</v>
      </c>
      <c r="J85" s="13" t="str">
        <f>データ!CK6</f>
        <v>【320.83】</v>
      </c>
      <c r="K85" s="13" t="str">
        <f>データ!CV6</f>
        <v>【56.15】</v>
      </c>
      <c r="L85" s="13" t="str">
        <f>データ!DG6</f>
        <v>【70.01】</v>
      </c>
      <c r="M85" s="13" t="s">
        <v>42</v>
      </c>
      <c r="N85" s="13" t="s">
        <v>43</v>
      </c>
      <c r="O85" s="13" t="str">
        <f>データ!EN6</f>
        <v>【0.52】</v>
      </c>
    </row>
  </sheetData>
  <sheetProtection algorithmName="SHA-512" hashValue="35SDaM9NgOCrPNOubDD0AZhkZCcniKyG7Y+cFb5Nm/mm6vJKpG3R0rH+sjhKHO2jCmkwDZdfQEtBhG3rWwN8/Q==" saltValue="h4jdQPUFysvlMw+B3/TG8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44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45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46</v>
      </c>
      <c r="B3" s="16" t="s">
        <v>47</v>
      </c>
      <c r="C3" s="16" t="s">
        <v>48</v>
      </c>
      <c r="D3" s="16" t="s">
        <v>49</v>
      </c>
      <c r="E3" s="16" t="s">
        <v>50</v>
      </c>
      <c r="F3" s="16" t="s">
        <v>51</v>
      </c>
      <c r="G3" s="16" t="s">
        <v>52</v>
      </c>
      <c r="H3" s="72" t="s">
        <v>53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54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55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56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57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58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59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60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61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62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63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64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65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66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67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68</v>
      </c>
      <c r="B5" s="18"/>
      <c r="C5" s="18"/>
      <c r="D5" s="18"/>
      <c r="E5" s="18"/>
      <c r="F5" s="18"/>
      <c r="G5" s="18"/>
      <c r="H5" s="19" t="s">
        <v>69</v>
      </c>
      <c r="I5" s="19" t="s">
        <v>70</v>
      </c>
      <c r="J5" s="19" t="s">
        <v>71</v>
      </c>
      <c r="K5" s="19" t="s">
        <v>72</v>
      </c>
      <c r="L5" s="19" t="s">
        <v>73</v>
      </c>
      <c r="M5" s="19" t="s">
        <v>74</v>
      </c>
      <c r="N5" s="19" t="s">
        <v>75</v>
      </c>
      <c r="O5" s="19" t="s">
        <v>76</v>
      </c>
      <c r="P5" s="19" t="s">
        <v>77</v>
      </c>
      <c r="Q5" s="19" t="s">
        <v>78</v>
      </c>
      <c r="R5" s="19" t="s">
        <v>79</v>
      </c>
      <c r="S5" s="19" t="s">
        <v>80</v>
      </c>
      <c r="T5" s="19" t="s">
        <v>81</v>
      </c>
      <c r="U5" s="19" t="s">
        <v>82</v>
      </c>
      <c r="V5" s="19" t="s">
        <v>83</v>
      </c>
      <c r="W5" s="19" t="s">
        <v>84</v>
      </c>
      <c r="X5" s="19" t="s">
        <v>85</v>
      </c>
      <c r="Y5" s="19" t="s">
        <v>86</v>
      </c>
      <c r="Z5" s="19" t="s">
        <v>87</v>
      </c>
      <c r="AA5" s="19" t="s">
        <v>88</v>
      </c>
      <c r="AB5" s="19" t="s">
        <v>89</v>
      </c>
      <c r="AC5" s="19" t="s">
        <v>90</v>
      </c>
      <c r="AD5" s="19" t="s">
        <v>91</v>
      </c>
      <c r="AE5" s="19" t="s">
        <v>92</v>
      </c>
      <c r="AF5" s="19" t="s">
        <v>93</v>
      </c>
      <c r="AG5" s="19" t="s">
        <v>94</v>
      </c>
      <c r="AH5" s="19" t="s">
        <v>29</v>
      </c>
      <c r="AI5" s="19" t="s">
        <v>85</v>
      </c>
      <c r="AJ5" s="19" t="s">
        <v>86</v>
      </c>
      <c r="AK5" s="19" t="s">
        <v>87</v>
      </c>
      <c r="AL5" s="19" t="s">
        <v>88</v>
      </c>
      <c r="AM5" s="19" t="s">
        <v>89</v>
      </c>
      <c r="AN5" s="19" t="s">
        <v>90</v>
      </c>
      <c r="AO5" s="19" t="s">
        <v>91</v>
      </c>
      <c r="AP5" s="19" t="s">
        <v>92</v>
      </c>
      <c r="AQ5" s="19" t="s">
        <v>93</v>
      </c>
      <c r="AR5" s="19" t="s">
        <v>94</v>
      </c>
      <c r="AS5" s="19" t="s">
        <v>95</v>
      </c>
      <c r="AT5" s="19" t="s">
        <v>85</v>
      </c>
      <c r="AU5" s="19" t="s">
        <v>86</v>
      </c>
      <c r="AV5" s="19" t="s">
        <v>87</v>
      </c>
      <c r="AW5" s="19" t="s">
        <v>88</v>
      </c>
      <c r="AX5" s="19" t="s">
        <v>89</v>
      </c>
      <c r="AY5" s="19" t="s">
        <v>90</v>
      </c>
      <c r="AZ5" s="19" t="s">
        <v>91</v>
      </c>
      <c r="BA5" s="19" t="s">
        <v>92</v>
      </c>
      <c r="BB5" s="19" t="s">
        <v>93</v>
      </c>
      <c r="BC5" s="19" t="s">
        <v>94</v>
      </c>
      <c r="BD5" s="19" t="s">
        <v>95</v>
      </c>
      <c r="BE5" s="19" t="s">
        <v>85</v>
      </c>
      <c r="BF5" s="19" t="s">
        <v>86</v>
      </c>
      <c r="BG5" s="19" t="s">
        <v>87</v>
      </c>
      <c r="BH5" s="19" t="s">
        <v>88</v>
      </c>
      <c r="BI5" s="19" t="s">
        <v>89</v>
      </c>
      <c r="BJ5" s="19" t="s">
        <v>90</v>
      </c>
      <c r="BK5" s="19" t="s">
        <v>91</v>
      </c>
      <c r="BL5" s="19" t="s">
        <v>92</v>
      </c>
      <c r="BM5" s="19" t="s">
        <v>93</v>
      </c>
      <c r="BN5" s="19" t="s">
        <v>94</v>
      </c>
      <c r="BO5" s="19" t="s">
        <v>95</v>
      </c>
      <c r="BP5" s="19" t="s">
        <v>85</v>
      </c>
      <c r="BQ5" s="19" t="s">
        <v>86</v>
      </c>
      <c r="BR5" s="19" t="s">
        <v>87</v>
      </c>
      <c r="BS5" s="19" t="s">
        <v>88</v>
      </c>
      <c r="BT5" s="19" t="s">
        <v>89</v>
      </c>
      <c r="BU5" s="19" t="s">
        <v>90</v>
      </c>
      <c r="BV5" s="19" t="s">
        <v>91</v>
      </c>
      <c r="BW5" s="19" t="s">
        <v>92</v>
      </c>
      <c r="BX5" s="19" t="s">
        <v>93</v>
      </c>
      <c r="BY5" s="19" t="s">
        <v>94</v>
      </c>
      <c r="BZ5" s="19" t="s">
        <v>95</v>
      </c>
      <c r="CA5" s="19" t="s">
        <v>85</v>
      </c>
      <c r="CB5" s="19" t="s">
        <v>86</v>
      </c>
      <c r="CC5" s="19" t="s">
        <v>87</v>
      </c>
      <c r="CD5" s="19" t="s">
        <v>88</v>
      </c>
      <c r="CE5" s="19" t="s">
        <v>89</v>
      </c>
      <c r="CF5" s="19" t="s">
        <v>90</v>
      </c>
      <c r="CG5" s="19" t="s">
        <v>91</v>
      </c>
      <c r="CH5" s="19" t="s">
        <v>92</v>
      </c>
      <c r="CI5" s="19" t="s">
        <v>93</v>
      </c>
      <c r="CJ5" s="19" t="s">
        <v>94</v>
      </c>
      <c r="CK5" s="19" t="s">
        <v>95</v>
      </c>
      <c r="CL5" s="19" t="s">
        <v>85</v>
      </c>
      <c r="CM5" s="19" t="s">
        <v>86</v>
      </c>
      <c r="CN5" s="19" t="s">
        <v>87</v>
      </c>
      <c r="CO5" s="19" t="s">
        <v>88</v>
      </c>
      <c r="CP5" s="19" t="s">
        <v>89</v>
      </c>
      <c r="CQ5" s="19" t="s">
        <v>90</v>
      </c>
      <c r="CR5" s="19" t="s">
        <v>91</v>
      </c>
      <c r="CS5" s="19" t="s">
        <v>92</v>
      </c>
      <c r="CT5" s="19" t="s">
        <v>93</v>
      </c>
      <c r="CU5" s="19" t="s">
        <v>94</v>
      </c>
      <c r="CV5" s="19" t="s">
        <v>95</v>
      </c>
      <c r="CW5" s="19" t="s">
        <v>85</v>
      </c>
      <c r="CX5" s="19" t="s">
        <v>86</v>
      </c>
      <c r="CY5" s="19" t="s">
        <v>87</v>
      </c>
      <c r="CZ5" s="19" t="s">
        <v>88</v>
      </c>
      <c r="DA5" s="19" t="s">
        <v>89</v>
      </c>
      <c r="DB5" s="19" t="s">
        <v>90</v>
      </c>
      <c r="DC5" s="19" t="s">
        <v>91</v>
      </c>
      <c r="DD5" s="19" t="s">
        <v>92</v>
      </c>
      <c r="DE5" s="19" t="s">
        <v>93</v>
      </c>
      <c r="DF5" s="19" t="s">
        <v>94</v>
      </c>
      <c r="DG5" s="19" t="s">
        <v>95</v>
      </c>
      <c r="DH5" s="19" t="s">
        <v>85</v>
      </c>
      <c r="DI5" s="19" t="s">
        <v>86</v>
      </c>
      <c r="DJ5" s="19" t="s">
        <v>87</v>
      </c>
      <c r="DK5" s="19" t="s">
        <v>88</v>
      </c>
      <c r="DL5" s="19" t="s">
        <v>89</v>
      </c>
      <c r="DM5" s="19" t="s">
        <v>90</v>
      </c>
      <c r="DN5" s="19" t="s">
        <v>91</v>
      </c>
      <c r="DO5" s="19" t="s">
        <v>92</v>
      </c>
      <c r="DP5" s="19" t="s">
        <v>93</v>
      </c>
      <c r="DQ5" s="19" t="s">
        <v>94</v>
      </c>
      <c r="DR5" s="19" t="s">
        <v>95</v>
      </c>
      <c r="DS5" s="19" t="s">
        <v>85</v>
      </c>
      <c r="DT5" s="19" t="s">
        <v>86</v>
      </c>
      <c r="DU5" s="19" t="s">
        <v>87</v>
      </c>
      <c r="DV5" s="19" t="s">
        <v>88</v>
      </c>
      <c r="DW5" s="19" t="s">
        <v>89</v>
      </c>
      <c r="DX5" s="19" t="s">
        <v>90</v>
      </c>
      <c r="DY5" s="19" t="s">
        <v>91</v>
      </c>
      <c r="DZ5" s="19" t="s">
        <v>92</v>
      </c>
      <c r="EA5" s="19" t="s">
        <v>93</v>
      </c>
      <c r="EB5" s="19" t="s">
        <v>94</v>
      </c>
      <c r="EC5" s="19" t="s">
        <v>95</v>
      </c>
      <c r="ED5" s="19" t="s">
        <v>85</v>
      </c>
      <c r="EE5" s="19" t="s">
        <v>86</v>
      </c>
      <c r="EF5" s="19" t="s">
        <v>87</v>
      </c>
      <c r="EG5" s="19" t="s">
        <v>88</v>
      </c>
      <c r="EH5" s="19" t="s">
        <v>89</v>
      </c>
      <c r="EI5" s="19" t="s">
        <v>90</v>
      </c>
      <c r="EJ5" s="19" t="s">
        <v>91</v>
      </c>
      <c r="EK5" s="19" t="s">
        <v>92</v>
      </c>
      <c r="EL5" s="19" t="s">
        <v>93</v>
      </c>
      <c r="EM5" s="19" t="s">
        <v>94</v>
      </c>
      <c r="EN5" s="19" t="s">
        <v>95</v>
      </c>
    </row>
    <row r="6" spans="1:144" s="23" customFormat="1" x14ac:dyDescent="0.15">
      <c r="A6" s="15" t="s">
        <v>96</v>
      </c>
      <c r="B6" s="20">
        <f>B7</f>
        <v>2022</v>
      </c>
      <c r="C6" s="20">
        <f t="shared" ref="C6:W6" si="3">C7</f>
        <v>393045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高知県　安田町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D3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99.79</v>
      </c>
      <c r="Q6" s="21">
        <f t="shared" si="3"/>
        <v>1650</v>
      </c>
      <c r="R6" s="21">
        <f t="shared" si="3"/>
        <v>2413</v>
      </c>
      <c r="S6" s="21">
        <f t="shared" si="3"/>
        <v>52.36</v>
      </c>
      <c r="T6" s="21">
        <f t="shared" si="3"/>
        <v>46.08</v>
      </c>
      <c r="U6" s="21">
        <f t="shared" si="3"/>
        <v>2380</v>
      </c>
      <c r="V6" s="21">
        <f t="shared" si="3"/>
        <v>1.35</v>
      </c>
      <c r="W6" s="21">
        <f t="shared" si="3"/>
        <v>1762.96</v>
      </c>
      <c r="X6" s="22">
        <f>IF(X7="",NA(),X7)</f>
        <v>74.08</v>
      </c>
      <c r="Y6" s="22">
        <f t="shared" ref="Y6:AG6" si="4">IF(Y7="",NA(),Y7)</f>
        <v>61.84</v>
      </c>
      <c r="Z6" s="22">
        <f t="shared" si="4"/>
        <v>69.98</v>
      </c>
      <c r="AA6" s="22">
        <f t="shared" si="4"/>
        <v>54.07</v>
      </c>
      <c r="AB6" s="22">
        <f t="shared" si="4"/>
        <v>45.98</v>
      </c>
      <c r="AC6" s="22">
        <f t="shared" si="4"/>
        <v>77.91</v>
      </c>
      <c r="AD6" s="22">
        <f t="shared" si="4"/>
        <v>79.099999999999994</v>
      </c>
      <c r="AE6" s="22">
        <f t="shared" si="4"/>
        <v>79.33</v>
      </c>
      <c r="AF6" s="22">
        <f t="shared" si="4"/>
        <v>73.540000000000006</v>
      </c>
      <c r="AG6" s="22">
        <f t="shared" si="4"/>
        <v>75.44</v>
      </c>
      <c r="AH6" s="21" t="str">
        <f>IF(AH7="","",IF(AH7="-","【-】","【"&amp;SUBSTITUTE(TEXT(AH7,"#,##0.00"),"-","△")&amp;"】"))</f>
        <v>【73.00】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1751.94</v>
      </c>
      <c r="BF6" s="22">
        <f t="shared" ref="BF6:BN6" si="7">IF(BF7="",NA(),BF7)</f>
        <v>2031.36</v>
      </c>
      <c r="BG6" s="22">
        <f t="shared" si="7"/>
        <v>2187.7800000000002</v>
      </c>
      <c r="BH6" s="22">
        <f t="shared" si="7"/>
        <v>2326.2399999999998</v>
      </c>
      <c r="BI6" s="22">
        <f t="shared" si="7"/>
        <v>2432.2600000000002</v>
      </c>
      <c r="BJ6" s="22">
        <f t="shared" si="7"/>
        <v>1007.7</v>
      </c>
      <c r="BK6" s="22">
        <f t="shared" si="7"/>
        <v>1018.52</v>
      </c>
      <c r="BL6" s="22">
        <f t="shared" si="7"/>
        <v>949.61</v>
      </c>
      <c r="BM6" s="22">
        <f t="shared" si="7"/>
        <v>918.84</v>
      </c>
      <c r="BN6" s="22">
        <f t="shared" si="7"/>
        <v>955.49</v>
      </c>
      <c r="BO6" s="21" t="str">
        <f>IF(BO7="","",IF(BO7="-","【-】","【"&amp;SUBSTITUTE(TEXT(BO7,"#,##0.00"),"-","△")&amp;"】"))</f>
        <v>【982.48】</v>
      </c>
      <c r="BP6" s="22">
        <f>IF(BP7="",NA(),BP7)</f>
        <v>52.55</v>
      </c>
      <c r="BQ6" s="22">
        <f t="shared" ref="BQ6:BY6" si="8">IF(BQ7="",NA(),BQ7)</f>
        <v>50.76</v>
      </c>
      <c r="BR6" s="22">
        <f t="shared" si="8"/>
        <v>49.17</v>
      </c>
      <c r="BS6" s="22">
        <f t="shared" si="8"/>
        <v>43.33</v>
      </c>
      <c r="BT6" s="22">
        <f t="shared" si="8"/>
        <v>39.31</v>
      </c>
      <c r="BU6" s="22">
        <f t="shared" si="8"/>
        <v>59.22</v>
      </c>
      <c r="BV6" s="22">
        <f t="shared" si="8"/>
        <v>58.79</v>
      </c>
      <c r="BW6" s="22">
        <f t="shared" si="8"/>
        <v>58.41</v>
      </c>
      <c r="BX6" s="22">
        <f t="shared" si="8"/>
        <v>58.27</v>
      </c>
      <c r="BY6" s="22">
        <f t="shared" si="8"/>
        <v>55.15</v>
      </c>
      <c r="BZ6" s="21" t="str">
        <f>IF(BZ7="","",IF(BZ7="-","【-】","【"&amp;SUBSTITUTE(TEXT(BZ7,"#,##0.00"),"-","△")&amp;"】"))</f>
        <v>【50.61】</v>
      </c>
      <c r="CA6" s="22">
        <f>IF(CA7="",NA(),CA7)</f>
        <v>187.3</v>
      </c>
      <c r="CB6" s="22">
        <f t="shared" ref="CB6:CJ6" si="9">IF(CB7="",NA(),CB7)</f>
        <v>194.11</v>
      </c>
      <c r="CC6" s="22">
        <f t="shared" si="9"/>
        <v>203.99</v>
      </c>
      <c r="CD6" s="22">
        <f t="shared" si="9"/>
        <v>231.48</v>
      </c>
      <c r="CE6" s="22">
        <f t="shared" si="9"/>
        <v>255.45</v>
      </c>
      <c r="CF6" s="22">
        <f t="shared" si="9"/>
        <v>292.89999999999998</v>
      </c>
      <c r="CG6" s="22">
        <f t="shared" si="9"/>
        <v>298.25</v>
      </c>
      <c r="CH6" s="22">
        <f t="shared" si="9"/>
        <v>303.27999999999997</v>
      </c>
      <c r="CI6" s="22">
        <f t="shared" si="9"/>
        <v>303.81</v>
      </c>
      <c r="CJ6" s="22">
        <f t="shared" si="9"/>
        <v>310.26</v>
      </c>
      <c r="CK6" s="21" t="str">
        <f>IF(CK7="","",IF(CK7="-","【-】","【"&amp;SUBSTITUTE(TEXT(CK7,"#,##0.00"),"-","△")&amp;"】"))</f>
        <v>【320.83】</v>
      </c>
      <c r="CL6" s="22">
        <f>IF(CL7="",NA(),CL7)</f>
        <v>36.700000000000003</v>
      </c>
      <c r="CM6" s="22">
        <f t="shared" ref="CM6:CU6" si="10">IF(CM7="",NA(),CM7)</f>
        <v>33.78</v>
      </c>
      <c r="CN6" s="22">
        <f t="shared" si="10"/>
        <v>35.619999999999997</v>
      </c>
      <c r="CO6" s="22">
        <f t="shared" si="10"/>
        <v>34.950000000000003</v>
      </c>
      <c r="CP6" s="22">
        <f t="shared" si="10"/>
        <v>38.01</v>
      </c>
      <c r="CQ6" s="22">
        <f t="shared" si="10"/>
        <v>56.76</v>
      </c>
      <c r="CR6" s="22">
        <f t="shared" si="10"/>
        <v>56.04</v>
      </c>
      <c r="CS6" s="22">
        <f t="shared" si="10"/>
        <v>58.52</v>
      </c>
      <c r="CT6" s="22">
        <f t="shared" si="10"/>
        <v>58.88</v>
      </c>
      <c r="CU6" s="22">
        <f t="shared" si="10"/>
        <v>58.16</v>
      </c>
      <c r="CV6" s="21" t="str">
        <f>IF(CV7="","",IF(CV7="-","【-】","【"&amp;SUBSTITUTE(TEXT(CV7,"#,##0.00"),"-","△")&amp;"】"))</f>
        <v>【56.15】</v>
      </c>
      <c r="CW6" s="22">
        <f>IF(CW7="",NA(),CW7)</f>
        <v>53.07</v>
      </c>
      <c r="CX6" s="22">
        <f t="shared" ref="CX6:DF6" si="11">IF(CX7="",NA(),CX7)</f>
        <v>57.82</v>
      </c>
      <c r="CY6" s="22">
        <f t="shared" si="11"/>
        <v>52.52</v>
      </c>
      <c r="CZ6" s="22">
        <f t="shared" si="11"/>
        <v>51.95</v>
      </c>
      <c r="DA6" s="22">
        <f t="shared" si="11"/>
        <v>47.86</v>
      </c>
      <c r="DB6" s="22">
        <f t="shared" si="11"/>
        <v>73.069999999999993</v>
      </c>
      <c r="DC6" s="22">
        <f t="shared" si="11"/>
        <v>72.78</v>
      </c>
      <c r="DD6" s="22">
        <f t="shared" si="11"/>
        <v>71.33</v>
      </c>
      <c r="DE6" s="22">
        <f t="shared" si="11"/>
        <v>71.150000000000006</v>
      </c>
      <c r="DF6" s="22">
        <f t="shared" si="11"/>
        <v>70.34</v>
      </c>
      <c r="DG6" s="21" t="str">
        <f>IF(DG7="","",IF(DG7="-","【-】","【"&amp;SUBSTITUTE(TEXT(DG7,"#,##0.00"),"-","△")&amp;"】"))</f>
        <v>【70.01】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2">
        <f t="shared" ref="EE6:EM6" si="14">IF(EE7="",NA(),EE7)</f>
        <v>8.17</v>
      </c>
      <c r="EF6" s="22">
        <f t="shared" si="14"/>
        <v>2.48</v>
      </c>
      <c r="EG6" s="22">
        <f t="shared" si="14"/>
        <v>1.54</v>
      </c>
      <c r="EH6" s="22">
        <f t="shared" si="14"/>
        <v>2.74</v>
      </c>
      <c r="EI6" s="22">
        <f t="shared" si="14"/>
        <v>0.53</v>
      </c>
      <c r="EJ6" s="22">
        <f t="shared" si="14"/>
        <v>0.71</v>
      </c>
      <c r="EK6" s="22">
        <f t="shared" si="14"/>
        <v>0.72</v>
      </c>
      <c r="EL6" s="22">
        <f t="shared" si="14"/>
        <v>0.71</v>
      </c>
      <c r="EM6" s="22">
        <f t="shared" si="14"/>
        <v>0.55000000000000004</v>
      </c>
      <c r="EN6" s="21" t="str">
        <f>IF(EN7="","",IF(EN7="-","【-】","【"&amp;SUBSTITUTE(TEXT(EN7,"#,##0.00"),"-","△")&amp;"】"))</f>
        <v>【0.52】</v>
      </c>
    </row>
    <row r="7" spans="1:144" s="23" customFormat="1" x14ac:dyDescent="0.15">
      <c r="A7" s="15"/>
      <c r="B7" s="24">
        <v>2022</v>
      </c>
      <c r="C7" s="24">
        <v>393045</v>
      </c>
      <c r="D7" s="24">
        <v>47</v>
      </c>
      <c r="E7" s="24">
        <v>1</v>
      </c>
      <c r="F7" s="24">
        <v>0</v>
      </c>
      <c r="G7" s="24">
        <v>0</v>
      </c>
      <c r="H7" s="24" t="s">
        <v>97</v>
      </c>
      <c r="I7" s="24" t="s">
        <v>98</v>
      </c>
      <c r="J7" s="24" t="s">
        <v>99</v>
      </c>
      <c r="K7" s="24" t="s">
        <v>100</v>
      </c>
      <c r="L7" s="24" t="s">
        <v>101</v>
      </c>
      <c r="M7" s="24" t="s">
        <v>102</v>
      </c>
      <c r="N7" s="25" t="s">
        <v>103</v>
      </c>
      <c r="O7" s="25" t="s">
        <v>104</v>
      </c>
      <c r="P7" s="25">
        <v>99.79</v>
      </c>
      <c r="Q7" s="25">
        <v>1650</v>
      </c>
      <c r="R7" s="25">
        <v>2413</v>
      </c>
      <c r="S7" s="25">
        <v>52.36</v>
      </c>
      <c r="T7" s="25">
        <v>46.08</v>
      </c>
      <c r="U7" s="25">
        <v>2380</v>
      </c>
      <c r="V7" s="25">
        <v>1.35</v>
      </c>
      <c r="W7" s="25">
        <v>1762.96</v>
      </c>
      <c r="X7" s="25">
        <v>74.08</v>
      </c>
      <c r="Y7" s="25">
        <v>61.84</v>
      </c>
      <c r="Z7" s="25">
        <v>69.98</v>
      </c>
      <c r="AA7" s="25">
        <v>54.07</v>
      </c>
      <c r="AB7" s="25">
        <v>45.98</v>
      </c>
      <c r="AC7" s="25">
        <v>77.91</v>
      </c>
      <c r="AD7" s="25">
        <v>79.099999999999994</v>
      </c>
      <c r="AE7" s="25">
        <v>79.33</v>
      </c>
      <c r="AF7" s="25">
        <v>73.540000000000006</v>
      </c>
      <c r="AG7" s="25">
        <v>75.44</v>
      </c>
      <c r="AH7" s="25">
        <v>73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1751.94</v>
      </c>
      <c r="BF7" s="25">
        <v>2031.36</v>
      </c>
      <c r="BG7" s="25">
        <v>2187.7800000000002</v>
      </c>
      <c r="BH7" s="25">
        <v>2326.2399999999998</v>
      </c>
      <c r="BI7" s="25">
        <v>2432.2600000000002</v>
      </c>
      <c r="BJ7" s="25">
        <v>1007.7</v>
      </c>
      <c r="BK7" s="25">
        <v>1018.52</v>
      </c>
      <c r="BL7" s="25">
        <v>949.61</v>
      </c>
      <c r="BM7" s="25">
        <v>918.84</v>
      </c>
      <c r="BN7" s="25">
        <v>955.49</v>
      </c>
      <c r="BO7" s="25">
        <v>982.48</v>
      </c>
      <c r="BP7" s="25">
        <v>52.55</v>
      </c>
      <c r="BQ7" s="25">
        <v>50.76</v>
      </c>
      <c r="BR7" s="25">
        <v>49.17</v>
      </c>
      <c r="BS7" s="25">
        <v>43.33</v>
      </c>
      <c r="BT7" s="25">
        <v>39.31</v>
      </c>
      <c r="BU7" s="25">
        <v>59.22</v>
      </c>
      <c r="BV7" s="25">
        <v>58.79</v>
      </c>
      <c r="BW7" s="25">
        <v>58.41</v>
      </c>
      <c r="BX7" s="25">
        <v>58.27</v>
      </c>
      <c r="BY7" s="25">
        <v>55.15</v>
      </c>
      <c r="BZ7" s="25">
        <v>50.61</v>
      </c>
      <c r="CA7" s="25">
        <v>187.3</v>
      </c>
      <c r="CB7" s="25">
        <v>194.11</v>
      </c>
      <c r="CC7" s="25">
        <v>203.99</v>
      </c>
      <c r="CD7" s="25">
        <v>231.48</v>
      </c>
      <c r="CE7" s="25">
        <v>255.45</v>
      </c>
      <c r="CF7" s="25">
        <v>292.89999999999998</v>
      </c>
      <c r="CG7" s="25">
        <v>298.25</v>
      </c>
      <c r="CH7" s="25">
        <v>303.27999999999997</v>
      </c>
      <c r="CI7" s="25">
        <v>303.81</v>
      </c>
      <c r="CJ7" s="25">
        <v>310.26</v>
      </c>
      <c r="CK7" s="25">
        <v>320.83</v>
      </c>
      <c r="CL7" s="25">
        <v>36.700000000000003</v>
      </c>
      <c r="CM7" s="25">
        <v>33.78</v>
      </c>
      <c r="CN7" s="25">
        <v>35.619999999999997</v>
      </c>
      <c r="CO7" s="25">
        <v>34.950000000000003</v>
      </c>
      <c r="CP7" s="25">
        <v>38.01</v>
      </c>
      <c r="CQ7" s="25">
        <v>56.76</v>
      </c>
      <c r="CR7" s="25">
        <v>56.04</v>
      </c>
      <c r="CS7" s="25">
        <v>58.52</v>
      </c>
      <c r="CT7" s="25">
        <v>58.88</v>
      </c>
      <c r="CU7" s="25">
        <v>58.16</v>
      </c>
      <c r="CV7" s="25">
        <v>56.15</v>
      </c>
      <c r="CW7" s="25">
        <v>53.07</v>
      </c>
      <c r="CX7" s="25">
        <v>57.82</v>
      </c>
      <c r="CY7" s="25">
        <v>52.52</v>
      </c>
      <c r="CZ7" s="25">
        <v>51.95</v>
      </c>
      <c r="DA7" s="25">
        <v>47.86</v>
      </c>
      <c r="DB7" s="25">
        <v>73.069999999999993</v>
      </c>
      <c r="DC7" s="25">
        <v>72.78</v>
      </c>
      <c r="DD7" s="25">
        <v>71.33</v>
      </c>
      <c r="DE7" s="25">
        <v>71.150000000000006</v>
      </c>
      <c r="DF7" s="25">
        <v>70.34</v>
      </c>
      <c r="DG7" s="25">
        <v>70.010000000000005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8.17</v>
      </c>
      <c r="EF7" s="25">
        <v>2.48</v>
      </c>
      <c r="EG7" s="25">
        <v>1.54</v>
      </c>
      <c r="EH7" s="25">
        <v>2.74</v>
      </c>
      <c r="EI7" s="25">
        <v>0.53</v>
      </c>
      <c r="EJ7" s="25">
        <v>0.71</v>
      </c>
      <c r="EK7" s="25">
        <v>0.72</v>
      </c>
      <c r="EL7" s="25">
        <v>0.71</v>
      </c>
      <c r="EM7" s="25">
        <v>0.55000000000000004</v>
      </c>
      <c r="EN7" s="25">
        <v>0.52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105</v>
      </c>
      <c r="C9" s="27" t="s">
        <v>106</v>
      </c>
      <c r="D9" s="27" t="s">
        <v>107</v>
      </c>
      <c r="E9" s="27" t="s">
        <v>108</v>
      </c>
      <c r="F9" s="27" t="s">
        <v>109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47</v>
      </c>
      <c r="B10" s="28">
        <f t="shared" ref="B10:C10" si="15">DATEVALUE($B7+12-B11&amp;"/1/"&amp;B12)</f>
        <v>47484</v>
      </c>
      <c r="C10" s="29">
        <f t="shared" si="15"/>
        <v>47849</v>
      </c>
      <c r="D10" s="29">
        <f>DATEVALUE($B7+12-D11&amp;"/1/"&amp;D12)</f>
        <v>48215</v>
      </c>
      <c r="E10" s="29">
        <f>DATEVALUE($B7+12-E11&amp;"/1/"&amp;E12)</f>
        <v>48582</v>
      </c>
      <c r="F10" s="29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4" x14ac:dyDescent="0.15">
      <c r="B13" t="s">
        <v>112</v>
      </c>
      <c r="C13" t="s">
        <v>113</v>
      </c>
      <c r="D13" t="s">
        <v>114</v>
      </c>
      <c r="E13" t="s">
        <v>113</v>
      </c>
      <c r="F13" t="s">
        <v>113</v>
      </c>
      <c r="G13" t="s">
        <v>115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林地</cp:lastModifiedBy>
  <cp:lastPrinted>2024-01-29T02:28:23Z</cp:lastPrinted>
  <dcterms:created xsi:type="dcterms:W3CDTF">2023-12-05T01:07:09Z</dcterms:created>
  <dcterms:modified xsi:type="dcterms:W3CDTF">2024-01-29T02:32:17Z</dcterms:modified>
  <cp:category/>
</cp:coreProperties>
</file>