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0DYYgv0hIFnPMDJZo1M/eOJ+JDee0frxMC2MGejhip6YB3/NTA5c/5wPLAdTO5PU46rsfxGNsVaKYSt5D4S3Q==" workbookSaltValue="U35zar2P+6G26N1w1FMGPA=="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<sst xmlns="http://schemas.openxmlformats.org/spreadsheetml/2006/main" xmlns:r="http://schemas.openxmlformats.org/officeDocument/2006/relationships" count="114" uniqueCount="114">
  <si>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</si>
  <si>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</si>
  <si>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</si>
  <si>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</si>
  <si>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</si>
  <si>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</si>
  <si>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t>⑧有収率(％)</t>
  </si>
  <si>
    <t>経営比較分析表（令和4年度決算）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</si>
  <si>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</si>
  <si>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</si>
  <si>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</si>
  <si>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</si>
  <si>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</si>
  <si>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</si>
  <si>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</si>
  <si>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</si>
  <si>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</si>
  <si>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</si>
  <si>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</si>
  <si>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</si>
  <si>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</si>
  <si>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</si>
  <si>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</si>
  <si>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</si>
  <si>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</si>
  <si>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</si>
  <si>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</si>
  <si>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</si>
  <si>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</si>
  <si>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</si>
  <si>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</si>
  <si>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</si>
  <si>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</si>
  <si>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</si>
  <si>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</si>
  <si>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</si>
  <si>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</si>
  <si>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</si>
  <si>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</si>
  <si>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</si>
  <si>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</si>
  <si>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</si>
  <si>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</si>
  <si>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</si>
  <si>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</si>
  <si>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</si>
  <si>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</si>
  <si>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</si>
  <si>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</si>
  <si>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</si>
  <si>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</si>
  <si>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</si>
  <si>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</si>
  <si>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</si>
  <si>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</si>
  <si>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</si>
  <si>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</si>
  <si>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</si>
  <si>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</si>
  <si>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</si>
  <si>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</si>
  <si>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</si>
  <si>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</si>
  <si>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</si>
  <si>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</si>
  <si>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</si>
  <si>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</si>
  <si>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</si>
  <si>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</si>
  <si>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</si>
  <si>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</si>
  <si>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</si>
  <si>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</si>
  <si>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</si>
  <si>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</si>
  <si>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</si>
  <si>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</si>
  <si>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</si>
  <si>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</si>
  <si>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</si>
  <si>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</si>
  <si>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</si>
  <si>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</si>
  <si>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</si>
  <si>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</si>
  <si>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</si>
  <si>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</si>
  <si>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</si>
  <si>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</si>
  <si>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</si>
  <si>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</si>
  <si>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</si>
  <si>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</si>
  <si>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</si>
  <si>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</si>
  <si>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北川村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</si>
  <si>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</si>
  <si>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</si>
  <si>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</si>
  <si>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</si>
  <si>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</si>
  <si>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</si>
  <si>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</si>
  <si>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</si>
  <si>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</si>
  <si>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</si>
  <si>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</si>
  <si>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</si>
  <si>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</si>
  <si>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</si>
  <si>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</si>
  <si>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水道施設や管路の耐震化・更新が令和元年度から始まっており、経営の悪化が懸念され、費用を賄うために、料金の見直しや経費の削減を検討している。
　給水原価を全国平均に比べ抑えることができており、水道料金が低価格となっている。
　建設当初より給水区域人口が減少していることと、非常時でも給水できるように配水能力に余裕をもたせているため、施設稼働率は45.45％となっているが、有収率は90％を超えており稼働させている施設は有効に収益に反映されていると考えられる。</t>
  </si>
  <si>
    <t>配水池と配水管等の耐震化・更新が令和元年度から開始されており、令和元年度は管路更新率が急激に伸びていたが、令和2,3,4年度は配水池の更新を行っており、管路更新率が0%となっている。基本的に災害時に避難所となる役場・小中学校・村民会館といった重要度の高い施設付近から更新を行い、10年間での簡易水道給水区域全域の更新計画である。</t>
  </si>
  <si>
    <t>北川村は水道料金が安くなっているが、これまでに施設の更新に費用がかかっていないためである。
　しかし、耐震化・管路更新に約5億円が必要であり、費用ねん出のため水道料金見直しの可能性がある。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</si>
</sst>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formatCode="#,##0.00;&quot;△&quot;#,##0.00;&quot;-&quot;">
                  <c:v>0.68</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0.62</c:v>
                </c:pt>
                <c:pt idx="1">
                  <c:v>0.39</c:v>
                </c:pt>
                <c:pt idx="2">
                  <c:v>0.61</c:v>
                </c:pt>
                <c:pt idx="3">
                  <c:v>0.4</c:v>
                </c:pt>
                <c:pt idx="4">
                  <c:v>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50.52</c:v>
                </c:pt>
                <c:pt idx="1">
                  <c:v>44</c:v>
                </c:pt>
                <c:pt idx="2">
                  <c:v>42.34</c:v>
                </c:pt>
                <c:pt idx="3">
                  <c:v>43.31</c:v>
                </c:pt>
                <c:pt idx="4">
                  <c:v>45.45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48.26</c:v>
                </c:pt>
                <c:pt idx="1">
                  <c:v>48.01</c:v>
                </c:pt>
                <c:pt idx="2">
                  <c:v>49.08</c:v>
                </c:pt>
                <c:pt idx="3">
                  <c:v>51.46</c:v>
                </c:pt>
                <c:pt idx="4">
                  <c:v>51.84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86.34</c:v>
                </c:pt>
                <c:pt idx="1">
                  <c:v>94.31</c:v>
                </c:pt>
                <c:pt idx="2">
                  <c:v>95</c:v>
                </c:pt>
                <c:pt idx="3">
                  <c:v>95</c:v>
                </c:pt>
                <c:pt idx="4">
                  <c:v>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72.72</c:v>
                </c:pt>
                <c:pt idx="1">
                  <c:v>72.75</c:v>
                </c:pt>
                <c:pt idx="2">
                  <c:v>71.27</c:v>
                </c:pt>
                <c:pt idx="3">
                  <c:v>68.58</c:v>
                </c:pt>
                <c:pt idx="4">
                  <c:v>67.94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129.12</c:v>
                </c:pt>
                <c:pt idx="1">
                  <c:v>115.77</c:v>
                </c:pt>
                <c:pt idx="2">
                  <c:v>100</c:v>
                </c:pt>
                <c:pt idx="3">
                  <c:v>68.81</c:v>
                </c:pt>
                <c:pt idx="4">
                  <c:v>59.32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73.25</c:v>
                </c:pt>
                <c:pt idx="1">
                  <c:v>75.06</c:v>
                </c:pt>
                <c:pt idx="2">
                  <c:v>73.22</c:v>
                </c:pt>
                <c:pt idx="3">
                  <c:v>69.05</c:v>
                </c:pt>
                <c:pt idx="4">
                  <c:v>67.02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67.16</c:v>
                </c:pt>
                <c:pt idx="1">
                  <c:v>145.88</c:v>
                </c:pt>
                <c:pt idx="2">
                  <c:v>312.33999999999997</c:v>
                </c:pt>
                <c:pt idx="3">
                  <c:v>620.34</c:v>
                </c:pt>
                <c:pt idx="4">
                  <c:v>567.04999999999995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1274.21</c:v>
                </c:pt>
                <c:pt idx="1">
                  <c:v>1183.92</c:v>
                </c:pt>
                <c:pt idx="2">
                  <c:v>1128.72</c:v>
                </c:pt>
                <c:pt idx="3">
                  <c:v>1125.25</c:v>
                </c:pt>
                <c:pt idx="4">
                  <c:v>1157.05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100.45</c:v>
                </c:pt>
                <c:pt idx="1">
                  <c:v>103.62</c:v>
                </c:pt>
                <c:pt idx="2">
                  <c:v>48.52</c:v>
                </c:pt>
                <c:pt idx="3">
                  <c:v>71.83</c:v>
                </c:pt>
                <c:pt idx="4">
                  <c:v>45.01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41.25</c:v>
                </c:pt>
                <c:pt idx="1">
                  <c:v>42.5</c:v>
                </c:pt>
                <c:pt idx="2">
                  <c:v>41.84</c:v>
                </c:pt>
                <c:pt idx="3">
                  <c:v>41.44</c:v>
                </c:pt>
                <c:pt idx="4">
                  <c:v>37.65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88.67</c:v>
                </c:pt>
                <c:pt idx="1">
                  <c:v>95.86</c:v>
                </c:pt>
                <c:pt idx="2">
                  <c:v>215.18</c:v>
                </c:pt>
                <c:pt idx="3">
                  <c:v>148.65</c:v>
                </c:pt>
                <c:pt idx="4">
                  <c:v>239.34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383.25</c:v>
                </c:pt>
                <c:pt idx="1">
                  <c:v>377.72</c:v>
                </c:pt>
                <c:pt idx="2">
                  <c:v>390.47</c:v>
                </c:pt>
                <c:pt idx="3">
                  <c:v>403.61</c:v>
                </c:pt>
                <c:pt idx="4">
                  <c:v>442.82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26890" y="27908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13090" y="27908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99290" y="27908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26890" y="65627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13090" y="65627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99290" y="6562725"/>
          <a:ext cx="36271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63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22290" y="10677525"/>
          <a:ext cx="4663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803890" y="10677525"/>
          <a:ext cx="4663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85820" y="29622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7272020" y="29622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1158220" y="29622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44420" y="29622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44420" y="67341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58220" y="6743700"/>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72020" y="67341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85820" y="67341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422140" y="108489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9620885" y="108489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85340" y="10848975"/>
          <a:ext cx="68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64990" y="3000375"/>
          <a:ext cx="355854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60715" y="3000375"/>
          <a:ext cx="355854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7581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79440" y="10935335"/>
          <a:ext cx="457581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E49" workbookViewId="0">
      <selection activeCell="BL66" sqref="BL66:BZ82"/>
    </sheetView>
  </sheetViews>
  <sheetFormatPr defaultColWidth="2.625" defaultRowHeight="12.9"/>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北川村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16</v>
      </c>
      <c r="X7" s="5"/>
      <c r="Y7" s="5"/>
      <c r="Z7" s="5"/>
      <c r="AA7" s="5"/>
      <c r="AB7" s="5"/>
      <c r="AC7" s="5"/>
      <c r="AD7" s="5" t="s">
        <v>5</v>
      </c>
      <c r="AE7" s="5"/>
      <c r="AF7" s="5"/>
      <c r="AG7" s="5"/>
      <c r="AH7" s="5"/>
      <c r="AI7" s="5"/>
      <c r="AJ7" s="5"/>
      <c r="AK7" s="2"/>
      <c r="AL7" s="5" t="s">
        <v>2</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1213</v>
      </c>
      <c r="AM8" s="20"/>
      <c r="AN8" s="20"/>
      <c r="AO8" s="20"/>
      <c r="AP8" s="20"/>
      <c r="AQ8" s="20"/>
      <c r="AR8" s="20"/>
      <c r="AS8" s="20"/>
      <c r="AT8" s="7">
        <f>データ!$S$6</f>
        <v>196.73</v>
      </c>
      <c r="AU8" s="7"/>
      <c r="AV8" s="7"/>
      <c r="AW8" s="7"/>
      <c r="AX8" s="7"/>
      <c r="AY8" s="7"/>
      <c r="AZ8" s="7"/>
      <c r="BA8" s="7"/>
      <c r="BB8" s="7">
        <f>データ!$T$6</f>
        <v>6.17</v>
      </c>
      <c r="BC8" s="7"/>
      <c r="BD8" s="7"/>
      <c r="BE8" s="7"/>
      <c r="BF8" s="7"/>
      <c r="BG8" s="7"/>
      <c r="BH8" s="7"/>
      <c r="BI8" s="7"/>
      <c r="BJ8" s="3"/>
      <c r="BK8" s="3"/>
      <c r="BL8" s="26" t="s">
        <v>14</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67.41</v>
      </c>
      <c r="Q10" s="7"/>
      <c r="R10" s="7"/>
      <c r="S10" s="7"/>
      <c r="T10" s="7"/>
      <c r="U10" s="7"/>
      <c r="V10" s="7"/>
      <c r="W10" s="20">
        <f>データ!$Q$6</f>
        <v>1460</v>
      </c>
      <c r="X10" s="20"/>
      <c r="Y10" s="20"/>
      <c r="Z10" s="20"/>
      <c r="AA10" s="20"/>
      <c r="AB10" s="20"/>
      <c r="AC10" s="20"/>
      <c r="AD10" s="2"/>
      <c r="AE10" s="2"/>
      <c r="AF10" s="2"/>
      <c r="AG10" s="2"/>
      <c r="AH10" s="2"/>
      <c r="AI10" s="2"/>
      <c r="AJ10" s="2"/>
      <c r="AK10" s="2"/>
      <c r="AL10" s="20">
        <f>データ!$U$6</f>
        <v>811</v>
      </c>
      <c r="AM10" s="20"/>
      <c r="AN10" s="20"/>
      <c r="AO10" s="20"/>
      <c r="AP10" s="20"/>
      <c r="AQ10" s="20"/>
      <c r="AR10" s="20"/>
      <c r="AS10" s="20"/>
      <c r="AT10" s="7">
        <f>データ!$V$6</f>
        <v>1.54</v>
      </c>
      <c r="AU10" s="7"/>
      <c r="AV10" s="7"/>
      <c r="AW10" s="7"/>
      <c r="AX10" s="7"/>
      <c r="AY10" s="7"/>
      <c r="AZ10" s="7"/>
      <c r="BA10" s="7"/>
      <c r="BB10" s="7">
        <f>データ!$W$6</f>
        <v>526.62</v>
      </c>
      <c r="BC10" s="7"/>
      <c r="BD10" s="7"/>
      <c r="BE10" s="7"/>
      <c r="BF10" s="7"/>
      <c r="BG10" s="7"/>
      <c r="BH10" s="7"/>
      <c r="BI10" s="7"/>
      <c r="BJ10" s="2"/>
      <c r="BK10" s="2"/>
      <c r="BL10" s="28" t="s">
        <v>37</v>
      </c>
      <c r="BM10" s="38"/>
      <c r="BN10" s="45" t="s">
        <v>17</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111</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44</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112</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11</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45</v>
      </c>
      <c r="C84" s="12"/>
      <c r="D84" s="12"/>
      <c r="E84" s="12" t="s">
        <v>47</v>
      </c>
      <c r="F84" s="12" t="s">
        <v>49</v>
      </c>
      <c r="G84" s="12" t="s">
        <v>50</v>
      </c>
      <c r="H84" s="12" t="s">
        <v>43</v>
      </c>
      <c r="I84" s="12" t="s">
        <v>10</v>
      </c>
      <c r="J84" s="12" t="s">
        <v>28</v>
      </c>
      <c r="K84" s="12" t="s">
        <v>51</v>
      </c>
      <c r="L84" s="12" t="s">
        <v>53</v>
      </c>
      <c r="M84" s="12" t="s">
        <v>34</v>
      </c>
      <c r="N84" s="12" t="s">
        <v>54</v>
      </c>
      <c r="O84" s="12" t="s">
        <v>56</v>
      </c>
    </row>
    <row r="85" spans="1:78" hidden="1">
      <c r="B85" s="12"/>
      <c r="C85" s="12"/>
      <c r="D85" s="12"/>
      <c r="E85" s="12" t="str">
        <f>データ!AH6</f>
        <v>【73.00】</v>
      </c>
      <c r="F85" s="12" t="s">
        <v>38</v>
      </c>
      <c r="G85" s="12" t="s">
        <v>38</v>
      </c>
      <c r="H85" s="12" t="str">
        <f>データ!BO6</f>
        <v>【982.48】</v>
      </c>
      <c r="I85" s="12" t="str">
        <f>データ!BZ6</f>
        <v>【50.61】</v>
      </c>
      <c r="J85" s="12" t="str">
        <f>データ!CK6</f>
        <v>【320.83】</v>
      </c>
      <c r="K85" s="12" t="str">
        <f>データ!CV6</f>
        <v>【56.15】</v>
      </c>
      <c r="L85" s="12" t="str">
        <f>データ!DG6</f>
        <v>【70.01】</v>
      </c>
      <c r="M85" s="12" t="s">
        <v>38</v>
      </c>
      <c r="N85" s="12" t="s">
        <v>38</v>
      </c>
      <c r="O85" s="12" t="str">
        <f>データ!EN6</f>
        <v>【0.52】</v>
      </c>
    </row>
  </sheetData>
  <sheetProtection algorithmName="SHA-512" hashValue="IP+IyTruel9PVFRx5b9fetJIbABDlI5T3MlC0VBr4+BF14fadaaVVrXRVY4vfT69pLE9mjXx9v10JhMWSOrGUA==" saltValue="w2dPzKsbzrEAfCOCzU361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57</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52</v>
      </c>
      <c r="C3" s="57" t="s">
        <v>4</v>
      </c>
      <c r="D3" s="57" t="s">
        <v>58</v>
      </c>
      <c r="E3" s="57" t="s">
        <v>60</v>
      </c>
      <c r="F3" s="57" t="s">
        <v>59</v>
      </c>
      <c r="G3" s="57" t="s">
        <v>27</v>
      </c>
      <c r="H3" s="65" t="s">
        <v>31</v>
      </c>
      <c r="I3" s="68"/>
      <c r="J3" s="68"/>
      <c r="K3" s="68"/>
      <c r="L3" s="68"/>
      <c r="M3" s="68"/>
      <c r="N3" s="68"/>
      <c r="O3" s="68"/>
      <c r="P3" s="68"/>
      <c r="Q3" s="68"/>
      <c r="R3" s="68"/>
      <c r="S3" s="68"/>
      <c r="T3" s="68"/>
      <c r="U3" s="68"/>
      <c r="V3" s="68"/>
      <c r="W3" s="72"/>
      <c r="X3" s="74" t="s">
        <v>55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12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61</v>
      </c>
      <c r="B4" s="58"/>
      <c r="C4" s="58"/>
      <c r="D4" s="58"/>
      <c r="E4" s="58"/>
      <c r="F4" s="58"/>
      <c r="G4" s="58"/>
      <c r="H4" s="66"/>
      <c r="I4" s="69"/>
      <c r="J4" s="69"/>
      <c r="K4" s="69"/>
      <c r="L4" s="69"/>
      <c r="M4" s="69"/>
      <c r="N4" s="69"/>
      <c r="O4" s="69"/>
      <c r="P4" s="69"/>
      <c r="Q4" s="69"/>
      <c r="R4" s="69"/>
      <c r="S4" s="69"/>
      <c r="T4" s="69"/>
      <c r="U4" s="69"/>
      <c r="V4" s="69"/>
      <c r="W4" s="73"/>
      <c r="X4" s="75" t="s">
        <v>26</v>
      </c>
      <c r="Y4" s="75"/>
      <c r="Z4" s="75"/>
      <c r="AA4" s="75"/>
      <c r="AB4" s="75"/>
      <c r="AC4" s="75"/>
      <c r="AD4" s="75"/>
      <c r="AE4" s="75"/>
      <c r="AF4" s="75"/>
      <c r="AG4" s="75"/>
      <c r="AH4" s="75"/>
      <c r="AI4" s="75" t="s">
        <v>46</v>
      </c>
      <c r="AJ4" s="75"/>
      <c r="AK4" s="75"/>
      <c r="AL4" s="75"/>
      <c r="AM4" s="75"/>
      <c r="AN4" s="75"/>
      <c r="AO4" s="75"/>
      <c r="AP4" s="75"/>
      <c r="AQ4" s="75"/>
      <c r="AR4" s="75"/>
      <c r="AS4" s="75"/>
      <c r="AT4" s="75" t="s">
        <v>40</v>
      </c>
      <c r="AU4" s="75"/>
      <c r="AV4" s="75"/>
      <c r="AW4" s="75"/>
      <c r="AX4" s="75"/>
      <c r="AY4" s="75"/>
      <c r="AZ4" s="75"/>
      <c r="BA4" s="75"/>
      <c r="BB4" s="75"/>
      <c r="BC4" s="75"/>
      <c r="BD4" s="75"/>
      <c r="BE4" s="75" t="s">
        <v>63</v>
      </c>
      <c r="BF4" s="75"/>
      <c r="BG4" s="75"/>
      <c r="BH4" s="75"/>
      <c r="BI4" s="75"/>
      <c r="BJ4" s="75"/>
      <c r="BK4" s="75"/>
      <c r="BL4" s="75"/>
      <c r="BM4" s="75"/>
      <c r="BN4" s="75"/>
      <c r="BO4" s="75"/>
      <c r="BP4" s="75" t="s">
        <v>36</v>
      </c>
      <c r="BQ4" s="75"/>
      <c r="BR4" s="75"/>
      <c r="BS4" s="75"/>
      <c r="BT4" s="75"/>
      <c r="BU4" s="75"/>
      <c r="BV4" s="75"/>
      <c r="BW4" s="75"/>
      <c r="BX4" s="75"/>
      <c r="BY4" s="75"/>
      <c r="BZ4" s="75"/>
      <c r="CA4" s="75" t="s">
        <v>64</v>
      </c>
      <c r="CB4" s="75"/>
      <c r="CC4" s="75"/>
      <c r="CD4" s="75"/>
      <c r="CE4" s="75"/>
      <c r="CF4" s="75"/>
      <c r="CG4" s="75"/>
      <c r="CH4" s="75"/>
      <c r="CI4" s="75"/>
      <c r="CJ4" s="75"/>
      <c r="CK4" s="75"/>
      <c r="CL4" s="75" t="s">
        <v>66</v>
      </c>
      <c r="CM4" s="75"/>
      <c r="CN4" s="75"/>
      <c r="CO4" s="75"/>
      <c r="CP4" s="75"/>
      <c r="CQ4" s="75"/>
      <c r="CR4" s="75"/>
      <c r="CS4" s="75"/>
      <c r="CT4" s="75"/>
      <c r="CU4" s="75"/>
      <c r="CV4" s="75"/>
      <c r="CW4" s="75" t="s">
        <v>6</v>
      </c>
      <c r="CX4" s="75"/>
      <c r="CY4" s="75"/>
      <c r="CZ4" s="75"/>
      <c r="DA4" s="75"/>
      <c r="DB4" s="75"/>
      <c r="DC4" s="75"/>
      <c r="DD4" s="75"/>
      <c r="DE4" s="75"/>
      <c r="DF4" s="75"/>
      <c r="DG4" s="75"/>
      <c r="DH4" s="75" t="s">
        <v>67</v>
      </c>
      <c r="DI4" s="75"/>
      <c r="DJ4" s="75"/>
      <c r="DK4" s="75"/>
      <c r="DL4" s="75"/>
      <c r="DM4" s="75"/>
      <c r="DN4" s="75"/>
      <c r="DO4" s="75"/>
      <c r="DP4" s="75"/>
      <c r="DQ4" s="75"/>
      <c r="DR4" s="75"/>
      <c r="DS4" s="75" t="s">
        <v>62</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29</v>
      </c>
      <c r="B5" s="59"/>
      <c r="C5" s="59"/>
      <c r="D5" s="59"/>
      <c r="E5" s="59"/>
      <c r="F5" s="59"/>
      <c r="G5" s="59"/>
      <c r="H5" s="67" t="s">
        <v>3</v>
      </c>
      <c r="I5" s="67" t="s">
        <v>69</v>
      </c>
      <c r="J5" s="67" t="s">
        <v>70</v>
      </c>
      <c r="K5" s="67" t="s">
        <v>71</v>
      </c>
      <c r="L5" s="67" t="s">
        <v>72</v>
      </c>
      <c r="M5" s="67" t="s">
        <v>73</v>
      </c>
      <c r="N5" s="67" t="s">
        <v>74</v>
      </c>
      <c r="O5" s="67" t="s">
        <v>75</v>
      </c>
      <c r="P5" s="67" t="s">
        <v>76</v>
      </c>
      <c r="Q5" s="67" t="s">
        <v>77</v>
      </c>
      <c r="R5" s="67" t="s">
        <v>78</v>
      </c>
      <c r="S5" s="67" t="s">
        <v>79</v>
      </c>
      <c r="T5" s="67" t="s">
        <v>65</v>
      </c>
      <c r="U5" s="67" t="s">
        <v>80</v>
      </c>
      <c r="V5" s="67" t="s">
        <v>81</v>
      </c>
      <c r="W5" s="67" t="s">
        <v>82</v>
      </c>
      <c r="X5" s="67" t="s">
        <v>83</v>
      </c>
      <c r="Y5" s="67" t="s">
        <v>84</v>
      </c>
      <c r="Z5" s="67" t="s">
        <v>85</v>
      </c>
      <c r="AA5" s="67" t="s">
        <v>86</v>
      </c>
      <c r="AB5" s="67" t="s">
        <v>87</v>
      </c>
      <c r="AC5" s="67" t="s">
        <v>89</v>
      </c>
      <c r="AD5" s="67" t="s">
        <v>90</v>
      </c>
      <c r="AE5" s="67" t="s">
        <v>91</v>
      </c>
      <c r="AF5" s="67" t="s">
        <v>92</v>
      </c>
      <c r="AG5" s="67" t="s">
        <v>93</v>
      </c>
      <c r="AH5" s="67" t="s">
        <v>45</v>
      </c>
      <c r="AI5" s="67" t="s">
        <v>83</v>
      </c>
      <c r="AJ5" s="67" t="s">
        <v>84</v>
      </c>
      <c r="AK5" s="67" t="s">
        <v>85</v>
      </c>
      <c r="AL5" s="67" t="s">
        <v>86</v>
      </c>
      <c r="AM5" s="67" t="s">
        <v>87</v>
      </c>
      <c r="AN5" s="67" t="s">
        <v>89</v>
      </c>
      <c r="AO5" s="67" t="s">
        <v>90</v>
      </c>
      <c r="AP5" s="67" t="s">
        <v>91</v>
      </c>
      <c r="AQ5" s="67" t="s">
        <v>92</v>
      </c>
      <c r="AR5" s="67" t="s">
        <v>93</v>
      </c>
      <c r="AS5" s="67" t="s">
        <v>88</v>
      </c>
      <c r="AT5" s="67" t="s">
        <v>83</v>
      </c>
      <c r="AU5" s="67" t="s">
        <v>84</v>
      </c>
      <c r="AV5" s="67" t="s">
        <v>85</v>
      </c>
      <c r="AW5" s="67" t="s">
        <v>86</v>
      </c>
      <c r="AX5" s="67" t="s">
        <v>87</v>
      </c>
      <c r="AY5" s="67" t="s">
        <v>89</v>
      </c>
      <c r="AZ5" s="67" t="s">
        <v>90</v>
      </c>
      <c r="BA5" s="67" t="s">
        <v>91</v>
      </c>
      <c r="BB5" s="67" t="s">
        <v>92</v>
      </c>
      <c r="BC5" s="67" t="s">
        <v>93</v>
      </c>
      <c r="BD5" s="67" t="s">
        <v>88</v>
      </c>
      <c r="BE5" s="67" t="s">
        <v>83</v>
      </c>
      <c r="BF5" s="67" t="s">
        <v>84</v>
      </c>
      <c r="BG5" s="67" t="s">
        <v>85</v>
      </c>
      <c r="BH5" s="67" t="s">
        <v>86</v>
      </c>
      <c r="BI5" s="67" t="s">
        <v>87</v>
      </c>
      <c r="BJ5" s="67" t="s">
        <v>89</v>
      </c>
      <c r="BK5" s="67" t="s">
        <v>90</v>
      </c>
      <c r="BL5" s="67" t="s">
        <v>91</v>
      </c>
      <c r="BM5" s="67" t="s">
        <v>92</v>
      </c>
      <c r="BN5" s="67" t="s">
        <v>93</v>
      </c>
      <c r="BO5" s="67" t="s">
        <v>88</v>
      </c>
      <c r="BP5" s="67" t="s">
        <v>83</v>
      </c>
      <c r="BQ5" s="67" t="s">
        <v>84</v>
      </c>
      <c r="BR5" s="67" t="s">
        <v>85</v>
      </c>
      <c r="BS5" s="67" t="s">
        <v>86</v>
      </c>
      <c r="BT5" s="67" t="s">
        <v>87</v>
      </c>
      <c r="BU5" s="67" t="s">
        <v>89</v>
      </c>
      <c r="BV5" s="67" t="s">
        <v>90</v>
      </c>
      <c r="BW5" s="67" t="s">
        <v>91</v>
      </c>
      <c r="BX5" s="67" t="s">
        <v>92</v>
      </c>
      <c r="BY5" s="67" t="s">
        <v>93</v>
      </c>
      <c r="BZ5" s="67" t="s">
        <v>88</v>
      </c>
      <c r="CA5" s="67" t="s">
        <v>83</v>
      </c>
      <c r="CB5" s="67" t="s">
        <v>84</v>
      </c>
      <c r="CC5" s="67" t="s">
        <v>85</v>
      </c>
      <c r="CD5" s="67" t="s">
        <v>86</v>
      </c>
      <c r="CE5" s="67" t="s">
        <v>87</v>
      </c>
      <c r="CF5" s="67" t="s">
        <v>89</v>
      </c>
      <c r="CG5" s="67" t="s">
        <v>90</v>
      </c>
      <c r="CH5" s="67" t="s">
        <v>91</v>
      </c>
      <c r="CI5" s="67" t="s">
        <v>92</v>
      </c>
      <c r="CJ5" s="67" t="s">
        <v>93</v>
      </c>
      <c r="CK5" s="67" t="s">
        <v>88</v>
      </c>
      <c r="CL5" s="67" t="s">
        <v>83</v>
      </c>
      <c r="CM5" s="67" t="s">
        <v>84</v>
      </c>
      <c r="CN5" s="67" t="s">
        <v>85</v>
      </c>
      <c r="CO5" s="67" t="s">
        <v>86</v>
      </c>
      <c r="CP5" s="67" t="s">
        <v>87</v>
      </c>
      <c r="CQ5" s="67" t="s">
        <v>89</v>
      </c>
      <c r="CR5" s="67" t="s">
        <v>90</v>
      </c>
      <c r="CS5" s="67" t="s">
        <v>91</v>
      </c>
      <c r="CT5" s="67" t="s">
        <v>92</v>
      </c>
      <c r="CU5" s="67" t="s">
        <v>93</v>
      </c>
      <c r="CV5" s="67" t="s">
        <v>88</v>
      </c>
      <c r="CW5" s="67" t="s">
        <v>83</v>
      </c>
      <c r="CX5" s="67" t="s">
        <v>84</v>
      </c>
      <c r="CY5" s="67" t="s">
        <v>85</v>
      </c>
      <c r="CZ5" s="67" t="s">
        <v>86</v>
      </c>
      <c r="DA5" s="67" t="s">
        <v>87</v>
      </c>
      <c r="DB5" s="67" t="s">
        <v>89</v>
      </c>
      <c r="DC5" s="67" t="s">
        <v>90</v>
      </c>
      <c r="DD5" s="67" t="s">
        <v>91</v>
      </c>
      <c r="DE5" s="67" t="s">
        <v>92</v>
      </c>
      <c r="DF5" s="67" t="s">
        <v>93</v>
      </c>
      <c r="DG5" s="67" t="s">
        <v>88</v>
      </c>
      <c r="DH5" s="67" t="s">
        <v>83</v>
      </c>
      <c r="DI5" s="67" t="s">
        <v>84</v>
      </c>
      <c r="DJ5" s="67" t="s">
        <v>85</v>
      </c>
      <c r="DK5" s="67" t="s">
        <v>86</v>
      </c>
      <c r="DL5" s="67" t="s">
        <v>87</v>
      </c>
      <c r="DM5" s="67" t="s">
        <v>89</v>
      </c>
      <c r="DN5" s="67" t="s">
        <v>90</v>
      </c>
      <c r="DO5" s="67" t="s">
        <v>91</v>
      </c>
      <c r="DP5" s="67" t="s">
        <v>92</v>
      </c>
      <c r="DQ5" s="67" t="s">
        <v>93</v>
      </c>
      <c r="DR5" s="67" t="s">
        <v>88</v>
      </c>
      <c r="DS5" s="67" t="s">
        <v>83</v>
      </c>
      <c r="DT5" s="67" t="s">
        <v>84</v>
      </c>
      <c r="DU5" s="67" t="s">
        <v>85</v>
      </c>
      <c r="DV5" s="67" t="s">
        <v>86</v>
      </c>
      <c r="DW5" s="67" t="s">
        <v>87</v>
      </c>
      <c r="DX5" s="67" t="s">
        <v>89</v>
      </c>
      <c r="DY5" s="67" t="s">
        <v>90</v>
      </c>
      <c r="DZ5" s="67" t="s">
        <v>91</v>
      </c>
      <c r="EA5" s="67" t="s">
        <v>92</v>
      </c>
      <c r="EB5" s="67" t="s">
        <v>93</v>
      </c>
      <c r="EC5" s="67" t="s">
        <v>88</v>
      </c>
      <c r="ED5" s="67" t="s">
        <v>83</v>
      </c>
      <c r="EE5" s="67" t="s">
        <v>84</v>
      </c>
      <c r="EF5" s="67" t="s">
        <v>85</v>
      </c>
      <c r="EG5" s="67" t="s">
        <v>86</v>
      </c>
      <c r="EH5" s="67" t="s">
        <v>87</v>
      </c>
      <c r="EI5" s="67" t="s">
        <v>89</v>
      </c>
      <c r="EJ5" s="67" t="s">
        <v>90</v>
      </c>
      <c r="EK5" s="67" t="s">
        <v>91</v>
      </c>
      <c r="EL5" s="67" t="s">
        <v>92</v>
      </c>
      <c r="EM5" s="67" t="s">
        <v>93</v>
      </c>
      <c r="EN5" s="67" t="s">
        <v>88</v>
      </c>
    </row>
    <row r="6" spans="1:144" s="54" customFormat="1">
      <c r="A6" s="55" t="s">
        <v>94</v>
      </c>
      <c r="B6" s="60">
        <f t="shared" ref="B6:W6" si="1">B7</f>
        <v>2022</v>
      </c>
      <c r="C6" s="60">
        <f t="shared" si="1"/>
        <v>393053</v>
      </c>
      <c r="D6" s="60">
        <f t="shared" si="1"/>
        <v>47</v>
      </c>
      <c r="E6" s="60">
        <f t="shared" si="1"/>
        <v>1</v>
      </c>
      <c r="F6" s="60">
        <f t="shared" si="1"/>
        <v>0</v>
      </c>
      <c r="G6" s="60">
        <f t="shared" si="1"/>
        <v>0</v>
      </c>
      <c r="H6" s="60" t="str">
        <f t="shared" si="1"/>
        <v>高知県　北川村</v>
      </c>
      <c r="I6" s="60" t="str">
        <f t="shared" si="1"/>
        <v>法非適用</v>
      </c>
      <c r="J6" s="60" t="str">
        <f t="shared" si="1"/>
        <v>水道事業</v>
      </c>
      <c r="K6" s="60" t="str">
        <f t="shared" si="1"/>
        <v>簡易水道事業</v>
      </c>
      <c r="L6" s="60" t="str">
        <f t="shared" si="1"/>
        <v>D4</v>
      </c>
      <c r="M6" s="60" t="str">
        <f t="shared" si="1"/>
        <v>非設置</v>
      </c>
      <c r="N6" s="70" t="str">
        <f t="shared" si="1"/>
        <v>-</v>
      </c>
      <c r="O6" s="70" t="str">
        <f t="shared" si="1"/>
        <v>該当数値なし</v>
      </c>
      <c r="P6" s="70">
        <f t="shared" si="1"/>
        <v>67.41</v>
      </c>
      <c r="Q6" s="70">
        <f t="shared" si="1"/>
        <v>1460</v>
      </c>
      <c r="R6" s="70">
        <f t="shared" si="1"/>
        <v>1213</v>
      </c>
      <c r="S6" s="70">
        <f t="shared" si="1"/>
        <v>196.73</v>
      </c>
      <c r="T6" s="70">
        <f t="shared" si="1"/>
        <v>6.17</v>
      </c>
      <c r="U6" s="70">
        <f t="shared" si="1"/>
        <v>811</v>
      </c>
      <c r="V6" s="70">
        <f t="shared" si="1"/>
        <v>1.54</v>
      </c>
      <c r="W6" s="70">
        <f t="shared" si="1"/>
        <v>526.62</v>
      </c>
      <c r="X6" s="76">
        <f t="shared" ref="X6:AG6" si="2">IF(X7="",NA(),X7)</f>
        <v>129.12</v>
      </c>
      <c r="Y6" s="76">
        <f t="shared" si="2"/>
        <v>115.77</v>
      </c>
      <c r="Z6" s="76">
        <f t="shared" si="2"/>
        <v>100</v>
      </c>
      <c r="AA6" s="76">
        <f t="shared" si="2"/>
        <v>68.81</v>
      </c>
      <c r="AB6" s="76">
        <f t="shared" si="2"/>
        <v>59.32</v>
      </c>
      <c r="AC6" s="76">
        <f t="shared" si="2"/>
        <v>73.25</v>
      </c>
      <c r="AD6" s="76">
        <f t="shared" si="2"/>
        <v>75.06</v>
      </c>
      <c r="AE6" s="76">
        <f t="shared" si="2"/>
        <v>73.22</v>
      </c>
      <c r="AF6" s="76">
        <f t="shared" si="2"/>
        <v>69.05</v>
      </c>
      <c r="AG6" s="76">
        <f t="shared" si="2"/>
        <v>67.02</v>
      </c>
      <c r="AH6" s="70" t="str">
        <f>IF(AH7="","",IF(AH7="-","【-】","【"&amp;SUBSTITUTE(TEXT(AH7,"#,##0.00"),"-","△")&amp;"】"))</f>
        <v>【73.00】</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67.16</v>
      </c>
      <c r="BF6" s="76">
        <f t="shared" si="5"/>
        <v>145.88</v>
      </c>
      <c r="BG6" s="76">
        <f t="shared" si="5"/>
        <v>312.33999999999997</v>
      </c>
      <c r="BH6" s="76">
        <f t="shared" si="5"/>
        <v>620.34</v>
      </c>
      <c r="BI6" s="76">
        <f t="shared" si="5"/>
        <v>567.04999999999995</v>
      </c>
      <c r="BJ6" s="76">
        <f t="shared" si="5"/>
        <v>1274.21</v>
      </c>
      <c r="BK6" s="76">
        <f t="shared" si="5"/>
        <v>1183.92</v>
      </c>
      <c r="BL6" s="76">
        <f t="shared" si="5"/>
        <v>1128.72</v>
      </c>
      <c r="BM6" s="76">
        <f t="shared" si="5"/>
        <v>1125.25</v>
      </c>
      <c r="BN6" s="76">
        <f t="shared" si="5"/>
        <v>1157.05</v>
      </c>
      <c r="BO6" s="70" t="str">
        <f>IF(BO7="","",IF(BO7="-","【-】","【"&amp;SUBSTITUTE(TEXT(BO7,"#,##0.00"),"-","△")&amp;"】"))</f>
        <v>【982.48】</v>
      </c>
      <c r="BP6" s="76">
        <f t="shared" ref="BP6:BY6" si="6">IF(BP7="",NA(),BP7)</f>
        <v>100.45</v>
      </c>
      <c r="BQ6" s="76">
        <f t="shared" si="6"/>
        <v>103.62</v>
      </c>
      <c r="BR6" s="76">
        <f t="shared" si="6"/>
        <v>48.52</v>
      </c>
      <c r="BS6" s="76">
        <f t="shared" si="6"/>
        <v>71.83</v>
      </c>
      <c r="BT6" s="76">
        <f t="shared" si="6"/>
        <v>45.01</v>
      </c>
      <c r="BU6" s="76">
        <f t="shared" si="6"/>
        <v>41.25</v>
      </c>
      <c r="BV6" s="76">
        <f t="shared" si="6"/>
        <v>42.5</v>
      </c>
      <c r="BW6" s="76">
        <f t="shared" si="6"/>
        <v>41.84</v>
      </c>
      <c r="BX6" s="76">
        <f t="shared" si="6"/>
        <v>41.44</v>
      </c>
      <c r="BY6" s="76">
        <f t="shared" si="6"/>
        <v>37.65</v>
      </c>
      <c r="BZ6" s="70" t="str">
        <f>IF(BZ7="","",IF(BZ7="-","【-】","【"&amp;SUBSTITUTE(TEXT(BZ7,"#,##0.00"),"-","△")&amp;"】"))</f>
        <v>【50.61】</v>
      </c>
      <c r="CA6" s="76">
        <f t="shared" ref="CA6:CJ6" si="7">IF(CA7="",NA(),CA7)</f>
        <v>88.67</v>
      </c>
      <c r="CB6" s="76">
        <f t="shared" si="7"/>
        <v>95.86</v>
      </c>
      <c r="CC6" s="76">
        <f t="shared" si="7"/>
        <v>215.18</v>
      </c>
      <c r="CD6" s="76">
        <f t="shared" si="7"/>
        <v>148.65</v>
      </c>
      <c r="CE6" s="76">
        <f t="shared" si="7"/>
        <v>239.34</v>
      </c>
      <c r="CF6" s="76">
        <f t="shared" si="7"/>
        <v>383.25</v>
      </c>
      <c r="CG6" s="76">
        <f t="shared" si="7"/>
        <v>377.72</v>
      </c>
      <c r="CH6" s="76">
        <f t="shared" si="7"/>
        <v>390.47</v>
      </c>
      <c r="CI6" s="76">
        <f t="shared" si="7"/>
        <v>403.61</v>
      </c>
      <c r="CJ6" s="76">
        <f t="shared" si="7"/>
        <v>442.82</v>
      </c>
      <c r="CK6" s="70" t="str">
        <f>IF(CK7="","",IF(CK7="-","【-】","【"&amp;SUBSTITUTE(TEXT(CK7,"#,##0.00"),"-","△")&amp;"】"))</f>
        <v>【320.83】</v>
      </c>
      <c r="CL6" s="76">
        <f t="shared" ref="CL6:CU6" si="8">IF(CL7="",NA(),CL7)</f>
        <v>50.52</v>
      </c>
      <c r="CM6" s="76">
        <f t="shared" si="8"/>
        <v>44</v>
      </c>
      <c r="CN6" s="76">
        <f t="shared" si="8"/>
        <v>42.34</v>
      </c>
      <c r="CO6" s="76">
        <f t="shared" si="8"/>
        <v>43.31</v>
      </c>
      <c r="CP6" s="76">
        <f t="shared" si="8"/>
        <v>45.45</v>
      </c>
      <c r="CQ6" s="76">
        <f t="shared" si="8"/>
        <v>48.26</v>
      </c>
      <c r="CR6" s="76">
        <f t="shared" si="8"/>
        <v>48.01</v>
      </c>
      <c r="CS6" s="76">
        <f t="shared" si="8"/>
        <v>49.08</v>
      </c>
      <c r="CT6" s="76">
        <f t="shared" si="8"/>
        <v>51.46</v>
      </c>
      <c r="CU6" s="76">
        <f t="shared" si="8"/>
        <v>51.84</v>
      </c>
      <c r="CV6" s="70" t="str">
        <f>IF(CV7="","",IF(CV7="-","【-】","【"&amp;SUBSTITUTE(TEXT(CV7,"#,##0.00"),"-","△")&amp;"】"))</f>
        <v>【56.15】</v>
      </c>
      <c r="CW6" s="76">
        <f t="shared" ref="CW6:DF6" si="9">IF(CW7="",NA(),CW7)</f>
        <v>86.34</v>
      </c>
      <c r="CX6" s="76">
        <f t="shared" si="9"/>
        <v>94.31</v>
      </c>
      <c r="CY6" s="76">
        <f t="shared" si="9"/>
        <v>95</v>
      </c>
      <c r="CZ6" s="76">
        <f t="shared" si="9"/>
        <v>95</v>
      </c>
      <c r="DA6" s="76">
        <f t="shared" si="9"/>
        <v>95</v>
      </c>
      <c r="DB6" s="76">
        <f t="shared" si="9"/>
        <v>72.72</v>
      </c>
      <c r="DC6" s="76">
        <f t="shared" si="9"/>
        <v>72.75</v>
      </c>
      <c r="DD6" s="76">
        <f t="shared" si="9"/>
        <v>71.27</v>
      </c>
      <c r="DE6" s="76">
        <f t="shared" si="9"/>
        <v>68.58</v>
      </c>
      <c r="DF6" s="76">
        <f t="shared" si="9"/>
        <v>67.94</v>
      </c>
      <c r="DG6" s="70" t="str">
        <f>IF(DG7="","",IF(DG7="-","【-】","【"&amp;SUBSTITUTE(TEXT(DG7,"#,##0.00"),"-","△")&amp;"】"))</f>
        <v>【70.01】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6">
        <f t="shared" si="12"/>
        <v>0.68</v>
      </c>
      <c r="EF6" s="70">
        <f t="shared" si="12"/>
        <v>0</v>
      </c>
      <c r="EG6" s="70">
        <f t="shared" si="12"/>
        <v>0</v>
      </c>
      <c r="EH6" s="70">
        <f t="shared" si="12"/>
        <v>0</v>
      </c>
      <c r="EI6" s="76">
        <f t="shared" si="12"/>
        <v>0.62</v>
      </c>
      <c r="EJ6" s="76">
        <f t="shared" si="12"/>
        <v>0.39</v>
      </c>
      <c r="EK6" s="76">
        <f t="shared" si="12"/>
        <v>0.61</v>
      </c>
      <c r="EL6" s="76">
        <f t="shared" si="12"/>
        <v>0.4</v>
      </c>
      <c r="EM6" s="76">
        <f t="shared" si="12"/>
        <v>0.59</v>
      </c>
      <c r="EN6" s="70" t="str">
        <f>IF(EN7="","",IF(EN7="-","【-】","【"&amp;SUBSTITUTE(TEXT(EN7,"#,##0.00"),"-","△")&amp;"】"))</f>
        <v>【0.52】</v>
      </c>
    </row>
    <row r="7" spans="1:144" s="54" customFormat="1">
      <c r="A7" s="55"/>
      <c r="B7" s="61">
        <v>2022</v>
      </c>
      <c r="C7" s="61">
        <v>393053</v>
      </c>
      <c r="D7" s="61">
        <v>47</v>
      </c>
      <c r="E7" s="61">
        <v>1</v>
      </c>
      <c r="F7" s="61">
        <v>0</v>
      </c>
      <c r="G7" s="61">
        <v>0</v>
      </c>
      <c r="H7" s="61" t="s">
        <v>95</v>
      </c>
      <c r="I7" s="61" t="s">
        <v>96</v>
      </c>
      <c r="J7" s="61" t="s">
        <v>97</v>
      </c>
      <c r="K7" s="61" t="s">
        <v>98</v>
      </c>
      <c r="L7" s="61" t="s">
        <v>99</v>
      </c>
      <c r="M7" s="61" t="s">
        <v>0</v>
      </c>
      <c r="N7" s="71" t="s">
        <v>38</v>
      </c>
      <c r="O7" s="71" t="s">
        <v>100</v>
      </c>
      <c r="P7" s="71">
        <v>67.41</v>
      </c>
      <c r="Q7" s="71">
        <v>1460</v>
      </c>
      <c r="R7" s="71">
        <v>1213</v>
      </c>
      <c r="S7" s="71">
        <v>196.73</v>
      </c>
      <c r="T7" s="71">
        <v>6.17</v>
      </c>
      <c r="U7" s="71">
        <v>811</v>
      </c>
      <c r="V7" s="71">
        <v>1.54</v>
      </c>
      <c r="W7" s="71">
        <v>526.62</v>
      </c>
      <c r="X7" s="71">
        <v>129.12</v>
      </c>
      <c r="Y7" s="71">
        <v>115.77</v>
      </c>
      <c r="Z7" s="71">
        <v>100</v>
      </c>
      <c r="AA7" s="71">
        <v>68.81</v>
      </c>
      <c r="AB7" s="71">
        <v>59.32</v>
      </c>
      <c r="AC7" s="71">
        <v>73.25</v>
      </c>
      <c r="AD7" s="71">
        <v>75.06</v>
      </c>
      <c r="AE7" s="71">
        <v>73.22</v>
      </c>
      <c r="AF7" s="71">
        <v>69.05</v>
      </c>
      <c r="AG7" s="71">
        <v>67.02</v>
      </c>
      <c r="AH7" s="71">
        <v>73</v>
      </c>
      <c r="AI7" s="71"/>
      <c r="AJ7" s="71"/>
      <c r="AK7" s="71"/>
      <c r="AL7" s="71"/>
      <c r="AM7" s="71"/>
      <c r="AN7" s="71"/>
      <c r="AO7" s="71"/>
      <c r="AP7" s="71"/>
      <c r="AQ7" s="71"/>
      <c r="AR7" s="71"/>
      <c r="AS7" s="71"/>
      <c r="AT7" s="71"/>
      <c r="AU7" s="71"/>
      <c r="AV7" s="71"/>
      <c r="AW7" s="71"/>
      <c r="AX7" s="71"/>
      <c r="AY7" s="71"/>
      <c r="AZ7" s="71"/>
      <c r="BA7" s="71"/>
      <c r="BB7" s="71"/>
      <c r="BC7" s="71"/>
      <c r="BD7" s="71"/>
      <c r="BE7" s="71">
        <v>67.16</v>
      </c>
      <c r="BF7" s="71">
        <v>145.88</v>
      </c>
      <c r="BG7" s="71">
        <v>312.33999999999997</v>
      </c>
      <c r="BH7" s="71">
        <v>620.34</v>
      </c>
      <c r="BI7" s="71">
        <v>567.04999999999995</v>
      </c>
      <c r="BJ7" s="71">
        <v>1274.21</v>
      </c>
      <c r="BK7" s="71">
        <v>1183.92</v>
      </c>
      <c r="BL7" s="71">
        <v>1128.72</v>
      </c>
      <c r="BM7" s="71">
        <v>1125.25</v>
      </c>
      <c r="BN7" s="71">
        <v>1157.05</v>
      </c>
      <c r="BO7" s="71">
        <v>982.48</v>
      </c>
      <c r="BP7" s="71">
        <v>100.45</v>
      </c>
      <c r="BQ7" s="71">
        <v>103.62</v>
      </c>
      <c r="BR7" s="71">
        <v>48.52</v>
      </c>
      <c r="BS7" s="71">
        <v>71.83</v>
      </c>
      <c r="BT7" s="71">
        <v>45.01</v>
      </c>
      <c r="BU7" s="71">
        <v>41.25</v>
      </c>
      <c r="BV7" s="71">
        <v>42.5</v>
      </c>
      <c r="BW7" s="71">
        <v>41.84</v>
      </c>
      <c r="BX7" s="71">
        <v>41.44</v>
      </c>
      <c r="BY7" s="71">
        <v>37.65</v>
      </c>
      <c r="BZ7" s="71">
        <v>50.61</v>
      </c>
      <c r="CA7" s="71">
        <v>88.67</v>
      </c>
      <c r="CB7" s="71">
        <v>95.86</v>
      </c>
      <c r="CC7" s="71">
        <v>215.18</v>
      </c>
      <c r="CD7" s="71">
        <v>148.65</v>
      </c>
      <c r="CE7" s="71">
        <v>239.34</v>
      </c>
      <c r="CF7" s="71">
        <v>383.25</v>
      </c>
      <c r="CG7" s="71">
        <v>377.72</v>
      </c>
      <c r="CH7" s="71">
        <v>390.47</v>
      </c>
      <c r="CI7" s="71">
        <v>403.61</v>
      </c>
      <c r="CJ7" s="71">
        <v>442.82</v>
      </c>
      <c r="CK7" s="71">
        <v>320.83</v>
      </c>
      <c r="CL7" s="71">
        <v>50.52</v>
      </c>
      <c r="CM7" s="71">
        <v>44</v>
      </c>
      <c r="CN7" s="71">
        <v>42.34</v>
      </c>
      <c r="CO7" s="71">
        <v>43.31</v>
      </c>
      <c r="CP7" s="71">
        <v>45.45</v>
      </c>
      <c r="CQ7" s="71">
        <v>48.26</v>
      </c>
      <c r="CR7" s="71">
        <v>48.01</v>
      </c>
      <c r="CS7" s="71">
        <v>49.08</v>
      </c>
      <c r="CT7" s="71">
        <v>51.46</v>
      </c>
      <c r="CU7" s="71">
        <v>51.84</v>
      </c>
      <c r="CV7" s="71">
        <v>56.15</v>
      </c>
      <c r="CW7" s="71">
        <v>86.34</v>
      </c>
      <c r="CX7" s="71">
        <v>94.31</v>
      </c>
      <c r="CY7" s="71">
        <v>95</v>
      </c>
      <c r="CZ7" s="71">
        <v>95</v>
      </c>
      <c r="DA7" s="71">
        <v>95</v>
      </c>
      <c r="DB7" s="71">
        <v>72.72</v>
      </c>
      <c r="DC7" s="71">
        <v>72.75</v>
      </c>
      <c r="DD7" s="71">
        <v>71.27</v>
      </c>
      <c r="DE7" s="71">
        <v>68.58</v>
      </c>
      <c r="DF7" s="71">
        <v>67.94</v>
      </c>
      <c r="DG7" s="71">
        <v>70.010000000000005</v>
      </c>
      <c r="DH7" s="71"/>
      <c r="DI7" s="71"/>
      <c r="DJ7" s="71"/>
      <c r="DK7" s="71"/>
      <c r="DL7" s="71"/>
      <c r="DM7" s="71"/>
      <c r="DN7" s="71"/>
      <c r="DO7" s="71"/>
      <c r="DP7" s="71"/>
      <c r="DQ7" s="71"/>
      <c r="DR7" s="71"/>
      <c r="DS7" s="71"/>
      <c r="DT7" s="71"/>
      <c r="DU7" s="71"/>
      <c r="DV7" s="71"/>
      <c r="DW7" s="71"/>
      <c r="DX7" s="71"/>
      <c r="DY7" s="71"/>
      <c r="DZ7" s="71"/>
      <c r="EA7" s="71"/>
      <c r="EB7" s="71"/>
      <c r="EC7" s="71"/>
      <c r="ED7" s="71">
        <v>0</v>
      </c>
      <c r="EE7" s="71">
        <v>0.68</v>
      </c>
      <c r="EF7" s="71">
        <v>0</v>
      </c>
      <c r="EG7" s="71">
        <v>0</v>
      </c>
      <c r="EH7" s="71">
        <v>0</v>
      </c>
      <c r="EI7" s="71">
        <v>0.62</v>
      </c>
      <c r="EJ7" s="71">
        <v>0.39</v>
      </c>
      <c r="EK7" s="71">
        <v>0.61</v>
      </c>
      <c r="EL7" s="71">
        <v>0.4</v>
      </c>
      <c r="EM7" s="71">
        <v>0.59</v>
      </c>
      <c r="EN7" s="71">
        <v>0.52</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101</v>
      </c>
      <c r="C9" s="56" t="s">
        <v>102</v>
      </c>
      <c r="D9" s="56" t="s">
        <v>103</v>
      </c>
      <c r="E9" s="56" t="s">
        <v>104</v>
      </c>
      <c r="F9" s="56" t="s">
        <v>105</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52</v>
      </c>
      <c r="B10" s="62">
        <f>DATEVALUE($B7+12-B11&amp;"/1/"&amp;B12)</f>
        <v>47484</v>
      </c>
      <c r="C10" s="63">
        <f>DATEVALUE($B7+12-C11&amp;"/1/"&amp;C12)</f>
        <v>47849</v>
      </c>
      <c r="D10" s="63">
        <f>DATEVALUE($B7+12-D11&amp;"/1/"&amp;D12)</f>
        <v>48215</v>
      </c>
      <c r="E10" s="63">
        <f>DATEVALUE($B7+12-E11&amp;"/1/"&amp;E12)</f>
        <v>48582</v>
      </c>
      <c r="F10" s="63">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2023-12-05T01:07:10Z</dcterms:created>
  <dcterms:modified xsi:type="dcterms:W3CDTF">2024-01-30T00:18:55Z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2024-01-30T00:18:55Z</vt:filetime>
  </property>
</Properties>
</file>