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lgnas01\共有フォルダー\07_建設課\坂本\メール\公営企業\【照会：1月25日（木）正午〆】公営企業に係る経営比較分析表（令和４年度決算）の分析等について\回答ファイル\"/>
    </mc:Choice>
  </mc:AlternateContent>
  <xr:revisionPtr revIDLastSave="0" documentId="13_ncr:1_{CB45968D-A854-49E3-8E79-1A2A594CF3AA}" xr6:coauthVersionLast="45" xr6:coauthVersionMax="45" xr10:uidLastSave="{00000000-0000-0000-0000-000000000000}"/>
  <workbookProtection workbookAlgorithmName="SHA-512" workbookHashValue="uqnCDaqp7rufo7/z4tLXBMXL2o7BExNnrh0t2JbIZXZXTNfVllL379RfLHiyBur1c2X3oRKEcGScBGGf7BeOBw==" workbookSaltValue="mCnmF3TJonCmAPDzp5XBYw=="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I10" i="4" s="1"/>
  <c r="N6" i="5"/>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AT10" i="4"/>
  <c r="AL10" i="4"/>
  <c r="W10" i="4"/>
  <c r="P10" i="4"/>
  <c r="B10" i="4"/>
  <c r="BB8" i="4"/>
  <c r="AL8" i="4"/>
  <c r="AD8" i="4"/>
  <c r="W8" i="4"/>
  <c r="I8" i="4"/>
  <c r="B8" i="4"/>
  <c r="B6" i="4"/>
</calcChain>
</file>

<file path=xl/sharedStrings.xml><?xml version="1.0" encoding="utf-8"?>
<sst xmlns="http://schemas.openxmlformats.org/spreadsheetml/2006/main" count="233" uniqueCount="118">
  <si>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</si>
  <si>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</si>
  <si>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</si>
  <si>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</si>
  <si>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</si>
  <si>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</si>
  <si>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</si>
  <si>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</si>
  <si>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</si>
  <si>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</si>
  <si>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</si>
  <si>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</si>
  <si>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</si>
  <si>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</si>
  <si>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</si>
  <si>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</si>
  <si>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</si>
  <si>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</si>
  <si>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</si>
  <si>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</si>
  <si>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</si>
  <si>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</si>
  <si>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</si>
  <si>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</si>
  <si>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</si>
  <si>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</si>
  <si>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</si>
  <si>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</si>
  <si>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</si>
  <si>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</si>
  <si>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</si>
  <si>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</si>
  <si>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</si>
  <si>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</si>
  <si>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</si>
  <si>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</si>
  <si>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</si>
  <si>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</si>
  <si>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</si>
  <si>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</si>
  <si>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</si>
  <si>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</si>
  <si>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</si>
  <si>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</si>
  <si>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</si>
  <si>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</si>
  <si>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</si>
  <si>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</si>
  <si>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</si>
  <si>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</si>
  <si>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</si>
  <si>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</si>
  <si>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</si>
  <si>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</si>
  <si>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</si>
  <si>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</si>
  <si>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</si>
  <si>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</si>
  <si>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</si>
  <si>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</si>
  <si>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</si>
  <si>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</si>
  <si>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</si>
  <si>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</si>
  <si>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</si>
  <si>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</si>
  <si>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</si>
  <si>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</si>
  <si>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</si>
  <si>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</si>
  <si>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</si>
  <si>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</si>
  <si>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</si>
  <si>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</si>
  <si>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</si>
  <si>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</si>
  <si>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</si>
  <si>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</si>
  <si>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</si>
  <si>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</si>
  <si>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</si>
  <si>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</si>
  <si>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</si>
  <si>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</si>
  <si>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</si>
  <si>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</si>
  <si>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</si>
  <si>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</si>
  <si>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</si>
  <si>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</si>
  <si>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</si>
  <si>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</si>
  <si>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</si>
  <si>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</si>
  <si>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</si>
  <si>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</si>
  <si>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</si>
  <si>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馬路村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</si>
  <si>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</si>
  <si>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</si>
  <si>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</si>
  <si>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</si>
  <si>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</si>
  <si>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</si>
  <si>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</si>
  <si>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</si>
  <si>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</si>
  <si>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</si>
  <si>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</si>
  <si>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</si>
  <si>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</si>
  <si>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</si>
  <si>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</si>
  <si>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</si>
  <si>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</si>
  <si>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料金回収率、給水原価、施設利用率は一定水準にあるが、有収率が低いことから漏水対策等、施設の維持のための費用が必要となっているが、企業債残高対給水収益比率が高い状況でもあるため、経営の健全性が損なわれることのないよう、計画的な運営を心掛けていく必要がある。</t>
    <phoneticPr fontId="4"/>
  </si>
  <si>
    <t>・収益的収支比率は昨年度と比較すると増加しているが、類似団体平均値より下回っている。
・料金回収率は昨年度より減少しており、類似団体平均値と全国平均を下回ってしまった。
・給水原価においては類似団体平均値を下回っているが、施設利用率は類似団体平均値を上回っていることから、経営の効率性については一定の基準は満たしているといえる。
・有収率において全国平均や類似団体平均値を下回り続けていることから、漏水調査や計画的な修繕を行っていく必要があることがわかる。</t>
    <rPh sb="1" eb="3">
      <t>シュウエキ</t>
    </rPh>
    <rPh sb="3" eb="4">
      <t>テキ</t>
    </rPh>
    <rPh sb="4" eb="6">
      <t>シュウシ</t>
    </rPh>
    <rPh sb="6" eb="8">
      <t>ヒリツ</t>
    </rPh>
    <rPh sb="9" eb="12">
      <t>サクネンド</t>
    </rPh>
    <rPh sb="13" eb="15">
      <t>ヒカク</t>
    </rPh>
    <rPh sb="18" eb="20">
      <t>ゾウカ</t>
    </rPh>
    <rPh sb="26" eb="30">
      <t>ルイジダンタイ</t>
    </rPh>
    <rPh sb="30" eb="33">
      <t>ヘイキンチ</t>
    </rPh>
    <rPh sb="35" eb="37">
      <t>シタマワ</t>
    </rPh>
    <rPh sb="44" eb="49">
      <t>リョウキンカイシュウリツ</t>
    </rPh>
    <rPh sb="50" eb="53">
      <t>サクネンド</t>
    </rPh>
    <rPh sb="55" eb="57">
      <t>ゲンショウ</t>
    </rPh>
    <rPh sb="86" eb="90">
      <t>キュウスイゲンカ</t>
    </rPh>
    <rPh sb="166" eb="169">
      <t>ユウシュウリツ</t>
    </rPh>
    <rPh sb="173" eb="175">
      <t>ゼンコク</t>
    </rPh>
    <rPh sb="175" eb="177">
      <t>ヘイキン</t>
    </rPh>
    <rPh sb="199" eb="203">
      <t>ロウスイチョウサ</t>
    </rPh>
    <rPh sb="204" eb="207">
      <t>ケイカクテキ</t>
    </rPh>
    <rPh sb="208" eb="210">
      <t>シュウゼン</t>
    </rPh>
    <rPh sb="211" eb="212">
      <t>オコナ</t>
    </rPh>
    <rPh sb="216" eb="218">
      <t>ヒツヨウ</t>
    </rPh>
    <phoneticPr fontId="4"/>
  </si>
  <si>
    <t>・一部配水池や管路において耐用年数に近づいているものや、布設後30年以上経過している区域もあること、有収率が類似団体平均値を下回っていることからも計画的に更新、修繕する必要がある。
・馬路地区のろ過池、配水池については比較的新しく、今後は魚梁瀬地区の水道施設の改修が必要になっている。</t>
    <rPh sb="1" eb="3">
      <t>イチブ</t>
    </rPh>
    <rPh sb="3" eb="6">
      <t>ハイスイイケ</t>
    </rPh>
    <rPh sb="7" eb="9">
      <t>カンロ</t>
    </rPh>
    <rPh sb="13" eb="17">
      <t>タイヨウネンスウ</t>
    </rPh>
    <rPh sb="18" eb="19">
      <t>チカ</t>
    </rPh>
    <rPh sb="28" eb="31">
      <t>フセツゴ</t>
    </rPh>
    <rPh sb="33" eb="34">
      <t>ネン</t>
    </rPh>
    <rPh sb="34" eb="36">
      <t>イジョウ</t>
    </rPh>
    <rPh sb="36" eb="38">
      <t>ケイカ</t>
    </rPh>
    <rPh sb="42" eb="44">
      <t>クイキ</t>
    </rPh>
    <rPh sb="73" eb="76">
      <t>ケイカクテキ</t>
    </rPh>
    <rPh sb="77" eb="79">
      <t>コウシン</t>
    </rPh>
    <rPh sb="80" eb="82">
      <t>シュウゼン</t>
    </rPh>
    <rPh sb="84" eb="86">
      <t>ヒツヨウ</t>
    </rPh>
    <rPh sb="92" eb="96">
      <t>ウマジチク</t>
    </rPh>
    <rPh sb="98" eb="100">
      <t>カイケ</t>
    </rPh>
    <rPh sb="101" eb="104">
      <t>ハイスイイケ</t>
    </rPh>
    <rPh sb="109" eb="112">
      <t>ヒカクテキ</t>
    </rPh>
    <rPh sb="112" eb="113">
      <t>アタラ</t>
    </rPh>
    <rPh sb="116" eb="118">
      <t>コンゴ</t>
    </rPh>
    <rPh sb="119" eb="124">
      <t>ヤナセチク</t>
    </rPh>
    <rPh sb="125" eb="127">
      <t>スイドウ</t>
    </rPh>
    <rPh sb="127" eb="129">
      <t>シセツ</t>
    </rPh>
    <rPh sb="130" eb="132">
      <t>カイシュウ</t>
    </rPh>
    <rPh sb="133" eb="13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</si>
</sst>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F7-441B-9C50-639910565267}"/>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66F7-441B-9C50-639910565267}"/>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66.680000000000007</c:v>
                </c:pt>
                <c:pt idx="1">
                  <c:v>66.5</c:v>
                </c:pt>
                <c:pt idx="2">
                  <c:v>73.989999999999995</c:v>
                </c:pt>
                <c:pt idx="3">
                  <c:v>78.11</c:v>
                </c:pt>
                <c:pt idx="4">
                  <c:v>72.239999999999995</c:v>
                </c:pt>
              </c:numCache>
            </c:numRef>
          </c:val>
          <c:extLst>
            <c:ext xmlns:c16="http://schemas.microsoft.com/office/drawing/2014/chart" uri="{C3380CC4-5D6E-409C-BE32-E72D297353CC}">
              <c16:uniqueId val="{00000000-697D-4914-A972-17E1EF1AC6F4}"/>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697D-4914-A972-17E1EF1AC6F4}"/>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66.459999999999994</c:v>
                </c:pt>
                <c:pt idx="1">
                  <c:v>61.12</c:v>
                </c:pt>
                <c:pt idx="2">
                  <c:v>53.8</c:v>
                </c:pt>
                <c:pt idx="3">
                  <c:v>52.57</c:v>
                </c:pt>
                <c:pt idx="4">
                  <c:v>58.02</c:v>
                </c:pt>
              </c:numCache>
            </c:numRef>
          </c:val>
          <c:extLst>
            <c:ext xmlns:c16="http://schemas.microsoft.com/office/drawing/2014/chart" uri="{C3380CC4-5D6E-409C-BE32-E72D297353CC}">
              <c16:uniqueId val="{00000000-7465-44B2-8ECB-C530918E968A}"/>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7465-44B2-8ECB-C530918E968A}"/>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76.23</c:v>
                </c:pt>
                <c:pt idx="1">
                  <c:v>68.34</c:v>
                </c:pt>
                <c:pt idx="2">
                  <c:v>63.06</c:v>
                </c:pt>
                <c:pt idx="3">
                  <c:v>59.66</c:v>
                </c:pt>
                <c:pt idx="4">
                  <c:v>65.489999999999995</c:v>
                </c:pt>
              </c:numCache>
            </c:numRef>
          </c:val>
          <c:extLst>
            <c:ext xmlns:c16="http://schemas.microsoft.com/office/drawing/2014/chart" uri="{C3380CC4-5D6E-409C-BE32-E72D297353CC}">
              <c16:uniqueId val="{00000000-B2D6-403A-997D-0DD3C496B77B}"/>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B2D6-403A-997D-0DD3C496B77B}"/>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4D-4F42-9B19-304FA0EC83F5}"/>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4D-4F42-9B19-304FA0EC83F5}"/>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59-4FAD-B4F1-637DC39A4817}"/>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59-4FAD-B4F1-637DC39A4817}"/>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6D-444C-9233-8FED482944CE}"/>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6D-444C-9233-8FED482944CE}"/>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FD-4C50-98E3-8C54DADC8D67}"/>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FD-4C50-98E3-8C54DADC8D67}"/>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1489.83</c:v>
                </c:pt>
                <c:pt idx="1">
                  <c:v>1558.46</c:v>
                </c:pt>
                <c:pt idx="2">
                  <c:v>1498.97</c:v>
                </c:pt>
                <c:pt idx="3">
                  <c:v>1382.1</c:v>
                </c:pt>
                <c:pt idx="4">
                  <c:v>1276.49</c:v>
                </c:pt>
              </c:numCache>
            </c:numRef>
          </c:val>
          <c:extLst>
            <c:ext xmlns:c16="http://schemas.microsoft.com/office/drawing/2014/chart" uri="{C3380CC4-5D6E-409C-BE32-E72D297353CC}">
              <c16:uniqueId val="{00000000-810D-47F7-97EE-4CBDCD83C25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810D-47F7-97EE-4CBDCD83C25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49.9</c:v>
                </c:pt>
                <c:pt idx="1">
                  <c:v>47.97</c:v>
                </c:pt>
                <c:pt idx="2">
                  <c:v>42.75</c:v>
                </c:pt>
                <c:pt idx="3">
                  <c:v>43.1</c:v>
                </c:pt>
                <c:pt idx="4">
                  <c:v>36.92</c:v>
                </c:pt>
              </c:numCache>
            </c:numRef>
          </c:val>
          <c:extLst>
            <c:ext xmlns:c16="http://schemas.microsoft.com/office/drawing/2014/chart" uri="{C3380CC4-5D6E-409C-BE32-E72D297353CC}">
              <c16:uniqueId val="{00000000-D5A7-46F1-863E-EBF4F0EE08C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D5A7-46F1-863E-EBF4F0EE08C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234.73</c:v>
                </c:pt>
                <c:pt idx="1">
                  <c:v>243.27</c:v>
                </c:pt>
                <c:pt idx="2">
                  <c:v>274.76</c:v>
                </c:pt>
                <c:pt idx="3">
                  <c:v>269.77</c:v>
                </c:pt>
                <c:pt idx="4">
                  <c:v>312.83</c:v>
                </c:pt>
              </c:numCache>
            </c:numRef>
          </c:val>
          <c:extLst>
            <c:ext xmlns:c16="http://schemas.microsoft.com/office/drawing/2014/chart" uri="{C3380CC4-5D6E-409C-BE32-E72D297353CC}">
              <c16:uniqueId val="{00000000-98C0-447B-9B99-A3EC6D582814}"/>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98C0-447B-9B99-A3EC6D582814}"/>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120" zoomScaleNormal="120" workbookViewId="0">
      <selection activeCell="BK55" sqref="BK5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高知県　馬路村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827</v>
      </c>
      <c r="AM8" s="37"/>
      <c r="AN8" s="37"/>
      <c r="AO8" s="37"/>
      <c r="AP8" s="37"/>
      <c r="AQ8" s="37"/>
      <c r="AR8" s="37"/>
      <c r="AS8" s="37"/>
      <c r="AT8" s="38">
        <f>データ!$S$6</f>
        <v>165.48</v>
      </c>
      <c r="AU8" s="38"/>
      <c r="AV8" s="38"/>
      <c r="AW8" s="38"/>
      <c r="AX8" s="38"/>
      <c r="AY8" s="38"/>
      <c r="AZ8" s="38"/>
      <c r="BA8" s="38"/>
      <c r="BB8" s="38">
        <f>データ!$T$6</f>
        <v>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99.39</v>
      </c>
      <c r="Q10" s="38"/>
      <c r="R10" s="38"/>
      <c r="S10" s="38"/>
      <c r="T10" s="38"/>
      <c r="U10" s="38"/>
      <c r="V10" s="38"/>
      <c r="W10" s="37">
        <f>データ!$Q$6</f>
        <v>1950</v>
      </c>
      <c r="X10" s="37"/>
      <c r="Y10" s="37"/>
      <c r="Z10" s="37"/>
      <c r="AA10" s="37"/>
      <c r="AB10" s="37"/>
      <c r="AC10" s="37"/>
      <c r="AD10" s="2"/>
      <c r="AE10" s="2"/>
      <c r="AF10" s="2"/>
      <c r="AG10" s="2"/>
      <c r="AH10" s="2"/>
      <c r="AI10" s="2"/>
      <c r="AJ10" s="2"/>
      <c r="AK10" s="2"/>
      <c r="AL10" s="37">
        <f>データ!$U$6</f>
        <v>809</v>
      </c>
      <c r="AM10" s="37"/>
      <c r="AN10" s="37"/>
      <c r="AO10" s="37"/>
      <c r="AP10" s="37"/>
      <c r="AQ10" s="37"/>
      <c r="AR10" s="37"/>
      <c r="AS10" s="37"/>
      <c r="AT10" s="38">
        <f>データ!$V$6</f>
        <v>0.9</v>
      </c>
      <c r="AU10" s="38"/>
      <c r="AV10" s="38"/>
      <c r="AW10" s="38"/>
      <c r="AX10" s="38"/>
      <c r="AY10" s="38"/>
      <c r="AZ10" s="38"/>
      <c r="BA10" s="38"/>
      <c r="BB10" s="38">
        <f>データ!$W$6</f>
        <v>898.89</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116</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117</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115</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43</v>
      </c>
      <c r="O85" s="13" t="str">
        <f>データ!EN6</f>
        <v>【0.52】</v>
      </c>
    </row>
  </sheetData>
  <sheetProtection algorithmName="SHA-512" hashValue="skSpze4VH0jRiIPYSFSbSfmNceYbawci4gEuwizICk6lyZQi1amq9AfrYZvWJw91Rsd/v4/dHJrG1+4KQhO+Lw==" saltValue="kGg7IbJQlOSy2NIptuyJi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46</v>
      </c>
      <c r="B3" s="16" t="s">
        <v>47</v>
      </c>
      <c r="C3" s="16" t="s">
        <v>48</v>
      </c>
      <c r="D3" s="16" t="s">
        <v>49</v>
      </c>
      <c r="E3" s="16" t="s">
        <v>50</v>
      </c>
      <c r="F3" s="16" t="s">
        <v>51</v>
      </c>
      <c r="G3" s="16" t="s">
        <v>52</v>
      </c>
      <c r="H3" s="72" t="s">
        <v>53</v>
      </c>
      <c r="I3" s="73"/>
      <c r="J3" s="73"/>
      <c r="K3" s="73"/>
      <c r="L3" s="73"/>
      <c r="M3" s="73"/>
      <c r="N3" s="73"/>
      <c r="O3" s="73"/>
      <c r="P3" s="73"/>
      <c r="Q3" s="73"/>
      <c r="R3" s="73"/>
      <c r="S3" s="73"/>
      <c r="T3" s="73"/>
      <c r="U3" s="73"/>
      <c r="V3" s="73"/>
      <c r="W3" s="74"/>
      <c r="X3" s="78" t="s">
        <v>54</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55</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56</v>
      </c>
      <c r="B4" s="17"/>
      <c r="C4" s="17"/>
      <c r="D4" s="17"/>
      <c r="E4" s="17"/>
      <c r="F4" s="17"/>
      <c r="G4" s="17"/>
      <c r="H4" s="75"/>
      <c r="I4" s="76"/>
      <c r="J4" s="76"/>
      <c r="K4" s="76"/>
      <c r="L4" s="76"/>
      <c r="M4" s="76"/>
      <c r="N4" s="76"/>
      <c r="O4" s="76"/>
      <c r="P4" s="76"/>
      <c r="Q4" s="76"/>
      <c r="R4" s="76"/>
      <c r="S4" s="76"/>
      <c r="T4" s="76"/>
      <c r="U4" s="76"/>
      <c r="V4" s="76"/>
      <c r="W4" s="77"/>
      <c r="X4" s="71" t="s">
        <v>57</v>
      </c>
      <c r="Y4" s="71"/>
      <c r="Z4" s="71"/>
      <c r="AA4" s="71"/>
      <c r="AB4" s="71"/>
      <c r="AC4" s="71"/>
      <c r="AD4" s="71"/>
      <c r="AE4" s="71"/>
      <c r="AF4" s="71"/>
      <c r="AG4" s="71"/>
      <c r="AH4" s="71"/>
      <c r="AI4" s="71" t="s">
        <v>58</v>
      </c>
      <c r="AJ4" s="71"/>
      <c r="AK4" s="71"/>
      <c r="AL4" s="71"/>
      <c r="AM4" s="71"/>
      <c r="AN4" s="71"/>
      <c r="AO4" s="71"/>
      <c r="AP4" s="71"/>
      <c r="AQ4" s="71"/>
      <c r="AR4" s="71"/>
      <c r="AS4" s="71"/>
      <c r="AT4" s="71" t="s">
        <v>59</v>
      </c>
      <c r="AU4" s="71"/>
      <c r="AV4" s="71"/>
      <c r="AW4" s="71"/>
      <c r="AX4" s="71"/>
      <c r="AY4" s="71"/>
      <c r="AZ4" s="71"/>
      <c r="BA4" s="71"/>
      <c r="BB4" s="71"/>
      <c r="BC4" s="71"/>
      <c r="BD4" s="71"/>
      <c r="BE4" s="71" t="s">
        <v>60</v>
      </c>
      <c r="BF4" s="71"/>
      <c r="BG4" s="71"/>
      <c r="BH4" s="71"/>
      <c r="BI4" s="71"/>
      <c r="BJ4" s="71"/>
      <c r="BK4" s="71"/>
      <c r="BL4" s="71"/>
      <c r="BM4" s="71"/>
      <c r="BN4" s="71"/>
      <c r="BO4" s="71"/>
      <c r="BP4" s="71" t="s">
        <v>61</v>
      </c>
      <c r="BQ4" s="71"/>
      <c r="BR4" s="71"/>
      <c r="BS4" s="71"/>
      <c r="BT4" s="71"/>
      <c r="BU4" s="71"/>
      <c r="BV4" s="71"/>
      <c r="BW4" s="71"/>
      <c r="BX4" s="71"/>
      <c r="BY4" s="71"/>
      <c r="BZ4" s="71"/>
      <c r="CA4" s="71" t="s">
        <v>62</v>
      </c>
      <c r="CB4" s="71"/>
      <c r="CC4" s="71"/>
      <c r="CD4" s="71"/>
      <c r="CE4" s="71"/>
      <c r="CF4" s="71"/>
      <c r="CG4" s="71"/>
      <c r="CH4" s="71"/>
      <c r="CI4" s="71"/>
      <c r="CJ4" s="71"/>
      <c r="CK4" s="71"/>
      <c r="CL4" s="71" t="s">
        <v>63</v>
      </c>
      <c r="CM4" s="71"/>
      <c r="CN4" s="71"/>
      <c r="CO4" s="71"/>
      <c r="CP4" s="71"/>
      <c r="CQ4" s="71"/>
      <c r="CR4" s="71"/>
      <c r="CS4" s="71"/>
      <c r="CT4" s="71"/>
      <c r="CU4" s="71"/>
      <c r="CV4" s="71"/>
      <c r="CW4" s="71" t="s">
        <v>64</v>
      </c>
      <c r="CX4" s="71"/>
      <c r="CY4" s="71"/>
      <c r="CZ4" s="71"/>
      <c r="DA4" s="71"/>
      <c r="DB4" s="71"/>
      <c r="DC4" s="71"/>
      <c r="DD4" s="71"/>
      <c r="DE4" s="71"/>
      <c r="DF4" s="71"/>
      <c r="DG4" s="71"/>
      <c r="DH4" s="71" t="s">
        <v>65</v>
      </c>
      <c r="DI4" s="71"/>
      <c r="DJ4" s="71"/>
      <c r="DK4" s="71"/>
      <c r="DL4" s="71"/>
      <c r="DM4" s="71"/>
      <c r="DN4" s="71"/>
      <c r="DO4" s="71"/>
      <c r="DP4" s="71"/>
      <c r="DQ4" s="71"/>
      <c r="DR4" s="71"/>
      <c r="DS4" s="71" t="s">
        <v>66</v>
      </c>
      <c r="DT4" s="71"/>
      <c r="DU4" s="71"/>
      <c r="DV4" s="71"/>
      <c r="DW4" s="71"/>
      <c r="DX4" s="71"/>
      <c r="DY4" s="71"/>
      <c r="DZ4" s="71"/>
      <c r="EA4" s="71"/>
      <c r="EB4" s="71"/>
      <c r="EC4" s="71"/>
      <c r="ED4" s="71" t="s">
        <v>67</v>
      </c>
      <c r="EE4" s="71"/>
      <c r="EF4" s="71"/>
      <c r="EG4" s="71"/>
      <c r="EH4" s="71"/>
      <c r="EI4" s="71"/>
      <c r="EJ4" s="71"/>
      <c r="EK4" s="71"/>
      <c r="EL4" s="71"/>
      <c r="EM4" s="71"/>
      <c r="EN4" s="71"/>
    </row>
    <row r="5" spans="1:144" x14ac:dyDescent="0.15">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x14ac:dyDescent="0.15">
      <c r="A6" s="15" t="s">
        <v>96</v>
      </c>
      <c r="B6" s="20">
        <f>B7</f>
        <v>2022</v>
      </c>
      <c r="C6" s="20">
        <f t="shared" ref="C6:W6" si="3">C7</f>
        <v>393061</v>
      </c>
      <c r="D6" s="20">
        <f t="shared" si="3"/>
        <v>47</v>
      </c>
      <c r="E6" s="20">
        <f t="shared" si="3"/>
        <v>1</v>
      </c>
      <c r="F6" s="20">
        <f t="shared" si="3"/>
        <v>0</v>
      </c>
      <c r="G6" s="20">
        <f t="shared" si="3"/>
        <v>0</v>
      </c>
      <c r="H6" s="20" t="str">
        <f t="shared" si="3"/>
        <v>高知県　馬路村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99.39</v>
      </c>
      <c r="Q6" s="21">
        <f t="shared" si="3"/>
        <v>1950</v>
      </c>
      <c r="R6" s="21">
        <f t="shared" si="3"/>
        <v>827</v>
      </c>
      <c r="S6" s="21">
        <f t="shared" si="3"/>
        <v>165.48</v>
      </c>
      <c r="T6" s="21">
        <f t="shared" si="3"/>
        <v>5</v>
      </c>
      <c r="U6" s="21">
        <f t="shared" si="3"/>
        <v>809</v>
      </c>
      <c r="V6" s="21">
        <f t="shared" si="3"/>
        <v>0.9</v>
      </c>
      <c r="W6" s="21">
        <f t="shared" si="3"/>
        <v>898.89</v>
      </c>
      <c r="X6" s="22">
        <f>IF(X7="",NA(),X7)</f>
        <v>76.23</v>
      </c>
      <c r="Y6" s="22">
        <f t="shared" ref="Y6:AG6" si="4">IF(Y7="",NA(),Y7)</f>
        <v>68.34</v>
      </c>
      <c r="Z6" s="22">
        <f t="shared" si="4"/>
        <v>63.06</v>
      </c>
      <c r="AA6" s="22">
        <f t="shared" si="4"/>
        <v>59.66</v>
      </c>
      <c r="AB6" s="22">
        <f t="shared" si="4"/>
        <v>65.489999999999995</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1489.83</v>
      </c>
      <c r="BF6" s="22">
        <f t="shared" ref="BF6:BN6" si="7">IF(BF7="",NA(),BF7)</f>
        <v>1558.46</v>
      </c>
      <c r="BG6" s="22">
        <f t="shared" si="7"/>
        <v>1498.97</v>
      </c>
      <c r="BH6" s="22">
        <f t="shared" si="7"/>
        <v>1382.1</v>
      </c>
      <c r="BI6" s="22">
        <f t="shared" si="7"/>
        <v>1276.49</v>
      </c>
      <c r="BJ6" s="22">
        <f t="shared" si="7"/>
        <v>1274.21</v>
      </c>
      <c r="BK6" s="22">
        <f t="shared" si="7"/>
        <v>1183.92</v>
      </c>
      <c r="BL6" s="22">
        <f t="shared" si="7"/>
        <v>1128.72</v>
      </c>
      <c r="BM6" s="22">
        <f t="shared" si="7"/>
        <v>1125.25</v>
      </c>
      <c r="BN6" s="22">
        <f t="shared" si="7"/>
        <v>1157.05</v>
      </c>
      <c r="BO6" s="21" t="str">
        <f>IF(BO7="","",IF(BO7="-","【-】","【"&amp;SUBSTITUTE(TEXT(BO7,"#,##0.00"),"-","△")&amp;"】"))</f>
        <v>【982.48】</v>
      </c>
      <c r="BP6" s="22">
        <f>IF(BP7="",NA(),BP7)</f>
        <v>49.9</v>
      </c>
      <c r="BQ6" s="22">
        <f t="shared" ref="BQ6:BY6" si="8">IF(BQ7="",NA(),BQ7)</f>
        <v>47.97</v>
      </c>
      <c r="BR6" s="22">
        <f t="shared" si="8"/>
        <v>42.75</v>
      </c>
      <c r="BS6" s="22">
        <f t="shared" si="8"/>
        <v>43.1</v>
      </c>
      <c r="BT6" s="22">
        <f t="shared" si="8"/>
        <v>36.92</v>
      </c>
      <c r="BU6" s="22">
        <f t="shared" si="8"/>
        <v>41.25</v>
      </c>
      <c r="BV6" s="22">
        <f t="shared" si="8"/>
        <v>42.5</v>
      </c>
      <c r="BW6" s="22">
        <f t="shared" si="8"/>
        <v>41.84</v>
      </c>
      <c r="BX6" s="22">
        <f t="shared" si="8"/>
        <v>41.44</v>
      </c>
      <c r="BY6" s="22">
        <f t="shared" si="8"/>
        <v>37.65</v>
      </c>
      <c r="BZ6" s="21" t="str">
        <f>IF(BZ7="","",IF(BZ7="-","【-】","【"&amp;SUBSTITUTE(TEXT(BZ7,"#,##0.00"),"-","△")&amp;"】"))</f>
        <v>【50.61】</v>
      </c>
      <c r="CA6" s="22">
        <f>IF(CA7="",NA(),CA7)</f>
        <v>234.73</v>
      </c>
      <c r="CB6" s="22">
        <f t="shared" ref="CB6:CJ6" si="9">IF(CB7="",NA(),CB7)</f>
        <v>243.27</v>
      </c>
      <c r="CC6" s="22">
        <f t="shared" si="9"/>
        <v>274.76</v>
      </c>
      <c r="CD6" s="22">
        <f t="shared" si="9"/>
        <v>269.77</v>
      </c>
      <c r="CE6" s="22">
        <f t="shared" si="9"/>
        <v>312.83</v>
      </c>
      <c r="CF6" s="22">
        <f t="shared" si="9"/>
        <v>383.25</v>
      </c>
      <c r="CG6" s="22">
        <f t="shared" si="9"/>
        <v>377.72</v>
      </c>
      <c r="CH6" s="22">
        <f t="shared" si="9"/>
        <v>390.47</v>
      </c>
      <c r="CI6" s="22">
        <f t="shared" si="9"/>
        <v>403.61</v>
      </c>
      <c r="CJ6" s="22">
        <f t="shared" si="9"/>
        <v>442.82</v>
      </c>
      <c r="CK6" s="21" t="str">
        <f>IF(CK7="","",IF(CK7="-","【-】","【"&amp;SUBSTITUTE(TEXT(CK7,"#,##0.00"),"-","△")&amp;"】"))</f>
        <v>【320.83】</v>
      </c>
      <c r="CL6" s="22">
        <f>IF(CL7="",NA(),CL7)</f>
        <v>66.680000000000007</v>
      </c>
      <c r="CM6" s="22">
        <f t="shared" ref="CM6:CU6" si="10">IF(CM7="",NA(),CM7)</f>
        <v>66.5</v>
      </c>
      <c r="CN6" s="22">
        <f t="shared" si="10"/>
        <v>73.989999999999995</v>
      </c>
      <c r="CO6" s="22">
        <f t="shared" si="10"/>
        <v>78.11</v>
      </c>
      <c r="CP6" s="22">
        <f t="shared" si="10"/>
        <v>72.239999999999995</v>
      </c>
      <c r="CQ6" s="22">
        <f t="shared" si="10"/>
        <v>48.26</v>
      </c>
      <c r="CR6" s="22">
        <f t="shared" si="10"/>
        <v>48.01</v>
      </c>
      <c r="CS6" s="22">
        <f t="shared" si="10"/>
        <v>49.08</v>
      </c>
      <c r="CT6" s="22">
        <f t="shared" si="10"/>
        <v>51.46</v>
      </c>
      <c r="CU6" s="22">
        <f t="shared" si="10"/>
        <v>51.84</v>
      </c>
      <c r="CV6" s="21" t="str">
        <f>IF(CV7="","",IF(CV7="-","【-】","【"&amp;SUBSTITUTE(TEXT(CV7,"#,##0.00"),"-","△")&amp;"】"))</f>
        <v>【56.15】</v>
      </c>
      <c r="CW6" s="22">
        <f>IF(CW7="",NA(),CW7)</f>
        <v>66.459999999999994</v>
      </c>
      <c r="CX6" s="22">
        <f t="shared" ref="CX6:DF6" si="11">IF(CX7="",NA(),CX7)</f>
        <v>61.12</v>
      </c>
      <c r="CY6" s="22">
        <f t="shared" si="11"/>
        <v>53.8</v>
      </c>
      <c r="CZ6" s="22">
        <f t="shared" si="11"/>
        <v>52.57</v>
      </c>
      <c r="DA6" s="22">
        <f t="shared" si="11"/>
        <v>58.02</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0.62</v>
      </c>
      <c r="EJ6" s="22">
        <f t="shared" si="14"/>
        <v>0.39</v>
      </c>
      <c r="EK6" s="22">
        <f t="shared" si="14"/>
        <v>0.61</v>
      </c>
      <c r="EL6" s="22">
        <f t="shared" si="14"/>
        <v>0.4</v>
      </c>
      <c r="EM6" s="22">
        <f t="shared" si="14"/>
        <v>0.59</v>
      </c>
      <c r="EN6" s="21" t="str">
        <f>IF(EN7="","",IF(EN7="-","【-】","【"&amp;SUBSTITUTE(TEXT(EN7,"#,##0.00"),"-","△")&amp;"】"))</f>
        <v>【0.52】</v>
      </c>
    </row>
    <row r="7" spans="1:144" s="23" customFormat="1" x14ac:dyDescent="0.15">
      <c r="A7" s="15"/>
      <c r="B7" s="24">
        <v>2022</v>
      </c>
      <c r="C7" s="24">
        <v>393061</v>
      </c>
      <c r="D7" s="24">
        <v>47</v>
      </c>
      <c r="E7" s="24">
        <v>1</v>
      </c>
      <c r="F7" s="24">
        <v>0</v>
      </c>
      <c r="G7" s="24">
        <v>0</v>
      </c>
      <c r="H7" s="24" t="s">
        <v>97</v>
      </c>
      <c r="I7" s="24" t="s">
        <v>98</v>
      </c>
      <c r="J7" s="24" t="s">
        <v>99</v>
      </c>
      <c r="K7" s="24" t="s">
        <v>100</v>
      </c>
      <c r="L7" s="24" t="s">
        <v>101</v>
      </c>
      <c r="M7" s="24" t="s">
        <v>102</v>
      </c>
      <c r="N7" s="25" t="s">
        <v>103</v>
      </c>
      <c r="O7" s="25" t="s">
        <v>104</v>
      </c>
      <c r="P7" s="25">
        <v>99.39</v>
      </c>
      <c r="Q7" s="25">
        <v>1950</v>
      </c>
      <c r="R7" s="25">
        <v>827</v>
      </c>
      <c r="S7" s="25">
        <v>165.48</v>
      </c>
      <c r="T7" s="25">
        <v>5</v>
      </c>
      <c r="U7" s="25">
        <v>809</v>
      </c>
      <c r="V7" s="25">
        <v>0.9</v>
      </c>
      <c r="W7" s="25">
        <v>898.89</v>
      </c>
      <c r="X7" s="25">
        <v>76.23</v>
      </c>
      <c r="Y7" s="25">
        <v>68.34</v>
      </c>
      <c r="Z7" s="25">
        <v>63.06</v>
      </c>
      <c r="AA7" s="25">
        <v>59.66</v>
      </c>
      <c r="AB7" s="25">
        <v>65.489999999999995</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1489.83</v>
      </c>
      <c r="BF7" s="25">
        <v>1558.46</v>
      </c>
      <c r="BG7" s="25">
        <v>1498.97</v>
      </c>
      <c r="BH7" s="25">
        <v>1382.1</v>
      </c>
      <c r="BI7" s="25">
        <v>1276.49</v>
      </c>
      <c r="BJ7" s="25">
        <v>1274.21</v>
      </c>
      <c r="BK7" s="25">
        <v>1183.92</v>
      </c>
      <c r="BL7" s="25">
        <v>1128.72</v>
      </c>
      <c r="BM7" s="25">
        <v>1125.25</v>
      </c>
      <c r="BN7" s="25">
        <v>1157.05</v>
      </c>
      <c r="BO7" s="25">
        <v>982.48</v>
      </c>
      <c r="BP7" s="25">
        <v>49.9</v>
      </c>
      <c r="BQ7" s="25">
        <v>47.97</v>
      </c>
      <c r="BR7" s="25">
        <v>42.75</v>
      </c>
      <c r="BS7" s="25">
        <v>43.1</v>
      </c>
      <c r="BT7" s="25">
        <v>36.92</v>
      </c>
      <c r="BU7" s="25">
        <v>41.25</v>
      </c>
      <c r="BV7" s="25">
        <v>42.5</v>
      </c>
      <c r="BW7" s="25">
        <v>41.84</v>
      </c>
      <c r="BX7" s="25">
        <v>41.44</v>
      </c>
      <c r="BY7" s="25">
        <v>37.65</v>
      </c>
      <c r="BZ7" s="25">
        <v>50.61</v>
      </c>
      <c r="CA7" s="25">
        <v>234.73</v>
      </c>
      <c r="CB7" s="25">
        <v>243.27</v>
      </c>
      <c r="CC7" s="25">
        <v>274.76</v>
      </c>
      <c r="CD7" s="25">
        <v>269.77</v>
      </c>
      <c r="CE7" s="25">
        <v>312.83</v>
      </c>
      <c r="CF7" s="25">
        <v>383.25</v>
      </c>
      <c r="CG7" s="25">
        <v>377.72</v>
      </c>
      <c r="CH7" s="25">
        <v>390.47</v>
      </c>
      <c r="CI7" s="25">
        <v>403.61</v>
      </c>
      <c r="CJ7" s="25">
        <v>442.82</v>
      </c>
      <c r="CK7" s="25">
        <v>320.83</v>
      </c>
      <c r="CL7" s="25">
        <v>66.680000000000007</v>
      </c>
      <c r="CM7" s="25">
        <v>66.5</v>
      </c>
      <c r="CN7" s="25">
        <v>73.989999999999995</v>
      </c>
      <c r="CO7" s="25">
        <v>78.11</v>
      </c>
      <c r="CP7" s="25">
        <v>72.239999999999995</v>
      </c>
      <c r="CQ7" s="25">
        <v>48.26</v>
      </c>
      <c r="CR7" s="25">
        <v>48.01</v>
      </c>
      <c r="CS7" s="25">
        <v>49.08</v>
      </c>
      <c r="CT7" s="25">
        <v>51.46</v>
      </c>
      <c r="CU7" s="25">
        <v>51.84</v>
      </c>
      <c r="CV7" s="25">
        <v>56.15</v>
      </c>
      <c r="CW7" s="25">
        <v>66.459999999999994</v>
      </c>
      <c r="CX7" s="25">
        <v>61.12</v>
      </c>
      <c r="CY7" s="25">
        <v>53.8</v>
      </c>
      <c r="CZ7" s="25">
        <v>52.57</v>
      </c>
      <c r="DA7" s="25">
        <v>58.02</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0.62</v>
      </c>
      <c r="EJ7" s="25">
        <v>0.39</v>
      </c>
      <c r="EK7" s="25">
        <v>0.61</v>
      </c>
      <c r="EL7" s="25">
        <v>0.4</v>
      </c>
      <c r="EM7" s="25">
        <v>0.59</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47</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110</v>
      </c>
    </row>
    <row r="12" spans="1:144" x14ac:dyDescent="0.15">
      <c r="B12">
        <v>1</v>
      </c>
      <c r="C12">
        <v>1</v>
      </c>
      <c r="D12">
        <v>2</v>
      </c>
      <c r="E12">
        <v>3</v>
      </c>
      <c r="F12">
        <v>4</v>
      </c>
      <c r="G12" t="s">
        <v>111</v>
      </c>
    </row>
    <row r="13" spans="1:144" x14ac:dyDescent="0.15">
      <c r="B13" t="s">
        <v>112</v>
      </c>
      <c r="C13" t="s">
        <v>113</v>
      </c>
      <c r="D13" t="s">
        <v>113</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2024-01-22T04:20:37Z</cp:lastPrinted>
  <dcterms:created xsi:type="dcterms:W3CDTF">2023-12-05T01:07:11Z</dcterms:created>
  <dcterms:modified xsi:type="dcterms:W3CDTF">2024-01-23T04:19:41Z</dcterms:modified>
  <cp:category/>
</cp:coreProperties>
</file>