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mc:AlternateContent xmlns:mc="http://schemas.openxmlformats.org/markup-compatibility/2006">
    <mc:Choice Requires="x15">
      <x15ac:absPath xmlns:x15ac="http://schemas.microsoft.com/office/spreadsheetml/2010/11/ac" url="C:\Users\0191\Desktop\"/>
    </mc:Choice>
  </mc:AlternateContent>
  <xr:revisionPtr revIDLastSave="0" documentId="8_{783DD026-ED97-43F0-A70A-C15666CC4A42}" xr6:coauthVersionLast="36" xr6:coauthVersionMax="36" xr10:uidLastSave="{00000000-0000-0000-0000-000000000000}"/>
  <workbookProtection workbookAlgorithmName="SHA-512" workbookHashValue="DxpCNVc4KMW9ffuEFiRHFG7rPUh5WjSDDtDDshaC07N0ik+LjbnCJI6JZGR4J4ePYzww72XtDm0+8Vj3dx27rA==" workbookSaltValue="Y5h+uP7h8TJDIiSgZAU8Zw==" workbookSpinCount="100000" lockStructure="1"/>
  <bookViews>
    <workbookView xWindow="0" yWindow="0" windowWidth="23040" windowHeight="8460"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R6" i="5"/>
  <c r="AL8" i="4" s="1"/>
  <c r="Q6" i="5"/>
  <c r="P6" i="5"/>
  <c r="P10" i="4" s="1"/>
  <c r="O6" i="5"/>
  <c r="I10" i="4" s="1"/>
  <c r="N6" i="5"/>
  <c r="M6" i="5"/>
  <c r="L6" i="5"/>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5" i="4"/>
  <c r="J85" i="4"/>
  <c r="BB10" i="4"/>
  <c r="AL10" i="4"/>
  <c r="W10" i="4"/>
  <c r="B10" i="4"/>
  <c r="BB8" i="4"/>
  <c r="AT8" i="4"/>
  <c r="AD8" i="4"/>
  <c r="W8" i="4"/>
  <c r="P8" i="4"/>
  <c r="B8" i="4"/>
</calcChain>
</file>

<file path=xl/sharedStrings.xml><?xml version="1.0" encoding="utf-8"?>
<sst xmlns="http://schemas.openxmlformats.org/spreadsheetml/2006/main" count="233" uniqueCount="118">
  <si>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</si>
  <si>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</si>
  <si>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</si>
  <si>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</si>
  <si>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</si>
  <si>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</si>
  <si>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</si>
  <si>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</si>
  <si>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</si>
  <si>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</si>
  <si>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</si>
  <si>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</si>
  <si>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</si>
  <si>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</si>
  <si>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</si>
  <si>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</si>
  <si>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</si>
  <si>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</si>
  <si>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</si>
  <si>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</si>
  <si>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</si>
  <si>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</si>
  <si>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</si>
  <si>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</si>
  <si>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</si>
  <si>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</si>
  <si>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</si>
  <si>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</si>
  <si>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</si>
  <si>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</si>
  <si>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</si>
  <si>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</si>
  <si>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</si>
  <si>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</si>
  <si>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</si>
  <si>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</si>
  <si>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</si>
  <si>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</si>
  <si>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</si>
  <si>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</si>
  <si>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</si>
  <si>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</si>
  <si>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</si>
  <si>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</si>
  <si>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</si>
  <si>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</si>
  <si>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</si>
  <si>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</si>
  <si>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</si>
  <si>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</si>
  <si>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</si>
  <si>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</si>
  <si>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</si>
  <si>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</si>
  <si>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</si>
  <si>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</si>
  <si>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</si>
  <si>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</si>
  <si>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</si>
  <si>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</si>
  <si>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</si>
  <si>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</si>
  <si>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</si>
  <si>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</si>
  <si>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</si>
  <si>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</si>
  <si>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</si>
  <si>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</si>
  <si>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</si>
  <si>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</si>
  <si>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</si>
  <si>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</si>
  <si>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</si>
  <si>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</si>
  <si>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</si>
  <si>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</si>
  <si>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</si>
  <si>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</si>
  <si>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</si>
  <si>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</si>
  <si>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</si>
  <si>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</si>
  <si>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</si>
  <si>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</si>
  <si>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</si>
  <si>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</si>
  <si>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</si>
  <si>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</si>
  <si>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</si>
  <si>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</si>
  <si>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</si>
  <si>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</si>
  <si>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</si>
  <si>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</si>
  <si>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</si>
  <si>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</si>
  <si>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芸西村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</si>
  <si>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</si>
  <si>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</si>
  <si>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</si>
  <si>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</si>
  <si>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</si>
  <si>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</si>
  <si>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</si>
  <si>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</si>
  <si>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</si>
  <si>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</si>
  <si>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</si>
  <si>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</si>
  <si>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</si>
  <si>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</si>
  <si>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</si>
  <si>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</si>
  <si>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</si>
  <si>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</si>
  <si>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施設の耐震診断をH26年度に実施した、その結果を基に、
 配水池3ヶ所のうち1ヶ所は建替、2ヶ所は劣化対策及び耐震補強工事を実施する予定である。 
 取水施設はコンクリートが劣化しており、立替を実施する予定である。                            管渠については、下水道工事と同時に布設替えを実施しており、大部分が更新されている。残りの一部については、毎年度計画的に施工する予定である。</t>
    <phoneticPr fontId="4"/>
  </si>
  <si>
    <t>新規拡張工事及び和食ダム建設負担金を単独事業実施しており、債務残高は増加傾向にある。今後は老朽管の更新及び配水施設の耐震補強工事を施工する必要がある。補助事業等を活用し、経費の削減に努めたい。</t>
    <phoneticPr fontId="4"/>
  </si>
  <si>
    <t>収益的収支比率はH28年度に料金改正を行い100％を上回ったが、令和4年度は、地方債の増加および料金収入の減少により100％を下回っている。　　　　　　企業債残高対給水収益比率については、新規拡張工事及びダム建設が完了するまで増加する。　　　　　　　料金回収率、給水原価については、平均より良好である。　　　　　　　　　　　　　　　　　　　　　施設利用率については、施設拡張により、平均より下回っている。　　　　　　　　　　　　　　　　　　有収率については、平均より良好であるが、漏水箇所の特定や改修を行い改善していく必要がある。</t>
    <rPh sb="32" eb="34">
      <t>レイワ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</si>
</sst>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formatCode="#,##0.00;&quot;△&quot;#,##0.00;&quot;-&quot;">
                  <c:v>1.04</c:v>
                </c:pt>
                <c:pt idx="3" formatCode="#,##0.00;&quot;△&quot;#,##0.00;&quot;-&quot;">
                  <c:v>1.04</c:v>
                </c:pt>
                <c:pt idx="4" formatCode="#,##0.00;&quot;△&quot;#,##0.00;&quot;-&quot;">
                  <c:v>1.04</c:v>
                </c:pt>
              </c:numCache>
            </c:numRef>
          </c:val>
          <c:extLst>
            <c:ext xmlns:c16="http://schemas.microsoft.com/office/drawing/2014/chart" uri="{C3380CC4-5D6E-409C-BE32-E72D297353CC}">
              <c16:uniqueId val="{00000000-79E7-491E-A566-958D54CFF6C6}"/>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0.71</c:v>
                </c:pt>
                <c:pt idx="2">
                  <c:v>0.72</c:v>
                </c:pt>
                <c:pt idx="3">
                  <c:v>0.71</c:v>
                </c:pt>
                <c:pt idx="4">
                  <c:v>0.55000000000000004</c:v>
                </c:pt>
              </c:numCache>
            </c:numRef>
          </c:val>
          <c:smooth val="0"/>
          <c:extLst>
            <c:ext xmlns:c16="http://schemas.microsoft.com/office/drawing/2014/chart" uri="{C3380CC4-5D6E-409C-BE32-E72D297353CC}">
              <c16:uniqueId val="{00000001-79E7-491E-A566-958D54CFF6C6}"/>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35.39</c:v>
                </c:pt>
                <c:pt idx="1">
                  <c:v>36.47</c:v>
                </c:pt>
                <c:pt idx="2">
                  <c:v>35.85</c:v>
                </c:pt>
                <c:pt idx="3">
                  <c:v>36.83</c:v>
                </c:pt>
                <c:pt idx="4">
                  <c:v>37.520000000000003</c:v>
                </c:pt>
              </c:numCache>
            </c:numRef>
          </c:val>
          <c:extLst>
            <c:ext xmlns:c16="http://schemas.microsoft.com/office/drawing/2014/chart" uri="{C3380CC4-5D6E-409C-BE32-E72D297353CC}">
              <c16:uniqueId val="{00000000-5A6E-4414-A314-3490A463710E}"/>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56.76</c:v>
                </c:pt>
                <c:pt idx="1">
                  <c:v>56.04</c:v>
                </c:pt>
                <c:pt idx="2">
                  <c:v>58.52</c:v>
                </c:pt>
                <c:pt idx="3">
                  <c:v>58.88</c:v>
                </c:pt>
                <c:pt idx="4">
                  <c:v>58.16</c:v>
                </c:pt>
              </c:numCache>
            </c:numRef>
          </c:val>
          <c:smooth val="0"/>
          <c:extLst>
            <c:ext xmlns:c16="http://schemas.microsoft.com/office/drawing/2014/chart" uri="{C3380CC4-5D6E-409C-BE32-E72D297353CC}">
              <c16:uniqueId val="{00000001-5A6E-4414-A314-3490A463710E}"/>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89.73</c:v>
                </c:pt>
                <c:pt idx="1">
                  <c:v>85.84</c:v>
                </c:pt>
                <c:pt idx="2">
                  <c:v>79.91</c:v>
                </c:pt>
                <c:pt idx="3">
                  <c:v>80.34</c:v>
                </c:pt>
                <c:pt idx="4">
                  <c:v>79.069999999999993</c:v>
                </c:pt>
              </c:numCache>
            </c:numRef>
          </c:val>
          <c:extLst>
            <c:ext xmlns:c16="http://schemas.microsoft.com/office/drawing/2014/chart" uri="{C3380CC4-5D6E-409C-BE32-E72D297353CC}">
              <c16:uniqueId val="{00000000-954A-4AC8-A58D-1AAA57CBC8E7}"/>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73.069999999999993</c:v>
                </c:pt>
                <c:pt idx="1">
                  <c:v>72.78</c:v>
                </c:pt>
                <c:pt idx="2">
                  <c:v>71.33</c:v>
                </c:pt>
                <c:pt idx="3">
                  <c:v>71.150000000000006</c:v>
                </c:pt>
                <c:pt idx="4">
                  <c:v>70.34</c:v>
                </c:pt>
              </c:numCache>
            </c:numRef>
          </c:val>
          <c:smooth val="0"/>
          <c:extLst>
            <c:ext xmlns:c16="http://schemas.microsoft.com/office/drawing/2014/chart" uri="{C3380CC4-5D6E-409C-BE32-E72D297353CC}">
              <c16:uniqueId val="{00000001-954A-4AC8-A58D-1AAA57CBC8E7}"/>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97.14</c:v>
                </c:pt>
                <c:pt idx="1">
                  <c:v>98.93</c:v>
                </c:pt>
                <c:pt idx="2">
                  <c:v>82.38</c:v>
                </c:pt>
                <c:pt idx="3">
                  <c:v>69.11</c:v>
                </c:pt>
                <c:pt idx="4">
                  <c:v>85.27</c:v>
                </c:pt>
              </c:numCache>
            </c:numRef>
          </c:val>
          <c:extLst>
            <c:ext xmlns:c16="http://schemas.microsoft.com/office/drawing/2014/chart" uri="{C3380CC4-5D6E-409C-BE32-E72D297353CC}">
              <c16:uniqueId val="{00000000-472C-40C9-B2AD-903C9625CD49}"/>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77.91</c:v>
                </c:pt>
                <c:pt idx="1">
                  <c:v>79.099999999999994</c:v>
                </c:pt>
                <c:pt idx="2">
                  <c:v>79.33</c:v>
                </c:pt>
                <c:pt idx="3">
                  <c:v>73.540000000000006</c:v>
                </c:pt>
                <c:pt idx="4">
                  <c:v>75.44</c:v>
                </c:pt>
              </c:numCache>
            </c:numRef>
          </c:val>
          <c:smooth val="0"/>
          <c:extLst>
            <c:ext xmlns:c16="http://schemas.microsoft.com/office/drawing/2014/chart" uri="{C3380CC4-5D6E-409C-BE32-E72D297353CC}">
              <c16:uniqueId val="{00000001-472C-40C9-B2AD-903C9625CD49}"/>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0F2-477E-AB4C-46725E582BDE}"/>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0F2-477E-AB4C-46725E582BDE}"/>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7FA-41D6-A9B0-074BE1BE0DD0}"/>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7FA-41D6-A9B0-074BE1BE0DD0}"/>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14A-42E0-BBD2-9952F47F4D00}"/>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14A-42E0-BBD2-9952F47F4D00}"/>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8FC-4249-A36F-E6E3E9836EB8}"/>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8FC-4249-A36F-E6E3E9836EB8}"/>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1752.67</c:v>
                </c:pt>
                <c:pt idx="1">
                  <c:v>1733.44</c:v>
                </c:pt>
                <c:pt idx="2">
                  <c:v>1900.59</c:v>
                </c:pt>
                <c:pt idx="3">
                  <c:v>1916.11</c:v>
                </c:pt>
                <c:pt idx="4">
                  <c:v>1973.65</c:v>
                </c:pt>
              </c:numCache>
            </c:numRef>
          </c:val>
          <c:extLst>
            <c:ext xmlns:c16="http://schemas.microsoft.com/office/drawing/2014/chart" uri="{C3380CC4-5D6E-409C-BE32-E72D297353CC}">
              <c16:uniqueId val="{00000000-CB2E-4113-A8A5-9381F8081674}"/>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1007.7</c:v>
                </c:pt>
                <c:pt idx="1">
                  <c:v>1018.52</c:v>
                </c:pt>
                <c:pt idx="2">
                  <c:v>949.61</c:v>
                </c:pt>
                <c:pt idx="3">
                  <c:v>918.84</c:v>
                </c:pt>
                <c:pt idx="4">
                  <c:v>955.49</c:v>
                </c:pt>
              </c:numCache>
            </c:numRef>
          </c:val>
          <c:smooth val="0"/>
          <c:extLst>
            <c:ext xmlns:c16="http://schemas.microsoft.com/office/drawing/2014/chart" uri="{C3380CC4-5D6E-409C-BE32-E72D297353CC}">
              <c16:uniqueId val="{00000001-CB2E-4113-A8A5-9381F8081674}"/>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85.61</c:v>
                </c:pt>
                <c:pt idx="1">
                  <c:v>87.76</c:v>
                </c:pt>
                <c:pt idx="2">
                  <c:v>71.260000000000005</c:v>
                </c:pt>
                <c:pt idx="3">
                  <c:v>60.31</c:v>
                </c:pt>
                <c:pt idx="4">
                  <c:v>58.46</c:v>
                </c:pt>
              </c:numCache>
            </c:numRef>
          </c:val>
          <c:extLst>
            <c:ext xmlns:c16="http://schemas.microsoft.com/office/drawing/2014/chart" uri="{C3380CC4-5D6E-409C-BE32-E72D297353CC}">
              <c16:uniqueId val="{00000000-0176-4B11-B063-5D0AF98321B8}"/>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59.22</c:v>
                </c:pt>
                <c:pt idx="1">
                  <c:v>58.79</c:v>
                </c:pt>
                <c:pt idx="2">
                  <c:v>58.41</c:v>
                </c:pt>
                <c:pt idx="3">
                  <c:v>58.27</c:v>
                </c:pt>
                <c:pt idx="4">
                  <c:v>55.15</c:v>
                </c:pt>
              </c:numCache>
            </c:numRef>
          </c:val>
          <c:smooth val="0"/>
          <c:extLst>
            <c:ext xmlns:c16="http://schemas.microsoft.com/office/drawing/2014/chart" uri="{C3380CC4-5D6E-409C-BE32-E72D297353CC}">
              <c16:uniqueId val="{00000001-0176-4B11-B063-5D0AF98321B8}"/>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136.80000000000001</c:v>
                </c:pt>
                <c:pt idx="1">
                  <c:v>137.22</c:v>
                </c:pt>
                <c:pt idx="2">
                  <c:v>166.41</c:v>
                </c:pt>
                <c:pt idx="3">
                  <c:v>195.59</c:v>
                </c:pt>
                <c:pt idx="4">
                  <c:v>202.92</c:v>
                </c:pt>
              </c:numCache>
            </c:numRef>
          </c:val>
          <c:extLst>
            <c:ext xmlns:c16="http://schemas.microsoft.com/office/drawing/2014/chart" uri="{C3380CC4-5D6E-409C-BE32-E72D297353CC}">
              <c16:uniqueId val="{00000000-1A53-4579-B4CB-A73625604AE5}"/>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292.89999999999998</c:v>
                </c:pt>
                <c:pt idx="1">
                  <c:v>298.25</c:v>
                </c:pt>
                <c:pt idx="2">
                  <c:v>303.27999999999997</c:v>
                </c:pt>
                <c:pt idx="3">
                  <c:v>303.81</c:v>
                </c:pt>
                <c:pt idx="4">
                  <c:v>310.26</c:v>
                </c:pt>
              </c:numCache>
            </c:numRef>
          </c:val>
          <c:smooth val="0"/>
          <c:extLst>
            <c:ext xmlns:c16="http://schemas.microsoft.com/office/drawing/2014/chart" uri="{C3380CC4-5D6E-409C-BE32-E72D297353CC}">
              <c16:uniqueId val="{00000001-1A53-4579-B4CB-A73625604AE5}"/>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2" sqref="B2:BZ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2">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2">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1" t="str">
        <f>データ!H6</f>
        <v>高知県　芸西村</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2">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D3</v>
      </c>
      <c r="X8" s="36"/>
      <c r="Y8" s="36"/>
      <c r="Z8" s="36"/>
      <c r="AA8" s="36"/>
      <c r="AB8" s="36"/>
      <c r="AC8" s="36"/>
      <c r="AD8" s="36" t="str">
        <f>データ!$M$6</f>
        <v>非設置</v>
      </c>
      <c r="AE8" s="36"/>
      <c r="AF8" s="36"/>
      <c r="AG8" s="36"/>
      <c r="AH8" s="36"/>
      <c r="AI8" s="36"/>
      <c r="AJ8" s="36"/>
      <c r="AK8" s="2"/>
      <c r="AL8" s="37">
        <f>データ!$R$6</f>
        <v>3621</v>
      </c>
      <c r="AM8" s="37"/>
      <c r="AN8" s="37"/>
      <c r="AO8" s="37"/>
      <c r="AP8" s="37"/>
      <c r="AQ8" s="37"/>
      <c r="AR8" s="37"/>
      <c r="AS8" s="37"/>
      <c r="AT8" s="38">
        <f>データ!$S$6</f>
        <v>39.6</v>
      </c>
      <c r="AU8" s="38"/>
      <c r="AV8" s="38"/>
      <c r="AW8" s="38"/>
      <c r="AX8" s="38"/>
      <c r="AY8" s="38"/>
      <c r="AZ8" s="38"/>
      <c r="BA8" s="38"/>
      <c r="BB8" s="38">
        <f>データ!$T$6</f>
        <v>91.44</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2">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2">
      <c r="A10" s="2"/>
      <c r="B10" s="38" t="str">
        <f>データ!$N$6</f>
        <v>-</v>
      </c>
      <c r="C10" s="38"/>
      <c r="D10" s="38"/>
      <c r="E10" s="38"/>
      <c r="F10" s="38"/>
      <c r="G10" s="38"/>
      <c r="H10" s="38"/>
      <c r="I10" s="38" t="str">
        <f>データ!$O$6</f>
        <v>該当数値なし</v>
      </c>
      <c r="J10" s="38"/>
      <c r="K10" s="38"/>
      <c r="L10" s="38"/>
      <c r="M10" s="38"/>
      <c r="N10" s="38"/>
      <c r="O10" s="38"/>
      <c r="P10" s="38">
        <f>データ!$P$6</f>
        <v>99.81</v>
      </c>
      <c r="Q10" s="38"/>
      <c r="R10" s="38"/>
      <c r="S10" s="38"/>
      <c r="T10" s="38"/>
      <c r="U10" s="38"/>
      <c r="V10" s="38"/>
      <c r="W10" s="37">
        <f>データ!$Q$6</f>
        <v>1900</v>
      </c>
      <c r="X10" s="37"/>
      <c r="Y10" s="37"/>
      <c r="Z10" s="37"/>
      <c r="AA10" s="37"/>
      <c r="AB10" s="37"/>
      <c r="AC10" s="37"/>
      <c r="AD10" s="2"/>
      <c r="AE10" s="2"/>
      <c r="AF10" s="2"/>
      <c r="AG10" s="2"/>
      <c r="AH10" s="2"/>
      <c r="AI10" s="2"/>
      <c r="AJ10" s="2"/>
      <c r="AK10" s="2"/>
      <c r="AL10" s="37">
        <f>データ!$U$6</f>
        <v>3597</v>
      </c>
      <c r="AM10" s="37"/>
      <c r="AN10" s="37"/>
      <c r="AO10" s="37"/>
      <c r="AP10" s="37"/>
      <c r="AQ10" s="37"/>
      <c r="AR10" s="37"/>
      <c r="AS10" s="37"/>
      <c r="AT10" s="38">
        <f>データ!$V$6</f>
        <v>6.7</v>
      </c>
      <c r="AU10" s="38"/>
      <c r="AV10" s="38"/>
      <c r="AW10" s="38"/>
      <c r="AX10" s="38"/>
      <c r="AY10" s="38"/>
      <c r="AZ10" s="38"/>
      <c r="BA10" s="38"/>
      <c r="BB10" s="38">
        <f>データ!$W$6</f>
        <v>536.87</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7" t="s">
        <v>117</v>
      </c>
      <c r="BM16" s="48"/>
      <c r="BN16" s="48"/>
      <c r="BO16" s="48"/>
      <c r="BP16" s="48"/>
      <c r="BQ16" s="48"/>
      <c r="BR16" s="48"/>
      <c r="BS16" s="48"/>
      <c r="BT16" s="48"/>
      <c r="BU16" s="48"/>
      <c r="BV16" s="48"/>
      <c r="BW16" s="48"/>
      <c r="BX16" s="48"/>
      <c r="BY16" s="48"/>
      <c r="BZ16" s="4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7"/>
      <c r="BM17" s="48"/>
      <c r="BN17" s="48"/>
      <c r="BO17" s="48"/>
      <c r="BP17" s="48"/>
      <c r="BQ17" s="48"/>
      <c r="BR17" s="48"/>
      <c r="BS17" s="48"/>
      <c r="BT17" s="48"/>
      <c r="BU17" s="48"/>
      <c r="BV17" s="48"/>
      <c r="BW17" s="48"/>
      <c r="BX17" s="48"/>
      <c r="BY17" s="48"/>
      <c r="BZ17" s="4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7"/>
      <c r="BM18" s="48"/>
      <c r="BN18" s="48"/>
      <c r="BO18" s="48"/>
      <c r="BP18" s="48"/>
      <c r="BQ18" s="48"/>
      <c r="BR18" s="48"/>
      <c r="BS18" s="48"/>
      <c r="BT18" s="48"/>
      <c r="BU18" s="48"/>
      <c r="BV18" s="48"/>
      <c r="BW18" s="48"/>
      <c r="BX18" s="48"/>
      <c r="BY18" s="48"/>
      <c r="BZ18" s="4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7"/>
      <c r="BM19" s="48"/>
      <c r="BN19" s="48"/>
      <c r="BO19" s="48"/>
      <c r="BP19" s="48"/>
      <c r="BQ19" s="48"/>
      <c r="BR19" s="48"/>
      <c r="BS19" s="48"/>
      <c r="BT19" s="48"/>
      <c r="BU19" s="48"/>
      <c r="BV19" s="48"/>
      <c r="BW19" s="48"/>
      <c r="BX19" s="48"/>
      <c r="BY19" s="48"/>
      <c r="BZ19" s="4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7"/>
      <c r="BM20" s="48"/>
      <c r="BN20" s="48"/>
      <c r="BO20" s="48"/>
      <c r="BP20" s="48"/>
      <c r="BQ20" s="48"/>
      <c r="BR20" s="48"/>
      <c r="BS20" s="48"/>
      <c r="BT20" s="48"/>
      <c r="BU20" s="48"/>
      <c r="BV20" s="48"/>
      <c r="BW20" s="48"/>
      <c r="BX20" s="48"/>
      <c r="BY20" s="48"/>
      <c r="BZ20" s="4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7"/>
      <c r="BM21" s="48"/>
      <c r="BN21" s="48"/>
      <c r="BO21" s="48"/>
      <c r="BP21" s="48"/>
      <c r="BQ21" s="48"/>
      <c r="BR21" s="48"/>
      <c r="BS21" s="48"/>
      <c r="BT21" s="48"/>
      <c r="BU21" s="48"/>
      <c r="BV21" s="48"/>
      <c r="BW21" s="48"/>
      <c r="BX21" s="48"/>
      <c r="BY21" s="48"/>
      <c r="BZ21" s="4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7"/>
      <c r="BM22" s="48"/>
      <c r="BN22" s="48"/>
      <c r="BO22" s="48"/>
      <c r="BP22" s="48"/>
      <c r="BQ22" s="48"/>
      <c r="BR22" s="48"/>
      <c r="BS22" s="48"/>
      <c r="BT22" s="48"/>
      <c r="BU22" s="48"/>
      <c r="BV22" s="48"/>
      <c r="BW22" s="48"/>
      <c r="BX22" s="48"/>
      <c r="BY22" s="48"/>
      <c r="BZ22" s="4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7"/>
      <c r="BM23" s="48"/>
      <c r="BN23" s="48"/>
      <c r="BO23" s="48"/>
      <c r="BP23" s="48"/>
      <c r="BQ23" s="48"/>
      <c r="BR23" s="48"/>
      <c r="BS23" s="48"/>
      <c r="BT23" s="48"/>
      <c r="BU23" s="48"/>
      <c r="BV23" s="48"/>
      <c r="BW23" s="48"/>
      <c r="BX23" s="48"/>
      <c r="BY23" s="48"/>
      <c r="BZ23" s="4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7"/>
      <c r="BM24" s="48"/>
      <c r="BN24" s="48"/>
      <c r="BO24" s="48"/>
      <c r="BP24" s="48"/>
      <c r="BQ24" s="48"/>
      <c r="BR24" s="48"/>
      <c r="BS24" s="48"/>
      <c r="BT24" s="48"/>
      <c r="BU24" s="48"/>
      <c r="BV24" s="48"/>
      <c r="BW24" s="48"/>
      <c r="BX24" s="48"/>
      <c r="BY24" s="48"/>
      <c r="BZ24" s="4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7"/>
      <c r="BM25" s="48"/>
      <c r="BN25" s="48"/>
      <c r="BO25" s="48"/>
      <c r="BP25" s="48"/>
      <c r="BQ25" s="48"/>
      <c r="BR25" s="48"/>
      <c r="BS25" s="48"/>
      <c r="BT25" s="48"/>
      <c r="BU25" s="48"/>
      <c r="BV25" s="48"/>
      <c r="BW25" s="48"/>
      <c r="BX25" s="48"/>
      <c r="BY25" s="48"/>
      <c r="BZ25" s="4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7"/>
      <c r="BM26" s="48"/>
      <c r="BN26" s="48"/>
      <c r="BO26" s="48"/>
      <c r="BP26" s="48"/>
      <c r="BQ26" s="48"/>
      <c r="BR26" s="48"/>
      <c r="BS26" s="48"/>
      <c r="BT26" s="48"/>
      <c r="BU26" s="48"/>
      <c r="BV26" s="48"/>
      <c r="BW26" s="48"/>
      <c r="BX26" s="48"/>
      <c r="BY26" s="48"/>
      <c r="BZ26" s="4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7"/>
      <c r="BM27" s="48"/>
      <c r="BN27" s="48"/>
      <c r="BO27" s="48"/>
      <c r="BP27" s="48"/>
      <c r="BQ27" s="48"/>
      <c r="BR27" s="48"/>
      <c r="BS27" s="48"/>
      <c r="BT27" s="48"/>
      <c r="BU27" s="48"/>
      <c r="BV27" s="48"/>
      <c r="BW27" s="48"/>
      <c r="BX27" s="48"/>
      <c r="BY27" s="48"/>
      <c r="BZ27" s="4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7"/>
      <c r="BM28" s="48"/>
      <c r="BN28" s="48"/>
      <c r="BO28" s="48"/>
      <c r="BP28" s="48"/>
      <c r="BQ28" s="48"/>
      <c r="BR28" s="48"/>
      <c r="BS28" s="48"/>
      <c r="BT28" s="48"/>
      <c r="BU28" s="48"/>
      <c r="BV28" s="48"/>
      <c r="BW28" s="48"/>
      <c r="BX28" s="48"/>
      <c r="BY28" s="48"/>
      <c r="BZ28" s="4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7"/>
      <c r="BM29" s="48"/>
      <c r="BN29" s="48"/>
      <c r="BO29" s="48"/>
      <c r="BP29" s="48"/>
      <c r="BQ29" s="48"/>
      <c r="BR29" s="48"/>
      <c r="BS29" s="48"/>
      <c r="BT29" s="48"/>
      <c r="BU29" s="48"/>
      <c r="BV29" s="48"/>
      <c r="BW29" s="48"/>
      <c r="BX29" s="48"/>
      <c r="BY29" s="48"/>
      <c r="BZ29" s="4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7"/>
      <c r="BM30" s="48"/>
      <c r="BN30" s="48"/>
      <c r="BO30" s="48"/>
      <c r="BP30" s="48"/>
      <c r="BQ30" s="48"/>
      <c r="BR30" s="48"/>
      <c r="BS30" s="48"/>
      <c r="BT30" s="48"/>
      <c r="BU30" s="48"/>
      <c r="BV30" s="48"/>
      <c r="BW30" s="48"/>
      <c r="BX30" s="48"/>
      <c r="BY30" s="48"/>
      <c r="BZ30" s="4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7"/>
      <c r="BM31" s="48"/>
      <c r="BN31" s="48"/>
      <c r="BO31" s="48"/>
      <c r="BP31" s="48"/>
      <c r="BQ31" s="48"/>
      <c r="BR31" s="48"/>
      <c r="BS31" s="48"/>
      <c r="BT31" s="48"/>
      <c r="BU31" s="48"/>
      <c r="BV31" s="48"/>
      <c r="BW31" s="48"/>
      <c r="BX31" s="48"/>
      <c r="BY31" s="48"/>
      <c r="BZ31" s="4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7"/>
      <c r="BM32" s="48"/>
      <c r="BN32" s="48"/>
      <c r="BO32" s="48"/>
      <c r="BP32" s="48"/>
      <c r="BQ32" s="48"/>
      <c r="BR32" s="48"/>
      <c r="BS32" s="48"/>
      <c r="BT32" s="48"/>
      <c r="BU32" s="48"/>
      <c r="BV32" s="48"/>
      <c r="BW32" s="48"/>
      <c r="BX32" s="48"/>
      <c r="BY32" s="48"/>
      <c r="BZ32" s="4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7"/>
      <c r="BM33" s="48"/>
      <c r="BN33" s="48"/>
      <c r="BO33" s="48"/>
      <c r="BP33" s="48"/>
      <c r="BQ33" s="48"/>
      <c r="BR33" s="48"/>
      <c r="BS33" s="48"/>
      <c r="BT33" s="48"/>
      <c r="BU33" s="48"/>
      <c r="BV33" s="48"/>
      <c r="BW33" s="48"/>
      <c r="BX33" s="48"/>
      <c r="BY33" s="48"/>
      <c r="BZ33" s="4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7"/>
      <c r="BM34" s="48"/>
      <c r="BN34" s="48"/>
      <c r="BO34" s="48"/>
      <c r="BP34" s="48"/>
      <c r="BQ34" s="48"/>
      <c r="BR34" s="48"/>
      <c r="BS34" s="48"/>
      <c r="BT34" s="48"/>
      <c r="BU34" s="48"/>
      <c r="BV34" s="48"/>
      <c r="BW34" s="48"/>
      <c r="BX34" s="48"/>
      <c r="BY34" s="48"/>
      <c r="BZ34" s="4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7"/>
      <c r="BM35" s="48"/>
      <c r="BN35" s="48"/>
      <c r="BO35" s="48"/>
      <c r="BP35" s="48"/>
      <c r="BQ35" s="48"/>
      <c r="BR35" s="48"/>
      <c r="BS35" s="48"/>
      <c r="BT35" s="48"/>
      <c r="BU35" s="48"/>
      <c r="BV35" s="48"/>
      <c r="BW35" s="48"/>
      <c r="BX35" s="48"/>
      <c r="BY35" s="48"/>
      <c r="BZ35" s="4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7"/>
      <c r="BM36" s="48"/>
      <c r="BN36" s="48"/>
      <c r="BO36" s="48"/>
      <c r="BP36" s="48"/>
      <c r="BQ36" s="48"/>
      <c r="BR36" s="48"/>
      <c r="BS36" s="48"/>
      <c r="BT36" s="48"/>
      <c r="BU36" s="48"/>
      <c r="BV36" s="48"/>
      <c r="BW36" s="48"/>
      <c r="BX36" s="48"/>
      <c r="BY36" s="48"/>
      <c r="BZ36" s="4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7"/>
      <c r="BM37" s="48"/>
      <c r="BN37" s="48"/>
      <c r="BO37" s="48"/>
      <c r="BP37" s="48"/>
      <c r="BQ37" s="48"/>
      <c r="BR37" s="48"/>
      <c r="BS37" s="48"/>
      <c r="BT37" s="48"/>
      <c r="BU37" s="48"/>
      <c r="BV37" s="48"/>
      <c r="BW37" s="48"/>
      <c r="BX37" s="48"/>
      <c r="BY37" s="48"/>
      <c r="BZ37" s="4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7"/>
      <c r="BM38" s="48"/>
      <c r="BN38" s="48"/>
      <c r="BO38" s="48"/>
      <c r="BP38" s="48"/>
      <c r="BQ38" s="48"/>
      <c r="BR38" s="48"/>
      <c r="BS38" s="48"/>
      <c r="BT38" s="48"/>
      <c r="BU38" s="48"/>
      <c r="BV38" s="48"/>
      <c r="BW38" s="48"/>
      <c r="BX38" s="48"/>
      <c r="BY38" s="48"/>
      <c r="BZ38" s="4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7"/>
      <c r="BM39" s="48"/>
      <c r="BN39" s="48"/>
      <c r="BO39" s="48"/>
      <c r="BP39" s="48"/>
      <c r="BQ39" s="48"/>
      <c r="BR39" s="48"/>
      <c r="BS39" s="48"/>
      <c r="BT39" s="48"/>
      <c r="BU39" s="48"/>
      <c r="BV39" s="48"/>
      <c r="BW39" s="48"/>
      <c r="BX39" s="48"/>
      <c r="BY39" s="48"/>
      <c r="BZ39" s="4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7"/>
      <c r="BM40" s="48"/>
      <c r="BN40" s="48"/>
      <c r="BO40" s="48"/>
      <c r="BP40" s="48"/>
      <c r="BQ40" s="48"/>
      <c r="BR40" s="48"/>
      <c r="BS40" s="48"/>
      <c r="BT40" s="48"/>
      <c r="BU40" s="48"/>
      <c r="BV40" s="48"/>
      <c r="BW40" s="48"/>
      <c r="BX40" s="48"/>
      <c r="BY40" s="48"/>
      <c r="BZ40" s="4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7"/>
      <c r="BM41" s="48"/>
      <c r="BN41" s="48"/>
      <c r="BO41" s="48"/>
      <c r="BP41" s="48"/>
      <c r="BQ41" s="48"/>
      <c r="BR41" s="48"/>
      <c r="BS41" s="48"/>
      <c r="BT41" s="48"/>
      <c r="BU41" s="48"/>
      <c r="BV41" s="48"/>
      <c r="BW41" s="48"/>
      <c r="BX41" s="48"/>
      <c r="BY41" s="48"/>
      <c r="BZ41" s="4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7"/>
      <c r="BM42" s="48"/>
      <c r="BN42" s="48"/>
      <c r="BO42" s="48"/>
      <c r="BP42" s="48"/>
      <c r="BQ42" s="48"/>
      <c r="BR42" s="48"/>
      <c r="BS42" s="48"/>
      <c r="BT42" s="48"/>
      <c r="BU42" s="48"/>
      <c r="BV42" s="48"/>
      <c r="BW42" s="48"/>
      <c r="BX42" s="48"/>
      <c r="BY42" s="48"/>
      <c r="BZ42" s="4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7"/>
      <c r="BM43" s="48"/>
      <c r="BN43" s="48"/>
      <c r="BO43" s="48"/>
      <c r="BP43" s="48"/>
      <c r="BQ43" s="48"/>
      <c r="BR43" s="48"/>
      <c r="BS43" s="48"/>
      <c r="BT43" s="48"/>
      <c r="BU43" s="48"/>
      <c r="BV43" s="48"/>
      <c r="BW43" s="48"/>
      <c r="BX43" s="48"/>
      <c r="BY43" s="48"/>
      <c r="BZ43" s="4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0"/>
      <c r="BM44" s="51"/>
      <c r="BN44" s="51"/>
      <c r="BO44" s="51"/>
      <c r="BP44" s="51"/>
      <c r="BQ44" s="51"/>
      <c r="BR44" s="51"/>
      <c r="BS44" s="51"/>
      <c r="BT44" s="51"/>
      <c r="BU44" s="51"/>
      <c r="BV44" s="51"/>
      <c r="BW44" s="51"/>
      <c r="BX44" s="51"/>
      <c r="BY44" s="51"/>
      <c r="BZ44" s="52"/>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115</v>
      </c>
      <c r="BM47" s="48"/>
      <c r="BN47" s="48"/>
      <c r="BO47" s="48"/>
      <c r="BP47" s="48"/>
      <c r="BQ47" s="48"/>
      <c r="BR47" s="48"/>
      <c r="BS47" s="48"/>
      <c r="BT47" s="48"/>
      <c r="BU47" s="48"/>
      <c r="BV47" s="48"/>
      <c r="BW47" s="48"/>
      <c r="BX47" s="48"/>
      <c r="BY47" s="48"/>
      <c r="BZ47" s="4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x14ac:dyDescent="0.2">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116</v>
      </c>
      <c r="BM66" s="48"/>
      <c r="BN66" s="48"/>
      <c r="BO66" s="48"/>
      <c r="BP66" s="48"/>
      <c r="BQ66" s="48"/>
      <c r="BR66" s="48"/>
      <c r="BS66" s="48"/>
      <c r="BT66" s="48"/>
      <c r="BU66" s="48"/>
      <c r="BV66" s="48"/>
      <c r="BW66" s="48"/>
      <c r="BX66" s="48"/>
      <c r="BY66" s="48"/>
      <c r="BZ66" s="4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【73.00】</v>
      </c>
      <c r="F85" s="13" t="s">
        <v>41</v>
      </c>
      <c r="G85" s="13" t="s">
        <v>41</v>
      </c>
      <c r="H85" s="13" t="str">
        <f>データ!BO6</f>
        <v>【982.48】</v>
      </c>
      <c r="I85" s="13" t="str">
        <f>データ!BZ6</f>
        <v>【50.61】</v>
      </c>
      <c r="J85" s="13" t="str">
        <f>データ!CK6</f>
        <v>【320.83】</v>
      </c>
      <c r="K85" s="13" t="str">
        <f>データ!CV6</f>
        <v>【56.15】</v>
      </c>
      <c r="L85" s="13" t="str">
        <f>データ!DG6</f>
        <v>【70.01】</v>
      </c>
      <c r="M85" s="13" t="s">
        <v>42</v>
      </c>
      <c r="N85" s="13" t="s">
        <v>42</v>
      </c>
      <c r="O85" s="13" t="str">
        <f>データ!EN6</f>
        <v>【0.52】</v>
      </c>
    </row>
  </sheetData>
  <sheetProtection algorithmName="SHA-512" hashValue="4phivnqcdQ1YBV9CbVjlDaqmodWKCDEY5P+gMMwUcwVR3mw9KcgeJNbPlmrQZON+/j6bZl25tvTWhVMIwF/lvA==" saltValue="5GmkXvcvPsr3VkFf23fLp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2">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x14ac:dyDescent="0.2">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2">
      <c r="A6" s="15" t="s">
        <v>95</v>
      </c>
      <c r="B6" s="20">
        <f>B7</f>
        <v>2022</v>
      </c>
      <c r="C6" s="20">
        <f t="shared" ref="C6:W6" si="3">C7</f>
        <v>393070</v>
      </c>
      <c r="D6" s="20">
        <f t="shared" si="3"/>
        <v>47</v>
      </c>
      <c r="E6" s="20">
        <f t="shared" si="3"/>
        <v>1</v>
      </c>
      <c r="F6" s="20">
        <f t="shared" si="3"/>
        <v>0</v>
      </c>
      <c r="G6" s="20">
        <f t="shared" si="3"/>
        <v>0</v>
      </c>
      <c r="H6" s="20" t="str">
        <f t="shared" si="3"/>
        <v>高知県　芸西村</v>
      </c>
      <c r="I6" s="20" t="str">
        <f t="shared" si="3"/>
        <v>法非適用</v>
      </c>
      <c r="J6" s="20" t="str">
        <f t="shared" si="3"/>
        <v>水道事業</v>
      </c>
      <c r="K6" s="20" t="str">
        <f t="shared" si="3"/>
        <v>簡易水道事業</v>
      </c>
      <c r="L6" s="20" t="str">
        <f t="shared" si="3"/>
        <v>D3</v>
      </c>
      <c r="M6" s="20" t="str">
        <f t="shared" si="3"/>
        <v>非設置</v>
      </c>
      <c r="N6" s="21" t="str">
        <f t="shared" si="3"/>
        <v>-</v>
      </c>
      <c r="O6" s="21" t="str">
        <f t="shared" si="3"/>
        <v>該当数値なし</v>
      </c>
      <c r="P6" s="21">
        <f t="shared" si="3"/>
        <v>99.81</v>
      </c>
      <c r="Q6" s="21">
        <f t="shared" si="3"/>
        <v>1900</v>
      </c>
      <c r="R6" s="21">
        <f t="shared" si="3"/>
        <v>3621</v>
      </c>
      <c r="S6" s="21">
        <f t="shared" si="3"/>
        <v>39.6</v>
      </c>
      <c r="T6" s="21">
        <f t="shared" si="3"/>
        <v>91.44</v>
      </c>
      <c r="U6" s="21">
        <f t="shared" si="3"/>
        <v>3597</v>
      </c>
      <c r="V6" s="21">
        <f t="shared" si="3"/>
        <v>6.7</v>
      </c>
      <c r="W6" s="21">
        <f t="shared" si="3"/>
        <v>536.87</v>
      </c>
      <c r="X6" s="22">
        <f>IF(X7="",NA(),X7)</f>
        <v>97.14</v>
      </c>
      <c r="Y6" s="22">
        <f t="shared" ref="Y6:AG6" si="4">IF(Y7="",NA(),Y7)</f>
        <v>98.93</v>
      </c>
      <c r="Z6" s="22">
        <f t="shared" si="4"/>
        <v>82.38</v>
      </c>
      <c r="AA6" s="22">
        <f t="shared" si="4"/>
        <v>69.11</v>
      </c>
      <c r="AB6" s="22">
        <f t="shared" si="4"/>
        <v>85.27</v>
      </c>
      <c r="AC6" s="22">
        <f t="shared" si="4"/>
        <v>77.91</v>
      </c>
      <c r="AD6" s="22">
        <f t="shared" si="4"/>
        <v>79.099999999999994</v>
      </c>
      <c r="AE6" s="22">
        <f t="shared" si="4"/>
        <v>79.33</v>
      </c>
      <c r="AF6" s="22">
        <f t="shared" si="4"/>
        <v>73.540000000000006</v>
      </c>
      <c r="AG6" s="22">
        <f t="shared" si="4"/>
        <v>75.44</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1752.67</v>
      </c>
      <c r="BF6" s="22">
        <f t="shared" ref="BF6:BN6" si="7">IF(BF7="",NA(),BF7)</f>
        <v>1733.44</v>
      </c>
      <c r="BG6" s="22">
        <f t="shared" si="7"/>
        <v>1900.59</v>
      </c>
      <c r="BH6" s="22">
        <f t="shared" si="7"/>
        <v>1916.11</v>
      </c>
      <c r="BI6" s="22">
        <f t="shared" si="7"/>
        <v>1973.65</v>
      </c>
      <c r="BJ6" s="22">
        <f t="shared" si="7"/>
        <v>1007.7</v>
      </c>
      <c r="BK6" s="22">
        <f t="shared" si="7"/>
        <v>1018.52</v>
      </c>
      <c r="BL6" s="22">
        <f t="shared" si="7"/>
        <v>949.61</v>
      </c>
      <c r="BM6" s="22">
        <f t="shared" si="7"/>
        <v>918.84</v>
      </c>
      <c r="BN6" s="22">
        <f t="shared" si="7"/>
        <v>955.49</v>
      </c>
      <c r="BO6" s="21" t="str">
        <f>IF(BO7="","",IF(BO7="-","【-】","【"&amp;SUBSTITUTE(TEXT(BO7,"#,##0.00"),"-","△")&amp;"】"))</f>
        <v>【982.48】</v>
      </c>
      <c r="BP6" s="22">
        <f>IF(BP7="",NA(),BP7)</f>
        <v>85.61</v>
      </c>
      <c r="BQ6" s="22">
        <f t="shared" ref="BQ6:BY6" si="8">IF(BQ7="",NA(),BQ7)</f>
        <v>87.76</v>
      </c>
      <c r="BR6" s="22">
        <f t="shared" si="8"/>
        <v>71.260000000000005</v>
      </c>
      <c r="BS6" s="22">
        <f t="shared" si="8"/>
        <v>60.31</v>
      </c>
      <c r="BT6" s="22">
        <f t="shared" si="8"/>
        <v>58.46</v>
      </c>
      <c r="BU6" s="22">
        <f t="shared" si="8"/>
        <v>59.22</v>
      </c>
      <c r="BV6" s="22">
        <f t="shared" si="8"/>
        <v>58.79</v>
      </c>
      <c r="BW6" s="22">
        <f t="shared" si="8"/>
        <v>58.41</v>
      </c>
      <c r="BX6" s="22">
        <f t="shared" si="8"/>
        <v>58.27</v>
      </c>
      <c r="BY6" s="22">
        <f t="shared" si="8"/>
        <v>55.15</v>
      </c>
      <c r="BZ6" s="21" t="str">
        <f>IF(BZ7="","",IF(BZ7="-","【-】","【"&amp;SUBSTITUTE(TEXT(BZ7,"#,##0.00"),"-","△")&amp;"】"))</f>
        <v>【50.61】</v>
      </c>
      <c r="CA6" s="22">
        <f>IF(CA7="",NA(),CA7)</f>
        <v>136.80000000000001</v>
      </c>
      <c r="CB6" s="22">
        <f t="shared" ref="CB6:CJ6" si="9">IF(CB7="",NA(),CB7)</f>
        <v>137.22</v>
      </c>
      <c r="CC6" s="22">
        <f t="shared" si="9"/>
        <v>166.41</v>
      </c>
      <c r="CD6" s="22">
        <f t="shared" si="9"/>
        <v>195.59</v>
      </c>
      <c r="CE6" s="22">
        <f t="shared" si="9"/>
        <v>202.92</v>
      </c>
      <c r="CF6" s="22">
        <f t="shared" si="9"/>
        <v>292.89999999999998</v>
      </c>
      <c r="CG6" s="22">
        <f t="shared" si="9"/>
        <v>298.25</v>
      </c>
      <c r="CH6" s="22">
        <f t="shared" si="9"/>
        <v>303.27999999999997</v>
      </c>
      <c r="CI6" s="22">
        <f t="shared" si="9"/>
        <v>303.81</v>
      </c>
      <c r="CJ6" s="22">
        <f t="shared" si="9"/>
        <v>310.26</v>
      </c>
      <c r="CK6" s="21" t="str">
        <f>IF(CK7="","",IF(CK7="-","【-】","【"&amp;SUBSTITUTE(TEXT(CK7,"#,##0.00"),"-","△")&amp;"】"))</f>
        <v>【320.83】</v>
      </c>
      <c r="CL6" s="22">
        <f>IF(CL7="",NA(),CL7)</f>
        <v>35.39</v>
      </c>
      <c r="CM6" s="22">
        <f t="shared" ref="CM6:CU6" si="10">IF(CM7="",NA(),CM7)</f>
        <v>36.47</v>
      </c>
      <c r="CN6" s="22">
        <f t="shared" si="10"/>
        <v>35.85</v>
      </c>
      <c r="CO6" s="22">
        <f t="shared" si="10"/>
        <v>36.83</v>
      </c>
      <c r="CP6" s="22">
        <f t="shared" si="10"/>
        <v>37.520000000000003</v>
      </c>
      <c r="CQ6" s="22">
        <f t="shared" si="10"/>
        <v>56.76</v>
      </c>
      <c r="CR6" s="22">
        <f t="shared" si="10"/>
        <v>56.04</v>
      </c>
      <c r="CS6" s="22">
        <f t="shared" si="10"/>
        <v>58.52</v>
      </c>
      <c r="CT6" s="22">
        <f t="shared" si="10"/>
        <v>58.88</v>
      </c>
      <c r="CU6" s="22">
        <f t="shared" si="10"/>
        <v>58.16</v>
      </c>
      <c r="CV6" s="21" t="str">
        <f>IF(CV7="","",IF(CV7="-","【-】","【"&amp;SUBSTITUTE(TEXT(CV7,"#,##0.00"),"-","△")&amp;"】"))</f>
        <v>【56.15】</v>
      </c>
      <c r="CW6" s="22">
        <f>IF(CW7="",NA(),CW7)</f>
        <v>89.73</v>
      </c>
      <c r="CX6" s="22">
        <f t="shared" ref="CX6:DF6" si="11">IF(CX7="",NA(),CX7)</f>
        <v>85.84</v>
      </c>
      <c r="CY6" s="22">
        <f t="shared" si="11"/>
        <v>79.91</v>
      </c>
      <c r="CZ6" s="22">
        <f t="shared" si="11"/>
        <v>80.34</v>
      </c>
      <c r="DA6" s="22">
        <f t="shared" si="11"/>
        <v>79.069999999999993</v>
      </c>
      <c r="DB6" s="22">
        <f t="shared" si="11"/>
        <v>73.069999999999993</v>
      </c>
      <c r="DC6" s="22">
        <f t="shared" si="11"/>
        <v>72.78</v>
      </c>
      <c r="DD6" s="22">
        <f t="shared" si="11"/>
        <v>71.33</v>
      </c>
      <c r="DE6" s="22">
        <f t="shared" si="11"/>
        <v>71.150000000000006</v>
      </c>
      <c r="DF6" s="22">
        <f t="shared" si="11"/>
        <v>70.34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2">
        <f t="shared" si="14"/>
        <v>1.04</v>
      </c>
      <c r="EG6" s="22">
        <f t="shared" si="14"/>
        <v>1.04</v>
      </c>
      <c r="EH6" s="22">
        <f t="shared" si="14"/>
        <v>1.04</v>
      </c>
      <c r="EI6" s="22">
        <f t="shared" si="14"/>
        <v>0.53</v>
      </c>
      <c r="EJ6" s="22">
        <f t="shared" si="14"/>
        <v>0.71</v>
      </c>
      <c r="EK6" s="22">
        <f t="shared" si="14"/>
        <v>0.72</v>
      </c>
      <c r="EL6" s="22">
        <f t="shared" si="14"/>
        <v>0.71</v>
      </c>
      <c r="EM6" s="22">
        <f t="shared" si="14"/>
        <v>0.55000000000000004</v>
      </c>
      <c r="EN6" s="21" t="str">
        <f>IF(EN7="","",IF(EN7="-","【-】","【"&amp;SUBSTITUTE(TEXT(EN7,"#,##0.00"),"-","△")&amp;"】"))</f>
        <v>【0.52】</v>
      </c>
    </row>
    <row r="7" spans="1:144" s="23" customFormat="1" x14ac:dyDescent="0.2">
      <c r="A7" s="15"/>
      <c r="B7" s="24">
        <v>2022</v>
      </c>
      <c r="C7" s="24">
        <v>393070</v>
      </c>
      <c r="D7" s="24">
        <v>47</v>
      </c>
      <c r="E7" s="24">
        <v>1</v>
      </c>
      <c r="F7" s="24">
        <v>0</v>
      </c>
      <c r="G7" s="24">
        <v>0</v>
      </c>
      <c r="H7" s="24" t="s">
        <v>96</v>
      </c>
      <c r="I7" s="24" t="s">
        <v>97</v>
      </c>
      <c r="J7" s="24" t="s">
        <v>98</v>
      </c>
      <c r="K7" s="24" t="s">
        <v>99</v>
      </c>
      <c r="L7" s="24" t="s">
        <v>100</v>
      </c>
      <c r="M7" s="24" t="s">
        <v>101</v>
      </c>
      <c r="N7" s="25" t="s">
        <v>102</v>
      </c>
      <c r="O7" s="25" t="s">
        <v>103</v>
      </c>
      <c r="P7" s="25">
        <v>99.81</v>
      </c>
      <c r="Q7" s="25">
        <v>1900</v>
      </c>
      <c r="R7" s="25">
        <v>3621</v>
      </c>
      <c r="S7" s="25">
        <v>39.6</v>
      </c>
      <c r="T7" s="25">
        <v>91.44</v>
      </c>
      <c r="U7" s="25">
        <v>3597</v>
      </c>
      <c r="V7" s="25">
        <v>6.7</v>
      </c>
      <c r="W7" s="25">
        <v>536.87</v>
      </c>
      <c r="X7" s="25">
        <v>97.14</v>
      </c>
      <c r="Y7" s="25">
        <v>98.93</v>
      </c>
      <c r="Z7" s="25">
        <v>82.38</v>
      </c>
      <c r="AA7" s="25">
        <v>69.11</v>
      </c>
      <c r="AB7" s="25">
        <v>85.27</v>
      </c>
      <c r="AC7" s="25">
        <v>77.91</v>
      </c>
      <c r="AD7" s="25">
        <v>79.099999999999994</v>
      </c>
      <c r="AE7" s="25">
        <v>79.33</v>
      </c>
      <c r="AF7" s="25">
        <v>73.540000000000006</v>
      </c>
      <c r="AG7" s="25">
        <v>75.44</v>
      </c>
      <c r="AH7" s="25">
        <v>73</v>
      </c>
      <c r="AI7" s="25"/>
      <c r="AJ7" s="25"/>
      <c r="AK7" s="25"/>
      <c r="AL7" s="25"/>
      <c r="AM7" s="25"/>
      <c r="AN7" s="25"/>
      <c r="AO7" s="25"/>
      <c r="AP7" s="25"/>
      <c r="AQ7" s="25"/>
      <c r="AR7" s="25"/>
      <c r="AS7" s="25"/>
      <c r="AT7" s="25"/>
      <c r="AU7" s="25"/>
      <c r="AV7" s="25"/>
      <c r="AW7" s="25"/>
      <c r="AX7" s="25"/>
      <c r="AY7" s="25"/>
      <c r="AZ7" s="25"/>
      <c r="BA7" s="25"/>
      <c r="BB7" s="25"/>
      <c r="BC7" s="25"/>
      <c r="BD7" s="25"/>
      <c r="BE7" s="25">
        <v>1752.67</v>
      </c>
      <c r="BF7" s="25">
        <v>1733.44</v>
      </c>
      <c r="BG7" s="25">
        <v>1900.59</v>
      </c>
      <c r="BH7" s="25">
        <v>1916.11</v>
      </c>
      <c r="BI7" s="25">
        <v>1973.65</v>
      </c>
      <c r="BJ7" s="25">
        <v>1007.7</v>
      </c>
      <c r="BK7" s="25">
        <v>1018.52</v>
      </c>
      <c r="BL7" s="25">
        <v>949.61</v>
      </c>
      <c r="BM7" s="25">
        <v>918.84</v>
      </c>
      <c r="BN7" s="25">
        <v>955.49</v>
      </c>
      <c r="BO7" s="25">
        <v>982.48</v>
      </c>
      <c r="BP7" s="25">
        <v>85.61</v>
      </c>
      <c r="BQ7" s="25">
        <v>87.76</v>
      </c>
      <c r="BR7" s="25">
        <v>71.260000000000005</v>
      </c>
      <c r="BS7" s="25">
        <v>60.31</v>
      </c>
      <c r="BT7" s="25">
        <v>58.46</v>
      </c>
      <c r="BU7" s="25">
        <v>59.22</v>
      </c>
      <c r="BV7" s="25">
        <v>58.79</v>
      </c>
      <c r="BW7" s="25">
        <v>58.41</v>
      </c>
      <c r="BX7" s="25">
        <v>58.27</v>
      </c>
      <c r="BY7" s="25">
        <v>55.15</v>
      </c>
      <c r="BZ7" s="25">
        <v>50.61</v>
      </c>
      <c r="CA7" s="25">
        <v>136.80000000000001</v>
      </c>
      <c r="CB7" s="25">
        <v>137.22</v>
      </c>
      <c r="CC7" s="25">
        <v>166.41</v>
      </c>
      <c r="CD7" s="25">
        <v>195.59</v>
      </c>
      <c r="CE7" s="25">
        <v>202.92</v>
      </c>
      <c r="CF7" s="25">
        <v>292.89999999999998</v>
      </c>
      <c r="CG7" s="25">
        <v>298.25</v>
      </c>
      <c r="CH7" s="25">
        <v>303.27999999999997</v>
      </c>
      <c r="CI7" s="25">
        <v>303.81</v>
      </c>
      <c r="CJ7" s="25">
        <v>310.26</v>
      </c>
      <c r="CK7" s="25">
        <v>320.83</v>
      </c>
      <c r="CL7" s="25">
        <v>35.39</v>
      </c>
      <c r="CM7" s="25">
        <v>36.47</v>
      </c>
      <c r="CN7" s="25">
        <v>35.85</v>
      </c>
      <c r="CO7" s="25">
        <v>36.83</v>
      </c>
      <c r="CP7" s="25">
        <v>37.520000000000003</v>
      </c>
      <c r="CQ7" s="25">
        <v>56.76</v>
      </c>
      <c r="CR7" s="25">
        <v>56.04</v>
      </c>
      <c r="CS7" s="25">
        <v>58.52</v>
      </c>
      <c r="CT7" s="25">
        <v>58.88</v>
      </c>
      <c r="CU7" s="25">
        <v>58.16</v>
      </c>
      <c r="CV7" s="25">
        <v>56.15</v>
      </c>
      <c r="CW7" s="25">
        <v>89.73</v>
      </c>
      <c r="CX7" s="25">
        <v>85.84</v>
      </c>
      <c r="CY7" s="25">
        <v>79.91</v>
      </c>
      <c r="CZ7" s="25">
        <v>80.34</v>
      </c>
      <c r="DA7" s="25">
        <v>79.069999999999993</v>
      </c>
      <c r="DB7" s="25">
        <v>73.069999999999993</v>
      </c>
      <c r="DC7" s="25">
        <v>72.78</v>
      </c>
      <c r="DD7" s="25">
        <v>71.33</v>
      </c>
      <c r="DE7" s="25">
        <v>71.150000000000006</v>
      </c>
      <c r="DF7" s="25">
        <v>70.34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1.04</v>
      </c>
      <c r="EG7" s="25">
        <v>1.04</v>
      </c>
      <c r="EH7" s="25">
        <v>1.04</v>
      </c>
      <c r="EI7" s="25">
        <v>0.53</v>
      </c>
      <c r="EJ7" s="25">
        <v>0.71</v>
      </c>
      <c r="EK7" s="25">
        <v>0.72</v>
      </c>
      <c r="EL7" s="25">
        <v>0.71</v>
      </c>
      <c r="EM7" s="25">
        <v>0.55000000000000004</v>
      </c>
      <c r="EN7" s="25">
        <v>0.52</v>
      </c>
    </row>
    <row r="8" spans="1:144" x14ac:dyDescent="0.2">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2">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7" t="s">
        <v>46</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2">
      <c r="B11">
        <v>4</v>
      </c>
      <c r="C11">
        <v>3</v>
      </c>
      <c r="D11">
        <v>2</v>
      </c>
      <c r="E11">
        <v>1</v>
      </c>
      <c r="F11">
        <v>0</v>
      </c>
      <c r="G11" t="s">
        <v>109</v>
      </c>
    </row>
    <row r="12" spans="1:144" x14ac:dyDescent="0.2">
      <c r="B12">
        <v>1</v>
      </c>
      <c r="C12">
        <v>1</v>
      </c>
      <c r="D12">
        <v>2</v>
      </c>
      <c r="E12">
        <v>3</v>
      </c>
      <c r="F12">
        <v>4</v>
      </c>
      <c r="G12" t="s">
        <v>110</v>
      </c>
    </row>
    <row r="13" spans="1:144" x14ac:dyDescent="0.2">
      <c r="B13" t="s">
        <v>111</v>
      </c>
      <c r="C13" t="s">
        <v>112</v>
      </c>
      <c r="D13" t="s">
        <v>112</v>
      </c>
      <c r="E13" t="s">
        <v>113</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2024-01-23T07:57:35Z</cp:lastPrinted>
  <dcterms:created xsi:type="dcterms:W3CDTF">2023-12-05T01:07:12Z</dcterms:created>
  <dcterms:modified xsi:type="dcterms:W3CDTF">2024-02-29T01:35:49Z</dcterms:modified>
  <cp:category/>
</cp:coreProperties>
</file>