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172.25.45.10\Share\195 山﨑雄太\下水道\R5調査\公営企業に係る経営比較分析表（令和４年度決算）の分析等\"/>
    </mc:Choice>
  </mc:AlternateContent>
  <xr:revisionPtr revIDLastSave="0" documentId="13_ncr:1_{0FFF4885-B90B-406D-9D50-06D471B6CA50}" xr6:coauthVersionLast="47" xr6:coauthVersionMax="47" xr10:uidLastSave="{00000000-0000-0000-0000-000000000000}"/>
  <workbookProtection workbookAlgorithmName="SHA-512" workbookHashValue="zpb8yxuo3C14Su8YJsS2mtordeiVM0UVCGmLopV/zeHZQyrtdAUtHO1eus4UyYThvff4uxHOTLWO2bFb3VQkcw==" workbookSaltValue="zIG7YvLMteUqcnkyXcFCKw==" workbookSpinCount="100000" lockStructure="1"/>
  <bookViews>
    <workbookView xWindow="-120" yWindow="-120" windowWidth="19800" windowHeight="117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B10" i="4" s="1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E86" i="4"/>
  <c r="BB10" i="4"/>
  <c r="AD10" i="4"/>
  <c r="P10" i="4"/>
  <c r="AT8" i="4"/>
  <c r="AD8" i="4"/>
  <c r="W8" i="4"/>
  <c r="I8" i="4"/>
  <c r="B6" i="4"/>
</calcChain>
</file>

<file path=xl/sharedStrings.xml><?xml version="1.0" encoding="utf-8"?>
<sst xmlns="http://schemas.openxmlformats.org/spreadsheetml/2006/main" count="236" uniqueCount="117">
  <si>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</si>
  <si>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</si>
  <si>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</si>
  <si>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</si>
  <si>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</si>
  <si>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</si>
  <si>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</si>
  <si>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</si>
  <si>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</si>
  <si>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</si>
  <si>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</si>
  <si>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</si>
  <si>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</si>
  <si>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</si>
  <si>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</si>
  <si>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</si>
  <si>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</si>
  <si>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</si>
  <si>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</si>
  <si>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</si>
  <si>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</si>
  <si>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</si>
  <si>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</si>
  <si>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</si>
  <si>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</si>
  <si>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</si>
  <si>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</si>
  <si>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</si>
  <si>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</si>
  <si>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</si>
  <si>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</si>
  <si>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</si>
  <si>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</si>
  <si>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</si>
  <si>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</si>
  <si>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</si>
  <si>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</si>
  <si>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</si>
  <si>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</si>
  <si>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</si>
  <si>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</si>
  <si>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</si>
  <si>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</si>
  <si>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</si>
  <si>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</si>
  <si>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</si>
  <si>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</si>
  <si>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</si>
  <si>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</si>
  <si>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</si>
  <si>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</si>
  <si>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</si>
  <si>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</si>
  <si>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</si>
  <si>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</si>
  <si>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</si>
  <si>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</si>
  <si>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</si>
  <si>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</si>
  <si>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</si>
  <si>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</si>
  <si>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</si>
  <si>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</si>
  <si>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</si>
  <si>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</si>
  <si>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</si>
  <si>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</si>
  <si>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</si>
  <si>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</si>
  <si>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</si>
  <si>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</si>
  <si>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</si>
  <si>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</si>
  <si>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</si>
  <si>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</si>
  <si>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</si>
  <si>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</si>
  <si>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</si>
  <si>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</si>
  <si>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</si>
  <si>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</si>
  <si>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</si>
  <si>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</si>
  <si>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</si>
  <si>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</si>
  <si>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</si>
  <si>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</si>
  <si>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</si>
  <si>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</si>
  <si>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</si>
  <si>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</si>
  <si>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</si>
  <si>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</si>
  <si>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</si>
  <si>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</si>
  <si>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</si>
  <si>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芸西村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</si>
  <si>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</si>
  <si>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</si>
  <si>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</si>
  <si>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</si>
  <si>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</si>
  <si>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</si>
  <si>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</si>
  <si>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</si>
  <si>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</si>
  <si>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</si>
  <si>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</si>
  <si>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</si>
  <si>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</si>
  <si>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</si>
  <si>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</si>
  <si>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</si>
  <si>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</si>
  <si>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収益的収支比率は103.98%となっており、経常利益が生じているが、収益の多くは一般会計からの繰入金となっている。経費回収率及び汚水処理原価は平均値より良好である。維持管理業務を民間に委託し、長期契約にするなど経費節減に努めた結果である。今後は施設の老朽化に伴う修繕費の増加など、収益の悪化も見込まれるため注意する必要がある。施設利用率は平均より下回り、依然として低率である。水洗化率のさらなる上昇を図り、使用水量の増加に努めたい。</t>
    <rPh sb="0" eb="2">
      <t>シュウエキ</t>
    </rPh>
    <rPh sb="2" eb="3">
      <t>テキ</t>
    </rPh>
    <rPh sb="3" eb="5">
      <t>シュウシ</t>
    </rPh>
    <rPh sb="5" eb="7">
      <t>ヒリツ</t>
    </rPh>
    <rPh sb="22" eb="24">
      <t>ケイジョウ</t>
    </rPh>
    <rPh sb="24" eb="26">
      <t>リエキ</t>
    </rPh>
    <rPh sb="27" eb="28">
      <t>ショウ</t>
    </rPh>
    <rPh sb="34" eb="36">
      <t>シュウエキ</t>
    </rPh>
    <rPh sb="37" eb="38">
      <t>オオ</t>
    </rPh>
    <rPh sb="40" eb="42">
      <t>イッパン</t>
    </rPh>
    <rPh sb="42" eb="44">
      <t>カイケイ</t>
    </rPh>
    <rPh sb="47" eb="49">
      <t>クリイレ</t>
    </rPh>
    <rPh sb="49" eb="50">
      <t>キン</t>
    </rPh>
    <rPh sb="57" eb="59">
      <t>ケイヒ</t>
    </rPh>
    <rPh sb="59" eb="61">
      <t>カイシュウ</t>
    </rPh>
    <rPh sb="61" eb="62">
      <t>リツ</t>
    </rPh>
    <rPh sb="62" eb="63">
      <t>オヨ</t>
    </rPh>
    <rPh sb="64" eb="66">
      <t>オスイ</t>
    </rPh>
    <rPh sb="66" eb="68">
      <t>ショリ</t>
    </rPh>
    <rPh sb="68" eb="70">
      <t>ゲンカ</t>
    </rPh>
    <rPh sb="71" eb="74">
      <t>ヘイキンチ</t>
    </rPh>
    <rPh sb="76" eb="78">
      <t>リョウコウ</t>
    </rPh>
    <rPh sb="82" eb="84">
      <t>イジ</t>
    </rPh>
    <rPh sb="84" eb="86">
      <t>カンリ</t>
    </rPh>
    <rPh sb="86" eb="88">
      <t>ギョウム</t>
    </rPh>
    <rPh sb="89" eb="91">
      <t>ミンカン</t>
    </rPh>
    <rPh sb="92" eb="94">
      <t>イタク</t>
    </rPh>
    <rPh sb="96" eb="98">
      <t>チョウキ</t>
    </rPh>
    <rPh sb="98" eb="100">
      <t>ケイヤク</t>
    </rPh>
    <rPh sb="105" eb="107">
      <t>ケイヒ</t>
    </rPh>
    <rPh sb="107" eb="109">
      <t>セツゲン</t>
    </rPh>
    <rPh sb="110" eb="111">
      <t>ツト</t>
    </rPh>
    <rPh sb="113" eb="115">
      <t>ケッカ</t>
    </rPh>
    <rPh sb="119" eb="121">
      <t>コンゴ</t>
    </rPh>
    <rPh sb="122" eb="124">
      <t>シセツ</t>
    </rPh>
    <rPh sb="125" eb="128">
      <t>ロウキュウカ</t>
    </rPh>
    <rPh sb="129" eb="130">
      <t>トモナ</t>
    </rPh>
    <rPh sb="131" eb="134">
      <t>シュウゼンヒ</t>
    </rPh>
    <rPh sb="135" eb="137">
      <t>ゾウカ</t>
    </rPh>
    <rPh sb="140" eb="142">
      <t>シュウエキ</t>
    </rPh>
    <rPh sb="143" eb="145">
      <t>アッカ</t>
    </rPh>
    <rPh sb="146" eb="148">
      <t>ミコ</t>
    </rPh>
    <rPh sb="153" eb="155">
      <t>チュウイ</t>
    </rPh>
    <rPh sb="157" eb="159">
      <t>ヒツヨウ</t>
    </rPh>
    <rPh sb="163" eb="165">
      <t>シセツ</t>
    </rPh>
    <rPh sb="165" eb="168">
      <t>リヨウリツ</t>
    </rPh>
    <rPh sb="169" eb="171">
      <t>ヘイキン</t>
    </rPh>
    <rPh sb="173" eb="175">
      <t>シタマワ</t>
    </rPh>
    <rPh sb="177" eb="179">
      <t>イゼン</t>
    </rPh>
    <rPh sb="182" eb="184">
      <t>テイリツ</t>
    </rPh>
    <rPh sb="188" eb="192">
      <t>スイセンカリツ</t>
    </rPh>
    <rPh sb="197" eb="199">
      <t>ジョウショウ</t>
    </rPh>
    <rPh sb="200" eb="201">
      <t>ハカ</t>
    </rPh>
    <rPh sb="203" eb="207">
      <t>シヨウスイリョウ</t>
    </rPh>
    <rPh sb="208" eb="210">
      <t>ゾウカ</t>
    </rPh>
    <rPh sb="211" eb="212">
      <t>ツト</t>
    </rPh>
    <phoneticPr fontId="4"/>
  </si>
  <si>
    <t>供用開始から20年が経過し、水洗化率は順調に上昇している。経費回収率及び汚水処理原価も良好に推移しており、経費の削減は図られている。しかし、今後は施設の老朽化や人件費の高騰に伴い、維持管理費の増高が想定されることから、慎重な経営を行わなければならない。処理場施設及び管渠の建設工事に留め、また下水道への加入促進を行い、収支の改善に努める。</t>
    <rPh sb="0" eb="2">
      <t>キョウヨウ</t>
    </rPh>
    <rPh sb="2" eb="4">
      <t>カイシ</t>
    </rPh>
    <rPh sb="8" eb="9">
      <t>ネン</t>
    </rPh>
    <rPh sb="10" eb="12">
      <t>ケイカ</t>
    </rPh>
    <rPh sb="14" eb="18">
      <t>スイセンカリツ</t>
    </rPh>
    <rPh sb="19" eb="21">
      <t>ジュンチョウ</t>
    </rPh>
    <rPh sb="22" eb="24">
      <t>ジョウショウ</t>
    </rPh>
    <rPh sb="29" eb="31">
      <t>ケイヒ</t>
    </rPh>
    <rPh sb="31" eb="34">
      <t>カイシ</t>
    </rPh>
    <rPh sb="34" eb="35">
      <t>オヨ</t>
    </rPh>
    <rPh sb="36" eb="42">
      <t>オスイショリ</t>
    </rPh>
    <rPh sb="43" eb="45">
      <t>リョウコウ</t>
    </rPh>
    <rPh sb="46" eb="48">
      <t>スイイ</t>
    </rPh>
    <rPh sb="53" eb="55">
      <t>ケイヒ</t>
    </rPh>
    <rPh sb="56" eb="58">
      <t>サクゲン</t>
    </rPh>
    <rPh sb="59" eb="60">
      <t>ハカ</t>
    </rPh>
    <rPh sb="70" eb="72">
      <t>コンゴ</t>
    </rPh>
    <rPh sb="73" eb="75">
      <t>シセツ</t>
    </rPh>
    <rPh sb="76" eb="79">
      <t>ロウキュウカ</t>
    </rPh>
    <rPh sb="80" eb="83">
      <t>ジンケンヒ</t>
    </rPh>
    <rPh sb="84" eb="86">
      <t>コウトウ</t>
    </rPh>
    <rPh sb="87" eb="88">
      <t>トモナ</t>
    </rPh>
    <rPh sb="90" eb="95">
      <t>イジカンリヒ</t>
    </rPh>
    <rPh sb="96" eb="98">
      <t>マスダカ</t>
    </rPh>
    <rPh sb="99" eb="101">
      <t>ソウテイ</t>
    </rPh>
    <rPh sb="109" eb="111">
      <t>シンチョウ</t>
    </rPh>
    <rPh sb="112" eb="114">
      <t>ケイエイ</t>
    </rPh>
    <rPh sb="115" eb="116">
      <t>オコナ</t>
    </rPh>
    <rPh sb="126" eb="129">
      <t>ショリジョウ</t>
    </rPh>
    <rPh sb="129" eb="131">
      <t>シセツ</t>
    </rPh>
    <rPh sb="131" eb="132">
      <t>オヨ</t>
    </rPh>
    <rPh sb="133" eb="135">
      <t>カンキョ</t>
    </rPh>
    <rPh sb="136" eb="140">
      <t>ケンセツコウジ</t>
    </rPh>
    <rPh sb="141" eb="142">
      <t>トド</t>
    </rPh>
    <rPh sb="146" eb="149">
      <t>ゲスイドウ</t>
    </rPh>
    <rPh sb="151" eb="153">
      <t>カニュウ</t>
    </rPh>
    <rPh sb="153" eb="155">
      <t>ソクシン</t>
    </rPh>
    <rPh sb="156" eb="157">
      <t>オコナ</t>
    </rPh>
    <rPh sb="159" eb="161">
      <t>シュウシ</t>
    </rPh>
    <rPh sb="162" eb="164">
      <t>カイゼン</t>
    </rPh>
    <rPh sb="165" eb="166">
      <t>ツト</t>
    </rPh>
    <phoneticPr fontId="4"/>
  </si>
  <si>
    <t>供用開始から20年が経過している。処理場等の電気・機械設備は、平成21年に策定した長寿命化計画による対策工事が平成29年度に完了した。今後は令和4年度に策定した第1期ストックマネジメント計画による対策工事を進めていく。管渠については小口径の塩ビ管がほとんどを占めていることから、現在は目立った老朽化は見られない。</t>
    <rPh sb="0" eb="4">
      <t>キョウヨウカイシ</t>
    </rPh>
    <rPh sb="8" eb="9">
      <t>ネン</t>
    </rPh>
    <rPh sb="10" eb="12">
      <t>ケイカ</t>
    </rPh>
    <rPh sb="17" eb="21">
      <t>ショリジョウトウ</t>
    </rPh>
    <rPh sb="22" eb="24">
      <t>デンキ</t>
    </rPh>
    <rPh sb="25" eb="27">
      <t>キカイ</t>
    </rPh>
    <rPh sb="27" eb="29">
      <t>セツビ</t>
    </rPh>
    <rPh sb="31" eb="33">
      <t>ヘイセイ</t>
    </rPh>
    <rPh sb="35" eb="36">
      <t>ネン</t>
    </rPh>
    <rPh sb="37" eb="39">
      <t>サクテイ</t>
    </rPh>
    <rPh sb="41" eb="45">
      <t>チョウジュミョウカ</t>
    </rPh>
    <rPh sb="45" eb="47">
      <t>ケイカク</t>
    </rPh>
    <rPh sb="50" eb="54">
      <t>タイサクコウジ</t>
    </rPh>
    <rPh sb="55" eb="57">
      <t>ヘイセイ</t>
    </rPh>
    <rPh sb="59" eb="61">
      <t>ネンド</t>
    </rPh>
    <rPh sb="62" eb="64">
      <t>カンリョウ</t>
    </rPh>
    <rPh sb="67" eb="69">
      <t>コンゴ</t>
    </rPh>
    <rPh sb="70" eb="72">
      <t>レイワ</t>
    </rPh>
    <rPh sb="73" eb="75">
      <t>ネンド</t>
    </rPh>
    <rPh sb="76" eb="78">
      <t>サクテイ</t>
    </rPh>
    <rPh sb="80" eb="81">
      <t>ダイ</t>
    </rPh>
    <rPh sb="82" eb="83">
      <t>キ</t>
    </rPh>
    <rPh sb="98" eb="100">
      <t>タイサク</t>
    </rPh>
    <rPh sb="100" eb="102">
      <t>コウジ</t>
    </rPh>
    <rPh sb="103" eb="104">
      <t>スス</t>
    </rPh>
    <rPh sb="109" eb="111">
      <t>カンキョ</t>
    </rPh>
    <rPh sb="116" eb="119">
      <t>ショウコウケイ</t>
    </rPh>
    <rPh sb="120" eb="121">
      <t>エン</t>
    </rPh>
    <rPh sb="122" eb="123">
      <t>カン</t>
    </rPh>
    <rPh sb="129" eb="130">
      <t>シ</t>
    </rPh>
    <rPh sb="139" eb="141">
      <t>ゲンザイ</t>
    </rPh>
    <rPh sb="142" eb="144">
      <t>メダ</t>
    </rPh>
    <rPh sb="146" eb="149">
      <t>ロウキュウカ</t>
    </rPh>
    <rPh sb="150" eb="151">
      <t>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</si>
</sst>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1-4CCA-88F7-83D639C14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1-4CCA-88F7-83D639C14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43.78</c:v>
                </c:pt>
                <c:pt idx="1">
                  <c:v>45.02</c:v>
                </c:pt>
                <c:pt idx="2">
                  <c:v>41.6</c:v>
                </c:pt>
                <c:pt idx="3">
                  <c:v>42.22</c:v>
                </c:pt>
                <c:pt idx="4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E-46DD-AB39-CF913F151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E-46DD-AB39-CF913F151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76.17</c:v>
                </c:pt>
                <c:pt idx="2">
                  <c:v>76.739999999999995</c:v>
                </c:pt>
                <c:pt idx="3">
                  <c:v>77.25</c:v>
                </c:pt>
                <c:pt idx="4">
                  <c:v>77.28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B-40DE-9FBF-0AC8FDB6E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B-40DE-9FBF-0AC8FDB6E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99.23</c:v>
                </c:pt>
                <c:pt idx="1">
                  <c:v>99.66</c:v>
                </c:pt>
                <c:pt idx="2">
                  <c:v>101.19</c:v>
                </c:pt>
                <c:pt idx="3">
                  <c:v>97</c:v>
                </c:pt>
                <c:pt idx="4">
                  <c:v>103.98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2-4A7B-9821-6D0FD2EF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2-4A7B-9821-6D0FD2EF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8-4427-B318-A29881B24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A8-4427-B318-A29881B24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7-46A7-B2A4-52CB4FC41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47-46A7-B2A4-52CB4FC41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5-4FC9-AFEB-703A1F982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5-4FC9-AFEB-703A1F982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A-4268-817A-41E65D8FE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A-4268-817A-41E65D8FE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697.6</c:v>
                </c:pt>
                <c:pt idx="1">
                  <c:v>580.96</c:v>
                </c:pt>
                <c:pt idx="2">
                  <c:v>565.97</c:v>
                </c:pt>
                <c:pt idx="3">
                  <c:v>429.07</c:v>
                </c:pt>
                <c:pt idx="4">
                  <c:v>338.3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3-4046-AA32-D0F7A3BEF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3-4046-AA32-D0F7A3BEF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97.08</c:v>
                </c:pt>
                <c:pt idx="1">
                  <c:v>98.48</c:v>
                </c:pt>
                <c:pt idx="2">
                  <c:v>94.47</c:v>
                </c:pt>
                <c:pt idx="3">
                  <c:v>96.43</c:v>
                </c:pt>
                <c:pt idx="4">
                  <c:v>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E-45B7-AA24-4AD62795A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E-45B7-AA24-4AD62795A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D-43D5-8341-FAAB60184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D-43D5-8341-FAAB60184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I40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高知県　芸西村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3621</v>
      </c>
      <c r="AM8" s="46"/>
      <c r="AN8" s="46"/>
      <c r="AO8" s="46"/>
      <c r="AP8" s="46"/>
      <c r="AQ8" s="46"/>
      <c r="AR8" s="46"/>
      <c r="AS8" s="46"/>
      <c r="AT8" s="45">
        <f>データ!T6</f>
        <v>39.6</v>
      </c>
      <c r="AU8" s="45"/>
      <c r="AV8" s="45"/>
      <c r="AW8" s="45"/>
      <c r="AX8" s="45"/>
      <c r="AY8" s="45"/>
      <c r="AZ8" s="45"/>
      <c r="BA8" s="45"/>
      <c r="BB8" s="45">
        <f>データ!U6</f>
        <v>91.44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95.13</v>
      </c>
      <c r="Q10" s="45"/>
      <c r="R10" s="45"/>
      <c r="S10" s="45"/>
      <c r="T10" s="45"/>
      <c r="U10" s="45"/>
      <c r="V10" s="45"/>
      <c r="W10" s="45">
        <f>データ!Q6</f>
        <v>102.61</v>
      </c>
      <c r="X10" s="45"/>
      <c r="Y10" s="45"/>
      <c r="Z10" s="45"/>
      <c r="AA10" s="45"/>
      <c r="AB10" s="45"/>
      <c r="AC10" s="45"/>
      <c r="AD10" s="46">
        <f>データ!R6</f>
        <v>2200</v>
      </c>
      <c r="AE10" s="46"/>
      <c r="AF10" s="46"/>
      <c r="AG10" s="46"/>
      <c r="AH10" s="46"/>
      <c r="AI10" s="46"/>
      <c r="AJ10" s="46"/>
      <c r="AK10" s="2"/>
      <c r="AL10" s="46">
        <f>データ!V6</f>
        <v>3438</v>
      </c>
      <c r="AM10" s="46"/>
      <c r="AN10" s="46"/>
      <c r="AO10" s="46"/>
      <c r="AP10" s="46"/>
      <c r="AQ10" s="46"/>
      <c r="AR10" s="46"/>
      <c r="AS10" s="46"/>
      <c r="AT10" s="45">
        <f>データ!W6</f>
        <v>1.2</v>
      </c>
      <c r="AU10" s="45"/>
      <c r="AV10" s="45"/>
      <c r="AW10" s="45"/>
      <c r="AX10" s="45"/>
      <c r="AY10" s="45"/>
      <c r="AZ10" s="45"/>
      <c r="BA10" s="45"/>
      <c r="BB10" s="45">
        <f>データ!X6</f>
        <v>2865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【1,182.11】</v>
      </c>
      <c r="I86" s="12" t="str">
        <f>データ!CA6</f>
        <v>【73.78】</v>
      </c>
      <c r="J86" s="12" t="str">
        <f>データ!CL6</f>
        <v>【220.62】</v>
      </c>
      <c r="K86" s="12" t="str">
        <f>データ!CW6</f>
        <v>【42.22】</v>
      </c>
      <c r="L86" s="12" t="str">
        <f>データ!DH6</f>
        <v>【85.67】</v>
      </c>
      <c r="M86" s="12" t="s">
        <v>43</v>
      </c>
      <c r="N86" s="12" t="s">
        <v>43</v>
      </c>
      <c r="O86" s="12" t="str">
        <f>データ!EO6</f>
        <v>【0.13】</v>
      </c>
    </row>
  </sheetData>
  <sheetProtection algorithmName="SHA-512" hashValue="6+DmTaslmUnh+z7xwD7Qh4kSBrpQ1Y99+fUEZjv5NNMSFttCXFU73jbZmToh0HD1YaiT5PwD/N4YA4h9BCzK6A==" saltValue="yQdJw+NhCFh2xk48MKNbG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5" s="22" customFormat="1" x14ac:dyDescent="0.15">
      <c r="A6" s="14" t="s">
        <v>95</v>
      </c>
      <c r="B6" s="19">
        <f>B7</f>
        <v>2022</v>
      </c>
      <c r="C6" s="19">
        <f t="shared" ref="C6:X6" si="3">C7</f>
        <v>393070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高知県　芸西村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95.13</v>
      </c>
      <c r="Q6" s="20">
        <f t="shared" si="3"/>
        <v>102.61</v>
      </c>
      <c r="R6" s="20">
        <f t="shared" si="3"/>
        <v>2200</v>
      </c>
      <c r="S6" s="20">
        <f t="shared" si="3"/>
        <v>3621</v>
      </c>
      <c r="T6" s="20">
        <f t="shared" si="3"/>
        <v>39.6</v>
      </c>
      <c r="U6" s="20">
        <f t="shared" si="3"/>
        <v>91.44</v>
      </c>
      <c r="V6" s="20">
        <f t="shared" si="3"/>
        <v>3438</v>
      </c>
      <c r="W6" s="20">
        <f t="shared" si="3"/>
        <v>1.2</v>
      </c>
      <c r="X6" s="20">
        <f t="shared" si="3"/>
        <v>2865</v>
      </c>
      <c r="Y6" s="21">
        <f>IF(Y7="",NA(),Y7)</f>
        <v>99.23</v>
      </c>
      <c r="Z6" s="21">
        <f t="shared" ref="Z6:AH6" si="4">IF(Z7="",NA(),Z7)</f>
        <v>99.66</v>
      </c>
      <c r="AA6" s="21">
        <f t="shared" si="4"/>
        <v>101.19</v>
      </c>
      <c r="AB6" s="21">
        <f t="shared" si="4"/>
        <v>97</v>
      </c>
      <c r="AC6" s="21">
        <f t="shared" si="4"/>
        <v>103.98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697.6</v>
      </c>
      <c r="BG6" s="21">
        <f t="shared" ref="BG6:BO6" si="7">IF(BG7="",NA(),BG7)</f>
        <v>580.96</v>
      </c>
      <c r="BH6" s="21">
        <f t="shared" si="7"/>
        <v>565.97</v>
      </c>
      <c r="BI6" s="21">
        <f t="shared" si="7"/>
        <v>429.07</v>
      </c>
      <c r="BJ6" s="21">
        <f t="shared" si="7"/>
        <v>338.3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97.08</v>
      </c>
      <c r="BR6" s="21">
        <f t="shared" ref="BR6:BZ6" si="8">IF(BR7="",NA(),BR7)</f>
        <v>98.48</v>
      </c>
      <c r="BS6" s="21">
        <f t="shared" si="8"/>
        <v>94.47</v>
      </c>
      <c r="BT6" s="21">
        <f t="shared" si="8"/>
        <v>96.43</v>
      </c>
      <c r="BU6" s="21">
        <f t="shared" si="8"/>
        <v>97.5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150</v>
      </c>
      <c r="CF6" s="21">
        <f t="shared" si="9"/>
        <v>150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>
        <f>IF(CM7="",NA(),CM7)</f>
        <v>43.78</v>
      </c>
      <c r="CN6" s="21">
        <f t="shared" ref="CN6:CV6" si="10">IF(CN7="",NA(),CN7)</f>
        <v>45.02</v>
      </c>
      <c r="CO6" s="21">
        <f t="shared" si="10"/>
        <v>41.6</v>
      </c>
      <c r="CP6" s="21">
        <f t="shared" si="10"/>
        <v>42.22</v>
      </c>
      <c r="CQ6" s="21">
        <f t="shared" si="10"/>
        <v>40.799999999999997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75.58</v>
      </c>
      <c r="CY6" s="21">
        <f t="shared" ref="CY6:DG6" si="11">IF(CY7="",NA(),CY7)</f>
        <v>76.17</v>
      </c>
      <c r="CZ6" s="21">
        <f t="shared" si="11"/>
        <v>76.739999999999995</v>
      </c>
      <c r="DA6" s="21">
        <f t="shared" si="11"/>
        <v>77.25</v>
      </c>
      <c r="DB6" s="21">
        <f t="shared" si="11"/>
        <v>77.28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5" s="22" customFormat="1" x14ac:dyDescent="0.15">
      <c r="A7" s="14"/>
      <c r="B7" s="23">
        <v>2022</v>
      </c>
      <c r="C7" s="23">
        <v>393070</v>
      </c>
      <c r="D7" s="23">
        <v>47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 t="s">
        <v>103</v>
      </c>
      <c r="P7" s="24">
        <v>95.13</v>
      </c>
      <c r="Q7" s="24">
        <v>102.61</v>
      </c>
      <c r="R7" s="24">
        <v>2200</v>
      </c>
      <c r="S7" s="24">
        <v>3621</v>
      </c>
      <c r="T7" s="24">
        <v>39.6</v>
      </c>
      <c r="U7" s="24">
        <v>91.44</v>
      </c>
      <c r="V7" s="24">
        <v>3438</v>
      </c>
      <c r="W7" s="24">
        <v>1.2</v>
      </c>
      <c r="X7" s="24">
        <v>2865</v>
      </c>
      <c r="Y7" s="24">
        <v>99.23</v>
      </c>
      <c r="Z7" s="24">
        <v>99.66</v>
      </c>
      <c r="AA7" s="24">
        <v>101.19</v>
      </c>
      <c r="AB7" s="24">
        <v>97</v>
      </c>
      <c r="AC7" s="24">
        <v>103.98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697.6</v>
      </c>
      <c r="BG7" s="24">
        <v>580.96</v>
      </c>
      <c r="BH7" s="24">
        <v>565.97</v>
      </c>
      <c r="BI7" s="24">
        <v>429.07</v>
      </c>
      <c r="BJ7" s="24">
        <v>338.3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97.08</v>
      </c>
      <c r="BR7" s="24">
        <v>98.48</v>
      </c>
      <c r="BS7" s="24">
        <v>94.47</v>
      </c>
      <c r="BT7" s="24">
        <v>96.43</v>
      </c>
      <c r="BU7" s="24">
        <v>97.5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150</v>
      </c>
      <c r="CC7" s="24">
        <v>150</v>
      </c>
      <c r="CD7" s="24">
        <v>150</v>
      </c>
      <c r="CE7" s="24">
        <v>150</v>
      </c>
      <c r="CF7" s="24">
        <v>150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>
        <v>43.78</v>
      </c>
      <c r="CN7" s="24">
        <v>45.02</v>
      </c>
      <c r="CO7" s="24">
        <v>41.6</v>
      </c>
      <c r="CP7" s="24">
        <v>42.22</v>
      </c>
      <c r="CQ7" s="24">
        <v>40.799999999999997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75.58</v>
      </c>
      <c r="CY7" s="24">
        <v>76.17</v>
      </c>
      <c r="CZ7" s="24">
        <v>76.739999999999995</v>
      </c>
      <c r="DA7" s="24">
        <v>77.25</v>
      </c>
      <c r="DB7" s="24">
        <v>77.28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 x14ac:dyDescent="0.15">
      <c r="B13" t="s">
        <v>111</v>
      </c>
      <c r="C13" t="s">
        <v>112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山﨑 雄太</cp:lastModifiedBy>
  <dcterms:created xsi:type="dcterms:W3CDTF">2023-12-12T02:51:08Z</dcterms:created>
  <dcterms:modified xsi:type="dcterms:W3CDTF">2024-02-29T01:33:13Z</dcterms:modified>
  <cp:category/>
</cp:coreProperties>
</file>