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Mywebsv\０８建設課\04 水道班\06 県報告（調査文書等）\公営企業に係る「経営比較分析表」の分析等\R05.01.25〆 公営企業に係る経営比較分析表（令和４年度決算）の分析等について\02.提出\"/>
    </mc:Choice>
  </mc:AlternateContent>
  <xr:revisionPtr revIDLastSave="0" documentId="13_ncr:1_{D1F853D4-5C47-4864-BEDA-F0E1677FDAC1}" xr6:coauthVersionLast="45" xr6:coauthVersionMax="45" xr10:uidLastSave="{00000000-0000-0000-0000-000000000000}"/>
  <workbookProtection workbookAlgorithmName="SHA-512" workbookHashValue="J9tjPv6wO2FvM8Hzd8S9af5uH5Fzn/mzYVVvRah5i+NNEzN5X0NJcRByWUKOfymUpndB09Jdpqqc2b9ZWJpQag==" workbookSaltValue="v+uuuA9JCv2YSvJrolGtAg==" workbookSpinCount="100000" lockStructure="1"/>
  <bookViews>
    <workbookView xWindow="-6330" yWindow="-16320" windowWidth="29040" windowHeight="164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E85" i="4"/>
  <c r="BB10" i="4"/>
  <c r="AT10" i="4"/>
  <c r="AL10" i="4"/>
  <c r="W10" i="4"/>
  <c r="P10" i="4"/>
  <c r="B10" i="4"/>
  <c r="BB8" i="4"/>
  <c r="AT8" i="4"/>
  <c r="AL8" i="4"/>
  <c r="AD8" i="4"/>
  <c r="W8" i="4"/>
  <c r="P8" i="4"/>
  <c r="I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<sst xmlns="http://schemas.openxmlformats.org/spreadsheetml/2006/main" count="233" uniqueCount="118">
  <si>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</si>
  <si>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</si>
  <si>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</si>
  <si>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</si>
  <si>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</si>
  <si>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</si>
  <si>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</si>
  <si>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</si>
  <si>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</si>
  <si>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</si>
  <si>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</si>
  <si>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</si>
  <si>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</si>
  <si>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</si>
  <si>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</si>
  <si>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</si>
  <si>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</si>
  <si>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</si>
  <si>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</si>
  <si>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</si>
  <si>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</si>
  <si>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</si>
  <si>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</si>
  <si>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</si>
  <si>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</si>
  <si>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</si>
  <si>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</si>
  <si>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</si>
  <si>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</si>
  <si>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</si>
  <si>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</si>
  <si>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</si>
  <si>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</si>
  <si>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</si>
  <si>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</si>
  <si>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</si>
  <si>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</si>
  <si>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</si>
  <si>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</si>
  <si>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</si>
  <si>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</si>
  <si>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</si>
  <si>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</si>
  <si>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</si>
  <si>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</si>
  <si>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</si>
  <si>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</si>
  <si>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</si>
  <si>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</si>
  <si>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</si>
  <si>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</si>
  <si>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</si>
  <si>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</si>
  <si>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</si>
  <si>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</si>
  <si>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</si>
  <si>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</si>
  <si>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</si>
  <si>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</si>
  <si>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</si>
  <si>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</si>
  <si>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</si>
  <si>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</si>
  <si>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</si>
  <si>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</si>
  <si>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</si>
  <si>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</si>
  <si>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</si>
  <si>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</si>
  <si>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</si>
  <si>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</si>
  <si>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</si>
  <si>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</si>
  <si>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</si>
  <si>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</si>
  <si>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</si>
  <si>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</si>
  <si>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</si>
  <si>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</si>
  <si>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</si>
  <si>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</si>
  <si>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</si>
  <si>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</si>
  <si>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</si>
  <si>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</si>
  <si>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</si>
  <si>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</si>
  <si>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</si>
  <si>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</si>
  <si>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</si>
  <si>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</si>
  <si>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</si>
  <si>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</si>
  <si>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</si>
  <si>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</si>
  <si>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</si>
  <si>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本山町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</si>
  <si>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</si>
  <si>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</si>
  <si>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</si>
  <si>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</si>
  <si>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</si>
  <si>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</si>
  <si>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</si>
  <si>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</si>
  <si>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</si>
  <si>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</si>
  <si>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</si>
  <si>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</si>
  <si>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</si>
  <si>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</si>
  <si>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</si>
  <si>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</si>
  <si>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</si>
  <si>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</si>
  <si>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９年度以降に順次更新を開始し、平成２４年度に行った簡易水道の施設統合では、耐震管を採用し、導水、送水、配水管を10㎞強更新しています。平成30年度からは、老朽化した配水管・電気設備等の更新を実施していますが、未更新の地域もあり、順次計画的に更新していく必要があります。
R5年度にはBCP（業務継続計画）を策定し、施設の耐震診断を実施し、耐震性について調査を行い、現状を把握しました。耐震性を有していない施設や地震後の復旧計画、給水継続を総合的に判断し、優先順位を付けた施設更新を検討していく必要があります。</t>
    <rPh sb="0" eb="2">
      <t>ヘイセイ</t>
    </rPh>
    <rPh sb="3" eb="5">
      <t>ネンド</t>
    </rPh>
    <rPh sb="5" eb="7">
      <t>イコウ</t>
    </rPh>
    <rPh sb="8" eb="10">
      <t>ジュンジ</t>
    </rPh>
    <rPh sb="10" eb="12">
      <t>コウシン</t>
    </rPh>
    <rPh sb="13" eb="15">
      <t>カイシ</t>
    </rPh>
    <rPh sb="17" eb="19">
      <t>ヘイセイ</t>
    </rPh>
    <rPh sb="21" eb="23">
      <t>ネンド</t>
    </rPh>
    <rPh sb="24" eb="25">
      <t>オコナ</t>
    </rPh>
    <rPh sb="27" eb="31">
      <t>カンイスイドウ</t>
    </rPh>
    <rPh sb="32" eb="34">
      <t>シセツ</t>
    </rPh>
    <rPh sb="34" eb="36">
      <t>トウゴウ</t>
    </rPh>
    <rPh sb="39" eb="42">
      <t>タイシンカン</t>
    </rPh>
    <rPh sb="43" eb="45">
      <t>サイヨウ</t>
    </rPh>
    <rPh sb="47" eb="49">
      <t>ドウスイ</t>
    </rPh>
    <rPh sb="50" eb="52">
      <t>ソウスイ</t>
    </rPh>
    <rPh sb="53" eb="56">
      <t>ハイスイカン</t>
    </rPh>
    <rPh sb="60" eb="61">
      <t>キョウ</t>
    </rPh>
    <rPh sb="61" eb="63">
      <t>コウシン</t>
    </rPh>
    <rPh sb="69" eb="71">
      <t>ヘイセイ</t>
    </rPh>
    <rPh sb="73" eb="75">
      <t>ネンド</t>
    </rPh>
    <rPh sb="79" eb="82">
      <t>ロウキュウカ</t>
    </rPh>
    <rPh sb="84" eb="87">
      <t>ハイスイカン</t>
    </rPh>
    <rPh sb="88" eb="90">
      <t>デンキ</t>
    </rPh>
    <rPh sb="90" eb="92">
      <t>セツビ</t>
    </rPh>
    <rPh sb="92" eb="93">
      <t>ナド</t>
    </rPh>
    <rPh sb="94" eb="96">
      <t>コウシン</t>
    </rPh>
    <rPh sb="97" eb="99">
      <t>ジッシ</t>
    </rPh>
    <rPh sb="106" eb="109">
      <t>ミコウシン</t>
    </rPh>
    <rPh sb="110" eb="112">
      <t>チイキ</t>
    </rPh>
    <rPh sb="116" eb="118">
      <t>ジュンジ</t>
    </rPh>
    <rPh sb="118" eb="121">
      <t>ケイカクテキ</t>
    </rPh>
    <rPh sb="122" eb="124">
      <t>コウシン</t>
    </rPh>
    <rPh sb="128" eb="130">
      <t>ヒツヨウ</t>
    </rPh>
    <phoneticPr fontId="4"/>
  </si>
  <si>
    <t xml:space="preserve">平成26年度から平成28年度にかけて、水道料金の改定を行い、収益的収支比率・回収率は大きく改善されてきましたが、今後、人口増加は見込まれず、給水収益の増加が期待できないと考えられます。また、過去５年間の水道料金の収入額は人口減少と比較しても著しい減少傾向にはないことから、ある時期を境に一気に落ち込むことが発生すると見込んでいます。それに加えて、過去の大型事業による事業債の償還が本格的に始まり、経営への影響が出始めています。
安定した事業運営を維持していく為、令和６年度から公営企業会計の法適用化を実施し、長期的な経営目線を持ち、施設規模の縮小等経費削減に向けた取組や管路や施設の更新需要等の将来試算と経営収支の見通しを踏まえ、適正な料金水準の設定を行い、サービス向上に努めていきます。													
														</t>
    <rPh sb="95" eb="97">
      <t>カコ</t>
    </rPh>
    <rPh sb="98" eb="100">
      <t>ネンカン</t>
    </rPh>
    <rPh sb="101" eb="105">
      <t>スイドウリョウキン</t>
    </rPh>
    <rPh sb="106" eb="109">
      <t>シュウニュウガク</t>
    </rPh>
    <rPh sb="110" eb="112">
      <t>ジンコウ</t>
    </rPh>
    <rPh sb="112" eb="114">
      <t>ゲンショウ</t>
    </rPh>
    <rPh sb="115" eb="117">
      <t>ヒカク</t>
    </rPh>
    <rPh sb="120" eb="121">
      <t>イチジル</t>
    </rPh>
    <rPh sb="123" eb="125">
      <t>ゲンショウ</t>
    </rPh>
    <rPh sb="125" eb="127">
      <t>ケイコウ</t>
    </rPh>
    <rPh sb="138" eb="140">
      <t>ジキ</t>
    </rPh>
    <rPh sb="141" eb="142">
      <t>サカイ</t>
    </rPh>
    <rPh sb="143" eb="145">
      <t>イッキ</t>
    </rPh>
    <rPh sb="146" eb="147">
      <t>オ</t>
    </rPh>
    <rPh sb="148" eb="149">
      <t>コ</t>
    </rPh>
    <rPh sb="153" eb="155">
      <t>ハッセイ</t>
    </rPh>
    <rPh sb="158" eb="160">
      <t>ミコ</t>
    </rPh>
    <rPh sb="169" eb="170">
      <t>クワ</t>
    </rPh>
    <rPh sb="231" eb="233">
      <t>レイワ</t>
    </rPh>
    <rPh sb="234" eb="236">
      <t>ネンド</t>
    </rPh>
    <phoneticPr fontId="4"/>
  </si>
  <si>
    <t>【経営の健全性について】
①収益的収支比率
平成26年度から水道料金改定を行い、経営が改善されてきています。しかしながら、R4年度は施設の突発的な修繕が発生したことから数値が平均値以下となっていますが、概ね健全であるといえます。
⑤料金回収率
過去の大型事業による事業債償還額等の増加に伴い、給水原価の上昇を受け、平成30以降低下傾向にあります。
⑥給水原価
R4年度に関しては、物価上昇の影響を受け、施設の維持管理費用の上昇から給水原価が上昇しています。
【経営の効率性】
老朽管の布設替を進めていますが、まだ布設替が完了していない地域もあり、漏水も発生しています。今後も引き続き布設替工事や漏水修繕を継続的に実施しながら、有収率の向上を図っていく必要があります。</t>
    <rPh sb="1" eb="3">
      <t>ケイエイ</t>
    </rPh>
    <rPh sb="4" eb="7">
      <t>ケンゼンセイ</t>
    </rPh>
    <rPh sb="14" eb="16">
      <t>シュウエキ</t>
    </rPh>
    <rPh sb="16" eb="17">
      <t>テキ</t>
    </rPh>
    <rPh sb="17" eb="19">
      <t>シュウシ</t>
    </rPh>
    <rPh sb="19" eb="21">
      <t>ヒリツ</t>
    </rPh>
    <rPh sb="22" eb="24">
      <t>ヘイセイ</t>
    </rPh>
    <rPh sb="26" eb="28">
      <t>ネンド</t>
    </rPh>
    <rPh sb="30" eb="34">
      <t>スイドウリョウキン</t>
    </rPh>
    <rPh sb="34" eb="36">
      <t>カイテイ</t>
    </rPh>
    <rPh sb="37" eb="38">
      <t>オコナ</t>
    </rPh>
    <rPh sb="40" eb="42">
      <t>ケイエイ</t>
    </rPh>
    <rPh sb="43" eb="45">
      <t>カイゼン</t>
    </rPh>
    <rPh sb="63" eb="65">
      <t>ネンド</t>
    </rPh>
    <rPh sb="66" eb="68">
      <t>シセツ</t>
    </rPh>
    <rPh sb="69" eb="71">
      <t>トッパツ</t>
    </rPh>
    <rPh sb="71" eb="72">
      <t>テキ</t>
    </rPh>
    <rPh sb="73" eb="75">
      <t>シュウゼン</t>
    </rPh>
    <rPh sb="76" eb="78">
      <t>ハッセイ</t>
    </rPh>
    <rPh sb="84" eb="86">
      <t>スウチ</t>
    </rPh>
    <rPh sb="87" eb="90">
      <t>ヘイキンチ</t>
    </rPh>
    <rPh sb="90" eb="92">
      <t>イカ</t>
    </rPh>
    <rPh sb="101" eb="102">
      <t>オオム</t>
    </rPh>
    <rPh sb="103" eb="105">
      <t>ケンゼン</t>
    </rPh>
    <rPh sb="116" eb="118">
      <t>リョウキン</t>
    </rPh>
    <rPh sb="118" eb="121">
      <t>カイシュウリツ</t>
    </rPh>
    <rPh sb="122" eb="124">
      <t>カコ</t>
    </rPh>
    <rPh sb="125" eb="127">
      <t>オオガタ</t>
    </rPh>
    <rPh sb="127" eb="129">
      <t>ジギョウ</t>
    </rPh>
    <rPh sb="132" eb="135">
      <t>ジギョウサイ</t>
    </rPh>
    <rPh sb="135" eb="138">
      <t>ショウカンガク</t>
    </rPh>
    <rPh sb="138" eb="139">
      <t>ナド</t>
    </rPh>
    <rPh sb="140" eb="142">
      <t>ゾウカ</t>
    </rPh>
    <rPh sb="143" eb="144">
      <t>トモナ</t>
    </rPh>
    <rPh sb="146" eb="150">
      <t>キュウスイゲンカ</t>
    </rPh>
    <rPh sb="151" eb="153">
      <t>ジョウショウ</t>
    </rPh>
    <rPh sb="154" eb="155">
      <t>ウ</t>
    </rPh>
    <rPh sb="157" eb="159">
      <t>ヘイセイ</t>
    </rPh>
    <rPh sb="161" eb="163">
      <t>イコウ</t>
    </rPh>
    <rPh sb="163" eb="165">
      <t>テイカ</t>
    </rPh>
    <rPh sb="165" eb="167">
      <t>ケイコウ</t>
    </rPh>
    <rPh sb="175" eb="179">
      <t>キュウスイゲンカ</t>
    </rPh>
    <rPh sb="182" eb="184">
      <t>ネンド</t>
    </rPh>
    <rPh sb="185" eb="186">
      <t>カン</t>
    </rPh>
    <rPh sb="190" eb="194">
      <t>ブッカジョウショウ</t>
    </rPh>
    <rPh sb="195" eb="197">
      <t>エイキョウ</t>
    </rPh>
    <rPh sb="198" eb="199">
      <t>ウ</t>
    </rPh>
    <rPh sb="201" eb="203">
      <t>シセツ</t>
    </rPh>
    <rPh sb="204" eb="209">
      <t>イジカンリヒ</t>
    </rPh>
    <rPh sb="209" eb="210">
      <t>ヨウ</t>
    </rPh>
    <rPh sb="211" eb="213">
      <t>ジョウショウ</t>
    </rPh>
    <rPh sb="215" eb="219">
      <t>キュウスイゲンカ</t>
    </rPh>
    <rPh sb="220" eb="222">
      <t>ジョウショウ</t>
    </rPh>
    <rPh sb="230" eb="232">
      <t>ケイエイ</t>
    </rPh>
    <rPh sb="233" eb="236">
      <t>コウリツセイ</t>
    </rPh>
    <rPh sb="238" eb="241">
      <t>ロウキュウカン</t>
    </rPh>
    <rPh sb="256" eb="258">
      <t>フセツ</t>
    </rPh>
    <rPh sb="258" eb="259">
      <t>カ</t>
    </rPh>
    <rPh sb="260" eb="262">
      <t>カンリョウ</t>
    </rPh>
    <rPh sb="267" eb="269">
      <t>チイキ</t>
    </rPh>
    <rPh sb="273" eb="275">
      <t>ロウスイ</t>
    </rPh>
    <rPh sb="276" eb="278">
      <t>ハッセイ</t>
    </rPh>
    <rPh sb="284" eb="286">
      <t>コンゴ</t>
    </rPh>
    <rPh sb="287" eb="288">
      <t>ヒ</t>
    </rPh>
    <rPh sb="289" eb="290">
      <t>ツヅ</t>
    </rPh>
    <rPh sb="291" eb="294">
      <t>フセツカ</t>
    </rPh>
    <rPh sb="294" eb="296">
      <t>コウジ</t>
    </rPh>
    <rPh sb="297" eb="299">
      <t>ロウスイ</t>
    </rPh>
    <rPh sb="299" eb="301">
      <t>シュウゼン</t>
    </rPh>
    <rPh sb="302" eb="304">
      <t>ケイゾク</t>
    </rPh>
    <rPh sb="304" eb="305">
      <t>テキ</t>
    </rPh>
    <rPh sb="306" eb="30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</si>
</sst>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1.37</c:v>
                </c:pt>
                <c:pt idx="1">
                  <c:v>1.74</c:v>
                </c:pt>
                <c:pt idx="2">
                  <c:v>2.31</c:v>
                </c:pt>
                <c:pt idx="3">
                  <c:v>2.4</c:v>
                </c:pt>
                <c:pt idx="4">
                  <c:v>2.84</c:v>
                </c:pt>
              </c:numCache>
            </c:numRef>
          </c:val>
          <c:extLst>
            <c:ext xmlns:c16="http://schemas.microsoft.com/office/drawing/2014/chart" uri="{C3380CC4-5D6E-409C-BE32-E72D297353CC}">
              <c16:uniqueId val="{00000000-352B-4D92-8ADC-BCEC0B6C3E2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352B-4D92-8ADC-BCEC0B6C3E2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73.33</c:v>
                </c:pt>
                <c:pt idx="1">
                  <c:v>52.62</c:v>
                </c:pt>
                <c:pt idx="2">
                  <c:v>72.2</c:v>
                </c:pt>
                <c:pt idx="3">
                  <c:v>71.489999999999995</c:v>
                </c:pt>
                <c:pt idx="4">
                  <c:v>73.400000000000006</c:v>
                </c:pt>
              </c:numCache>
            </c:numRef>
          </c:val>
          <c:extLst>
            <c:ext xmlns:c16="http://schemas.microsoft.com/office/drawing/2014/chart" uri="{C3380CC4-5D6E-409C-BE32-E72D297353CC}">
              <c16:uniqueId val="{00000000-B726-4186-87E8-292B786446D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B726-4186-87E8-292B786446D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56.46</c:v>
                </c:pt>
                <c:pt idx="1">
                  <c:v>75.959999999999994</c:v>
                </c:pt>
                <c:pt idx="2">
                  <c:v>58.77</c:v>
                </c:pt>
                <c:pt idx="3">
                  <c:v>56.08</c:v>
                </c:pt>
                <c:pt idx="4">
                  <c:v>55.38</c:v>
                </c:pt>
              </c:numCache>
            </c:numRef>
          </c:val>
          <c:extLst>
            <c:ext xmlns:c16="http://schemas.microsoft.com/office/drawing/2014/chart" uri="{C3380CC4-5D6E-409C-BE32-E72D297353CC}">
              <c16:uniqueId val="{00000000-9868-4276-A597-A2BB9501262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9868-4276-A597-A2BB9501262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120.33</c:v>
                </c:pt>
                <c:pt idx="1">
                  <c:v>79.58</c:v>
                </c:pt>
                <c:pt idx="2">
                  <c:v>94.7</c:v>
                </c:pt>
                <c:pt idx="3">
                  <c:v>79.650000000000006</c:v>
                </c:pt>
                <c:pt idx="4">
                  <c:v>68.31</c:v>
                </c:pt>
              </c:numCache>
            </c:numRef>
          </c:val>
          <c:extLst>
            <c:ext xmlns:c16="http://schemas.microsoft.com/office/drawing/2014/chart" uri="{C3380CC4-5D6E-409C-BE32-E72D297353CC}">
              <c16:uniqueId val="{00000000-BB8F-4B5B-BFDE-32D9FB285F9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BB8F-4B5B-BFDE-32D9FB285F9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44-4E66-BFD5-2A7C3DAB577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44-4E66-BFD5-2A7C3DAB577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44-46A1-9DE6-A6A0E95C4F3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44-46A1-9DE6-A6A0E95C4F3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F2-4550-ADAC-3EBA9056053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F2-4550-ADAC-3EBA9056053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6D-46B6-AFC2-6985DC2EE40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6D-46B6-AFC2-6985DC2EE40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1850.01</c:v>
                </c:pt>
                <c:pt idx="1">
                  <c:v>1852.31</c:v>
                </c:pt>
                <c:pt idx="2">
                  <c:v>1771.52</c:v>
                </c:pt>
                <c:pt idx="3">
                  <c:v>1802.19</c:v>
                </c:pt>
                <c:pt idx="4">
                  <c:v>1728.97</c:v>
                </c:pt>
              </c:numCache>
            </c:numRef>
          </c:val>
          <c:extLst>
            <c:ext xmlns:c16="http://schemas.microsoft.com/office/drawing/2014/chart" uri="{C3380CC4-5D6E-409C-BE32-E72D297353CC}">
              <c16:uniqueId val="{00000000-CBC3-495F-9B20-8CDF0F9BE24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CBC3-495F-9B20-8CDF0F9BE24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77.53</c:v>
                </c:pt>
                <c:pt idx="1">
                  <c:v>65.48</c:v>
                </c:pt>
                <c:pt idx="2">
                  <c:v>80.040000000000006</c:v>
                </c:pt>
                <c:pt idx="3">
                  <c:v>72.67</c:v>
                </c:pt>
                <c:pt idx="4">
                  <c:v>57.88</c:v>
                </c:pt>
              </c:numCache>
            </c:numRef>
          </c:val>
          <c:extLst>
            <c:ext xmlns:c16="http://schemas.microsoft.com/office/drawing/2014/chart" uri="{C3380CC4-5D6E-409C-BE32-E72D297353CC}">
              <c16:uniqueId val="{00000000-C2C8-4EA5-8325-E8DE2DC421B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C2C8-4EA5-8325-E8DE2DC421B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211.22</c:v>
                </c:pt>
                <c:pt idx="1">
                  <c:v>256.83999999999997</c:v>
                </c:pt>
                <c:pt idx="2">
                  <c:v>204.92</c:v>
                </c:pt>
                <c:pt idx="3">
                  <c:v>236.42</c:v>
                </c:pt>
                <c:pt idx="4">
                  <c:v>298.02</c:v>
                </c:pt>
              </c:numCache>
            </c:numRef>
          </c:val>
          <c:extLst>
            <c:ext xmlns:c16="http://schemas.microsoft.com/office/drawing/2014/chart" uri="{C3380CC4-5D6E-409C-BE32-E72D297353CC}">
              <c16:uniqueId val="{00000000-D109-4F27-8DDA-D09D6F5C397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D109-4F27-8DDA-D09D6F5C397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F34" sqref="BF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高知県　本山町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3299</v>
      </c>
      <c r="AM8" s="37"/>
      <c r="AN8" s="37"/>
      <c r="AO8" s="37"/>
      <c r="AP8" s="37"/>
      <c r="AQ8" s="37"/>
      <c r="AR8" s="37"/>
      <c r="AS8" s="37"/>
      <c r="AT8" s="38">
        <f>データ!$S$6</f>
        <v>134.22</v>
      </c>
      <c r="AU8" s="38"/>
      <c r="AV8" s="38"/>
      <c r="AW8" s="38"/>
      <c r="AX8" s="38"/>
      <c r="AY8" s="38"/>
      <c r="AZ8" s="38"/>
      <c r="BA8" s="38"/>
      <c r="BB8" s="38">
        <f>データ!$T$6</f>
        <v>24.58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83.78</v>
      </c>
      <c r="Q10" s="38"/>
      <c r="R10" s="38"/>
      <c r="S10" s="38"/>
      <c r="T10" s="38"/>
      <c r="U10" s="38"/>
      <c r="V10" s="38"/>
      <c r="W10" s="37">
        <f>データ!$Q$6</f>
        <v>2680</v>
      </c>
      <c r="X10" s="37"/>
      <c r="Y10" s="37"/>
      <c r="Z10" s="37"/>
      <c r="AA10" s="37"/>
      <c r="AB10" s="37"/>
      <c r="AC10" s="37"/>
      <c r="AD10" s="2"/>
      <c r="AE10" s="2"/>
      <c r="AF10" s="2"/>
      <c r="AG10" s="2"/>
      <c r="AH10" s="2"/>
      <c r="AI10" s="2"/>
      <c r="AJ10" s="2"/>
      <c r="AK10" s="2"/>
      <c r="AL10" s="37">
        <f>データ!$U$6</f>
        <v>2743</v>
      </c>
      <c r="AM10" s="37"/>
      <c r="AN10" s="37"/>
      <c r="AO10" s="37"/>
      <c r="AP10" s="37"/>
      <c r="AQ10" s="37"/>
      <c r="AR10" s="37"/>
      <c r="AS10" s="37"/>
      <c r="AT10" s="38">
        <f>データ!$V$6</f>
        <v>10.95</v>
      </c>
      <c r="AU10" s="38"/>
      <c r="AV10" s="38"/>
      <c r="AW10" s="38"/>
      <c r="AX10" s="38"/>
      <c r="AY10" s="38"/>
      <c r="AZ10" s="38"/>
      <c r="BA10" s="38"/>
      <c r="BB10" s="38">
        <f>データ!$W$6</f>
        <v>250.5</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117</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vASvv0OGVDyr7itKKVhgXOuOVFYXzPUJZtdUq54JqDdEAYW7iKfhOfHJIAfrNPX6iHYuRYLr6O/Nbi0h1ly2Iw==" saltValue="RZjQnmHE7gdRyjiEN9cFl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393410</v>
      </c>
      <c r="D6" s="20">
        <f t="shared" si="3"/>
        <v>47</v>
      </c>
      <c r="E6" s="20">
        <f t="shared" si="3"/>
        <v>1</v>
      </c>
      <c r="F6" s="20">
        <f t="shared" si="3"/>
        <v>0</v>
      </c>
      <c r="G6" s="20">
        <f t="shared" si="3"/>
        <v>0</v>
      </c>
      <c r="H6" s="20" t="str">
        <f t="shared" si="3"/>
        <v>高知県　本山町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83.78</v>
      </c>
      <c r="Q6" s="21">
        <f t="shared" si="3"/>
        <v>2680</v>
      </c>
      <c r="R6" s="21">
        <f t="shared" si="3"/>
        <v>3299</v>
      </c>
      <c r="S6" s="21">
        <f t="shared" si="3"/>
        <v>134.22</v>
      </c>
      <c r="T6" s="21">
        <f t="shared" si="3"/>
        <v>24.58</v>
      </c>
      <c r="U6" s="21">
        <f t="shared" si="3"/>
        <v>2743</v>
      </c>
      <c r="V6" s="21">
        <f t="shared" si="3"/>
        <v>10.95</v>
      </c>
      <c r="W6" s="21">
        <f t="shared" si="3"/>
        <v>250.5</v>
      </c>
      <c r="X6" s="22">
        <f>IF(X7="",NA(),X7)</f>
        <v>120.33</v>
      </c>
      <c r="Y6" s="22">
        <f t="shared" ref="Y6:AG6" si="4">IF(Y7="",NA(),Y7)</f>
        <v>79.58</v>
      </c>
      <c r="Z6" s="22">
        <f t="shared" si="4"/>
        <v>94.7</v>
      </c>
      <c r="AA6" s="22">
        <f t="shared" si="4"/>
        <v>79.650000000000006</v>
      </c>
      <c r="AB6" s="22">
        <f t="shared" si="4"/>
        <v>68.31</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1850.01</v>
      </c>
      <c r="BF6" s="22">
        <f t="shared" ref="BF6:BN6" si="7">IF(BF7="",NA(),BF7)</f>
        <v>1852.31</v>
      </c>
      <c r="BG6" s="22">
        <f t="shared" si="7"/>
        <v>1771.52</v>
      </c>
      <c r="BH6" s="22">
        <f t="shared" si="7"/>
        <v>1802.19</v>
      </c>
      <c r="BI6" s="22">
        <f t="shared" si="7"/>
        <v>1728.97</v>
      </c>
      <c r="BJ6" s="22">
        <f t="shared" si="7"/>
        <v>1007.7</v>
      </c>
      <c r="BK6" s="22">
        <f t="shared" si="7"/>
        <v>1018.52</v>
      </c>
      <c r="BL6" s="22">
        <f t="shared" si="7"/>
        <v>949.61</v>
      </c>
      <c r="BM6" s="22">
        <f t="shared" si="7"/>
        <v>918.84</v>
      </c>
      <c r="BN6" s="22">
        <f t="shared" si="7"/>
        <v>955.49</v>
      </c>
      <c r="BO6" s="21" t="str">
        <f>IF(BO7="","",IF(BO7="-","【-】","【"&amp;SUBSTITUTE(TEXT(BO7,"#,##0.00"),"-","△")&amp;"】"))</f>
        <v>【982.48】</v>
      </c>
      <c r="BP6" s="22">
        <f>IF(BP7="",NA(),BP7)</f>
        <v>77.53</v>
      </c>
      <c r="BQ6" s="22">
        <f t="shared" ref="BQ6:BY6" si="8">IF(BQ7="",NA(),BQ7)</f>
        <v>65.48</v>
      </c>
      <c r="BR6" s="22">
        <f t="shared" si="8"/>
        <v>80.040000000000006</v>
      </c>
      <c r="BS6" s="22">
        <f t="shared" si="8"/>
        <v>72.67</v>
      </c>
      <c r="BT6" s="22">
        <f t="shared" si="8"/>
        <v>57.88</v>
      </c>
      <c r="BU6" s="22">
        <f t="shared" si="8"/>
        <v>59.22</v>
      </c>
      <c r="BV6" s="22">
        <f t="shared" si="8"/>
        <v>58.79</v>
      </c>
      <c r="BW6" s="22">
        <f t="shared" si="8"/>
        <v>58.41</v>
      </c>
      <c r="BX6" s="22">
        <f t="shared" si="8"/>
        <v>58.27</v>
      </c>
      <c r="BY6" s="22">
        <f t="shared" si="8"/>
        <v>55.15</v>
      </c>
      <c r="BZ6" s="21" t="str">
        <f>IF(BZ7="","",IF(BZ7="-","【-】","【"&amp;SUBSTITUTE(TEXT(BZ7,"#,##0.00"),"-","△")&amp;"】"))</f>
        <v>【50.61】</v>
      </c>
      <c r="CA6" s="22">
        <f>IF(CA7="",NA(),CA7)</f>
        <v>211.22</v>
      </c>
      <c r="CB6" s="22">
        <f t="shared" ref="CB6:CJ6" si="9">IF(CB7="",NA(),CB7)</f>
        <v>256.83999999999997</v>
      </c>
      <c r="CC6" s="22">
        <f t="shared" si="9"/>
        <v>204.92</v>
      </c>
      <c r="CD6" s="22">
        <f t="shared" si="9"/>
        <v>236.42</v>
      </c>
      <c r="CE6" s="22">
        <f t="shared" si="9"/>
        <v>298.02</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73.33</v>
      </c>
      <c r="CM6" s="22">
        <f t="shared" ref="CM6:CU6" si="10">IF(CM7="",NA(),CM7)</f>
        <v>52.62</v>
      </c>
      <c r="CN6" s="22">
        <f t="shared" si="10"/>
        <v>72.2</v>
      </c>
      <c r="CO6" s="22">
        <f t="shared" si="10"/>
        <v>71.489999999999995</v>
      </c>
      <c r="CP6" s="22">
        <f t="shared" si="10"/>
        <v>73.400000000000006</v>
      </c>
      <c r="CQ6" s="22">
        <f t="shared" si="10"/>
        <v>56.76</v>
      </c>
      <c r="CR6" s="22">
        <f t="shared" si="10"/>
        <v>56.04</v>
      </c>
      <c r="CS6" s="22">
        <f t="shared" si="10"/>
        <v>58.52</v>
      </c>
      <c r="CT6" s="22">
        <f t="shared" si="10"/>
        <v>58.88</v>
      </c>
      <c r="CU6" s="22">
        <f t="shared" si="10"/>
        <v>58.16</v>
      </c>
      <c r="CV6" s="21" t="str">
        <f>IF(CV7="","",IF(CV7="-","【-】","【"&amp;SUBSTITUTE(TEXT(CV7,"#,##0.00"),"-","△")&amp;"】"))</f>
        <v>【56.15】</v>
      </c>
      <c r="CW6" s="22">
        <f>IF(CW7="",NA(),CW7)</f>
        <v>56.46</v>
      </c>
      <c r="CX6" s="22">
        <f t="shared" ref="CX6:DF6" si="11">IF(CX7="",NA(),CX7)</f>
        <v>75.959999999999994</v>
      </c>
      <c r="CY6" s="22">
        <f t="shared" si="11"/>
        <v>58.77</v>
      </c>
      <c r="CZ6" s="22">
        <f t="shared" si="11"/>
        <v>56.08</v>
      </c>
      <c r="DA6" s="22">
        <f t="shared" si="11"/>
        <v>55.38</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1.37</v>
      </c>
      <c r="EE6" s="22">
        <f t="shared" ref="EE6:EM6" si="14">IF(EE7="",NA(),EE7)</f>
        <v>1.74</v>
      </c>
      <c r="EF6" s="22">
        <f t="shared" si="14"/>
        <v>2.31</v>
      </c>
      <c r="EG6" s="22">
        <f t="shared" si="14"/>
        <v>2.4</v>
      </c>
      <c r="EH6" s="22">
        <f t="shared" si="14"/>
        <v>2.84</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393410</v>
      </c>
      <c r="D7" s="24">
        <v>47</v>
      </c>
      <c r="E7" s="24">
        <v>1</v>
      </c>
      <c r="F7" s="24">
        <v>0</v>
      </c>
      <c r="G7" s="24">
        <v>0</v>
      </c>
      <c r="H7" s="24" t="s">
        <v>96</v>
      </c>
      <c r="I7" s="24" t="s">
        <v>97</v>
      </c>
      <c r="J7" s="24" t="s">
        <v>98</v>
      </c>
      <c r="K7" s="24" t="s">
        <v>99</v>
      </c>
      <c r="L7" s="24" t="s">
        <v>100</v>
      </c>
      <c r="M7" s="24" t="s">
        <v>101</v>
      </c>
      <c r="N7" s="25" t="s">
        <v>102</v>
      </c>
      <c r="O7" s="25" t="s">
        <v>103</v>
      </c>
      <c r="P7" s="25">
        <v>83.78</v>
      </c>
      <c r="Q7" s="25">
        <v>2680</v>
      </c>
      <c r="R7" s="25">
        <v>3299</v>
      </c>
      <c r="S7" s="25">
        <v>134.22</v>
      </c>
      <c r="T7" s="25">
        <v>24.58</v>
      </c>
      <c r="U7" s="25">
        <v>2743</v>
      </c>
      <c r="V7" s="25">
        <v>10.95</v>
      </c>
      <c r="W7" s="25">
        <v>250.5</v>
      </c>
      <c r="X7" s="25">
        <v>120.33</v>
      </c>
      <c r="Y7" s="25">
        <v>79.58</v>
      </c>
      <c r="Z7" s="25">
        <v>94.7</v>
      </c>
      <c r="AA7" s="25">
        <v>79.650000000000006</v>
      </c>
      <c r="AB7" s="25">
        <v>68.31</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1850.01</v>
      </c>
      <c r="BF7" s="25">
        <v>1852.31</v>
      </c>
      <c r="BG7" s="25">
        <v>1771.52</v>
      </c>
      <c r="BH7" s="25">
        <v>1802.19</v>
      </c>
      <c r="BI7" s="25">
        <v>1728.97</v>
      </c>
      <c r="BJ7" s="25">
        <v>1007.7</v>
      </c>
      <c r="BK7" s="25">
        <v>1018.52</v>
      </c>
      <c r="BL7" s="25">
        <v>949.61</v>
      </c>
      <c r="BM7" s="25">
        <v>918.84</v>
      </c>
      <c r="BN7" s="25">
        <v>955.49</v>
      </c>
      <c r="BO7" s="25">
        <v>982.48</v>
      </c>
      <c r="BP7" s="25">
        <v>77.53</v>
      </c>
      <c r="BQ7" s="25">
        <v>65.48</v>
      </c>
      <c r="BR7" s="25">
        <v>80.040000000000006</v>
      </c>
      <c r="BS7" s="25">
        <v>72.67</v>
      </c>
      <c r="BT7" s="25">
        <v>57.88</v>
      </c>
      <c r="BU7" s="25">
        <v>59.22</v>
      </c>
      <c r="BV7" s="25">
        <v>58.79</v>
      </c>
      <c r="BW7" s="25">
        <v>58.41</v>
      </c>
      <c r="BX7" s="25">
        <v>58.27</v>
      </c>
      <c r="BY7" s="25">
        <v>55.15</v>
      </c>
      <c r="BZ7" s="25">
        <v>50.61</v>
      </c>
      <c r="CA7" s="25">
        <v>211.22</v>
      </c>
      <c r="CB7" s="25">
        <v>256.83999999999997</v>
      </c>
      <c r="CC7" s="25">
        <v>204.92</v>
      </c>
      <c r="CD7" s="25">
        <v>236.42</v>
      </c>
      <c r="CE7" s="25">
        <v>298.02</v>
      </c>
      <c r="CF7" s="25">
        <v>292.89999999999998</v>
      </c>
      <c r="CG7" s="25">
        <v>298.25</v>
      </c>
      <c r="CH7" s="25">
        <v>303.27999999999997</v>
      </c>
      <c r="CI7" s="25">
        <v>303.81</v>
      </c>
      <c r="CJ7" s="25">
        <v>310.26</v>
      </c>
      <c r="CK7" s="25">
        <v>320.83</v>
      </c>
      <c r="CL7" s="25">
        <v>73.33</v>
      </c>
      <c r="CM7" s="25">
        <v>52.62</v>
      </c>
      <c r="CN7" s="25">
        <v>72.2</v>
      </c>
      <c r="CO7" s="25">
        <v>71.489999999999995</v>
      </c>
      <c r="CP7" s="25">
        <v>73.400000000000006</v>
      </c>
      <c r="CQ7" s="25">
        <v>56.76</v>
      </c>
      <c r="CR7" s="25">
        <v>56.04</v>
      </c>
      <c r="CS7" s="25">
        <v>58.52</v>
      </c>
      <c r="CT7" s="25">
        <v>58.88</v>
      </c>
      <c r="CU7" s="25">
        <v>58.16</v>
      </c>
      <c r="CV7" s="25">
        <v>56.15</v>
      </c>
      <c r="CW7" s="25">
        <v>56.46</v>
      </c>
      <c r="CX7" s="25">
        <v>75.959999999999994</v>
      </c>
      <c r="CY7" s="25">
        <v>58.77</v>
      </c>
      <c r="CZ7" s="25">
        <v>56.08</v>
      </c>
      <c r="DA7" s="25">
        <v>55.38</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1.37</v>
      </c>
      <c r="EE7" s="25">
        <v>1.74</v>
      </c>
      <c r="EF7" s="25">
        <v>2.31</v>
      </c>
      <c r="EG7" s="25">
        <v>2.4</v>
      </c>
      <c r="EH7" s="25">
        <v>2.84</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上地　郁哉</cp:lastModifiedBy>
  <cp:lastPrinted>2024-01-24T08:11:50Z</cp:lastPrinted>
  <dcterms:created xsi:type="dcterms:W3CDTF">2023-12-05T01:07:13Z</dcterms:created>
  <dcterms:modified xsi:type="dcterms:W3CDTF">2024-02-29T03:32:29Z</dcterms:modified>
  <cp:category/>
</cp:coreProperties>
</file>