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10354\Desktop\【照会：1月25日（木）正午〆】公営企業に係る経営比較分析表（令和４年度決算）の分析等について\2.回答\"/>
    </mc:Choice>
  </mc:AlternateContent>
  <xr:revisionPtr revIDLastSave="0" documentId="13_ncr:1_{1438CE13-16E2-461B-B683-5C82557A6EB2}" xr6:coauthVersionLast="43" xr6:coauthVersionMax="43" xr10:uidLastSave="{00000000-0000-0000-0000-000000000000}"/>
  <workbookProtection workbookAlgorithmName="SHA-512" workbookHashValue="ZGkpIvd9CK846hvzrrcvddhRCQrrsLkxYUZR3QOdHfOObMiqVuzUQGNGGv+BSa0KblXlt4OGGPrSYcpktgdl2A==" workbookSaltValue="LMXK9O96j+sUECELlypw0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W10" i="4" s="1"/>
  <c r="P6" i="5"/>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H85" i="4"/>
  <c r="E85" i="4"/>
  <c r="P10" i="4"/>
  <c r="I10" i="4"/>
  <c r="B10" i="4"/>
  <c r="BB8" i="4"/>
  <c r="AT8" i="4"/>
  <c r="AL8" i="4"/>
  <c r="AD8" i="4"/>
  <c r="W8" i="4"/>
  <c r="P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<sst xmlns="http://schemas.openxmlformats.org/spreadsheetml/2006/main" count="233" uniqueCount="118">
  <si>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</si>
  <si>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</si>
  <si>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</si>
  <si>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</si>
  <si>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</si>
  <si>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</si>
  <si>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</si>
  <si>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</si>
  <si>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</si>
  <si>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</si>
  <si>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</si>
  <si>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</si>
  <si>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</si>
  <si>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</si>
  <si>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</si>
  <si>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</si>
  <si>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</si>
  <si>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</si>
  <si>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</si>
  <si>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</si>
  <si>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</si>
  <si>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</si>
  <si>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</si>
  <si>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</si>
  <si>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</si>
  <si>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</si>
  <si>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</si>
  <si>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</si>
  <si>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</si>
  <si>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</si>
  <si>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</si>
  <si>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</si>
  <si>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</si>
  <si>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</si>
  <si>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</si>
  <si>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</si>
  <si>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</si>
  <si>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</si>
  <si>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</si>
  <si>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</si>
  <si>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</si>
  <si>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</si>
  <si>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</si>
  <si>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</si>
  <si>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</si>
  <si>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</si>
  <si>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</si>
  <si>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</si>
  <si>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</si>
  <si>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</si>
  <si>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</si>
  <si>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</si>
  <si>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</si>
  <si>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</si>
  <si>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</si>
  <si>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</si>
  <si>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</si>
  <si>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</si>
  <si>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</si>
  <si>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</si>
  <si>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</si>
  <si>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</si>
  <si>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</si>
  <si>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</si>
  <si>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</si>
  <si>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</si>
  <si>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</si>
  <si>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</si>
  <si>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</si>
  <si>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</si>
  <si>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</si>
  <si>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</si>
  <si>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</si>
  <si>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</si>
  <si>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</si>
  <si>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</si>
  <si>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</si>
  <si>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</si>
  <si>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</si>
  <si>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</si>
  <si>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</si>
  <si>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</si>
  <si>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</si>
  <si>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</si>
  <si>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</si>
  <si>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</si>
  <si>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</si>
  <si>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</si>
  <si>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</si>
  <si>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</si>
  <si>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</si>
  <si>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</si>
  <si>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</si>
  <si>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</si>
  <si>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</si>
  <si>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</si>
  <si>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大豊町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</si>
  <si>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</si>
  <si>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</si>
  <si>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</si>
  <si>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</si>
  <si>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</si>
  <si>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</si>
  <si>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</si>
  <si>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</si>
  <si>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</si>
  <si>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</si>
  <si>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</si>
  <si>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</si>
  <si>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</si>
  <si>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</si>
  <si>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</si>
  <si>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</si>
  <si>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</si>
  <si>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</si>
  <si>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は管路の老朽化が著しく、年々軽微な修繕を繰り返している。③管路更新率の図からも分かるようにここ数年は管路の更新が出来ていなかったが、令和５年度から継続して水道施設の更新工事を行っていく計画となっており、老朽化の解消につなげたい。</t>
    <phoneticPr fontId="4"/>
  </si>
  <si>
    <t>　上記のことから、当町が行うべきなのは施設更新工事の確実な履行である。
　また、赤字経営脱却のためにも料金の引上げ、料金回収率の増加について検討、実施していく必要があると考える。</t>
    <phoneticPr fontId="4"/>
  </si>
  <si>
    <t>　左図の指標から、当町では赤字経営が年々続いている。その一因として、既設管の老朽化に伴う改修や修繕が毎年のように行われていることが挙げられ、特に冬場の凍結による修繕が頻発している。それは⑥給水原価にも影響した。
　④企業債残高対給水収益比率は、類似団体と比較したら同程度ではあるが、依然高い水準にある。今後国費を利用した水道施設の更新も計画されているため、企業債残高対給水収益比率はしばらく増加に転じると考えられる。
　⑧有収率については、近年は50％にも満たない状況であり、漏水への対応が急務である。令和５年度から継続して水道施設の更新工事を行っていく計画となっているので、少しずつ漏水は解消される見込みである。</t>
    <rPh sb="122" eb="124">
      <t>ルイジ</t>
    </rPh>
    <rPh sb="124" eb="126">
      <t>ダンタイ</t>
    </rPh>
    <rPh sb="127" eb="129">
      <t>ヒカク</t>
    </rPh>
    <rPh sb="132" eb="135">
      <t>ドウテイド</t>
    </rPh>
    <rPh sb="228" eb="229">
      <t>ミ</t>
    </rPh>
    <rPh sb="232" eb="234">
      <t>ジョウキョウ</t>
    </rPh>
    <rPh sb="238" eb="240">
      <t>ロウスイ</t>
    </rPh>
    <rPh sb="288" eb="289">
      <t>スコ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</si>
</sst>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C041-42B2-9AB4-721EE205E71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0.4</c:v>
                </c:pt>
                <c:pt idx="4">
                  <c:v>0.59</c:v>
                </c:pt>
              </c:numCache>
            </c:numRef>
          </c:val>
          <c:smooth val="0"/>
          <c:extLst>
            <c:ext xmlns:c16="http://schemas.microsoft.com/office/drawing/2014/chart" uri="{C3380CC4-5D6E-409C-BE32-E72D297353CC}">
              <c16:uniqueId val="{00000001-C041-42B2-9AB4-721EE205E71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72.709999999999994</c:v>
                </c:pt>
                <c:pt idx="1">
                  <c:v>60.77</c:v>
                </c:pt>
                <c:pt idx="2">
                  <c:v>78.13</c:v>
                </c:pt>
                <c:pt idx="3">
                  <c:v>71.819999999999993</c:v>
                </c:pt>
                <c:pt idx="4">
                  <c:v>70.95</c:v>
                </c:pt>
              </c:numCache>
            </c:numRef>
          </c:val>
          <c:extLst>
            <c:ext xmlns:c16="http://schemas.microsoft.com/office/drawing/2014/chart" uri="{C3380CC4-5D6E-409C-BE32-E72D297353CC}">
              <c16:uniqueId val="{00000000-5666-4347-8940-1CE422CA5EF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51.46</c:v>
                </c:pt>
                <c:pt idx="4">
                  <c:v>51.84</c:v>
                </c:pt>
              </c:numCache>
            </c:numRef>
          </c:val>
          <c:smooth val="0"/>
          <c:extLst>
            <c:ext xmlns:c16="http://schemas.microsoft.com/office/drawing/2014/chart" uri="{C3380CC4-5D6E-409C-BE32-E72D297353CC}">
              <c16:uniqueId val="{00000001-5666-4347-8940-1CE422CA5EF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42.64</c:v>
                </c:pt>
                <c:pt idx="1">
                  <c:v>49.58</c:v>
                </c:pt>
                <c:pt idx="2">
                  <c:v>35.840000000000003</c:v>
                </c:pt>
                <c:pt idx="3">
                  <c:v>38.6</c:v>
                </c:pt>
                <c:pt idx="4">
                  <c:v>33.979999999999997</c:v>
                </c:pt>
              </c:numCache>
            </c:numRef>
          </c:val>
          <c:extLst>
            <c:ext xmlns:c16="http://schemas.microsoft.com/office/drawing/2014/chart" uri="{C3380CC4-5D6E-409C-BE32-E72D297353CC}">
              <c16:uniqueId val="{00000000-57DB-433E-9916-B8D451991DE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68.58</c:v>
                </c:pt>
                <c:pt idx="4">
                  <c:v>67.94</c:v>
                </c:pt>
              </c:numCache>
            </c:numRef>
          </c:val>
          <c:smooth val="0"/>
          <c:extLst>
            <c:ext xmlns:c16="http://schemas.microsoft.com/office/drawing/2014/chart" uri="{C3380CC4-5D6E-409C-BE32-E72D297353CC}">
              <c16:uniqueId val="{00000001-57DB-433E-9916-B8D451991DE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47.35</c:v>
                </c:pt>
                <c:pt idx="1">
                  <c:v>47.25</c:v>
                </c:pt>
                <c:pt idx="2">
                  <c:v>40.14</c:v>
                </c:pt>
                <c:pt idx="3">
                  <c:v>28.42</c:v>
                </c:pt>
                <c:pt idx="4">
                  <c:v>28.57</c:v>
                </c:pt>
              </c:numCache>
            </c:numRef>
          </c:val>
          <c:extLst>
            <c:ext xmlns:c16="http://schemas.microsoft.com/office/drawing/2014/chart" uri="{C3380CC4-5D6E-409C-BE32-E72D297353CC}">
              <c16:uniqueId val="{00000000-022C-4823-BD36-B7F7DCA0FA1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69.05</c:v>
                </c:pt>
                <c:pt idx="4">
                  <c:v>67.02</c:v>
                </c:pt>
              </c:numCache>
            </c:numRef>
          </c:val>
          <c:smooth val="0"/>
          <c:extLst>
            <c:ext xmlns:c16="http://schemas.microsoft.com/office/drawing/2014/chart" uri="{C3380CC4-5D6E-409C-BE32-E72D297353CC}">
              <c16:uniqueId val="{00000001-022C-4823-BD36-B7F7DCA0FA1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DF-431C-B84F-B5AC3D401AE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DF-431C-B84F-B5AC3D401AE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D5-410F-B85A-DDCA84A74DC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D5-410F-B85A-DDCA84A74DC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2-4B21-85A5-4FAEBFBEC5C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2-4B21-85A5-4FAEBFBEC5C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0E-4771-930E-F97B9137EC0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E-4771-930E-F97B9137EC0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1395.93</c:v>
                </c:pt>
                <c:pt idx="1">
                  <c:v>1311.43</c:v>
                </c:pt>
                <c:pt idx="2">
                  <c:v>1186.18</c:v>
                </c:pt>
                <c:pt idx="3">
                  <c:v>1071.8900000000001</c:v>
                </c:pt>
                <c:pt idx="4">
                  <c:v>1165.72</c:v>
                </c:pt>
              </c:numCache>
            </c:numRef>
          </c:val>
          <c:extLst>
            <c:ext xmlns:c16="http://schemas.microsoft.com/office/drawing/2014/chart" uri="{C3380CC4-5D6E-409C-BE32-E72D297353CC}">
              <c16:uniqueId val="{00000000-35B6-4E04-BEA0-09D93AC767B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1125.25</c:v>
                </c:pt>
                <c:pt idx="4">
                  <c:v>1157.05</c:v>
                </c:pt>
              </c:numCache>
            </c:numRef>
          </c:val>
          <c:smooth val="0"/>
          <c:extLst>
            <c:ext xmlns:c16="http://schemas.microsoft.com/office/drawing/2014/chart" uri="{C3380CC4-5D6E-409C-BE32-E72D297353CC}">
              <c16:uniqueId val="{00000001-35B6-4E04-BEA0-09D93AC767B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46.87</c:v>
                </c:pt>
                <c:pt idx="1">
                  <c:v>45.74</c:v>
                </c:pt>
                <c:pt idx="2">
                  <c:v>39.5</c:v>
                </c:pt>
                <c:pt idx="3">
                  <c:v>28.2</c:v>
                </c:pt>
                <c:pt idx="4">
                  <c:v>27.32</c:v>
                </c:pt>
              </c:numCache>
            </c:numRef>
          </c:val>
          <c:extLst>
            <c:ext xmlns:c16="http://schemas.microsoft.com/office/drawing/2014/chart" uri="{C3380CC4-5D6E-409C-BE32-E72D297353CC}">
              <c16:uniqueId val="{00000000-D295-4A48-BF71-99959CB6779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41.44</c:v>
                </c:pt>
                <c:pt idx="4">
                  <c:v>37.65</c:v>
                </c:pt>
              </c:numCache>
            </c:numRef>
          </c:val>
          <c:smooth val="0"/>
          <c:extLst>
            <c:ext xmlns:c16="http://schemas.microsoft.com/office/drawing/2014/chart" uri="{C3380CC4-5D6E-409C-BE32-E72D297353CC}">
              <c16:uniqueId val="{00000001-D295-4A48-BF71-99959CB6779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351.98</c:v>
                </c:pt>
                <c:pt idx="1">
                  <c:v>360.26</c:v>
                </c:pt>
                <c:pt idx="2">
                  <c:v>450.52</c:v>
                </c:pt>
                <c:pt idx="3">
                  <c:v>645.47</c:v>
                </c:pt>
                <c:pt idx="4">
                  <c:v>669.56</c:v>
                </c:pt>
              </c:numCache>
            </c:numRef>
          </c:val>
          <c:extLst>
            <c:ext xmlns:c16="http://schemas.microsoft.com/office/drawing/2014/chart" uri="{C3380CC4-5D6E-409C-BE32-E72D297353CC}">
              <c16:uniqueId val="{00000000-F45D-4EB9-BDDB-AC79BEC6E3D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403.61</c:v>
                </c:pt>
                <c:pt idx="4">
                  <c:v>442.82</c:v>
                </c:pt>
              </c:numCache>
            </c:numRef>
          </c:val>
          <c:smooth val="0"/>
          <c:extLst>
            <c:ext xmlns:c16="http://schemas.microsoft.com/office/drawing/2014/chart" uri="{C3380CC4-5D6E-409C-BE32-E72D297353CC}">
              <c16:uniqueId val="{00000001-F45D-4EB9-BDDB-AC79BEC6E3D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V36" sqref="V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大豊町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3223</v>
      </c>
      <c r="AM8" s="55"/>
      <c r="AN8" s="55"/>
      <c r="AO8" s="55"/>
      <c r="AP8" s="55"/>
      <c r="AQ8" s="55"/>
      <c r="AR8" s="55"/>
      <c r="AS8" s="55"/>
      <c r="AT8" s="45">
        <f>データ!$S$6</f>
        <v>315.06</v>
      </c>
      <c r="AU8" s="45"/>
      <c r="AV8" s="45"/>
      <c r="AW8" s="45"/>
      <c r="AX8" s="45"/>
      <c r="AY8" s="45"/>
      <c r="AZ8" s="45"/>
      <c r="BA8" s="45"/>
      <c r="BB8" s="45">
        <f>データ!$T$6</f>
        <v>10.23</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62.06</v>
      </c>
      <c r="Q10" s="45"/>
      <c r="R10" s="45"/>
      <c r="S10" s="45"/>
      <c r="T10" s="45"/>
      <c r="U10" s="45"/>
      <c r="V10" s="45"/>
      <c r="W10" s="55">
        <f>データ!$Q$6</f>
        <v>2530</v>
      </c>
      <c r="X10" s="55"/>
      <c r="Y10" s="55"/>
      <c r="Z10" s="55"/>
      <c r="AA10" s="55"/>
      <c r="AB10" s="55"/>
      <c r="AC10" s="55"/>
      <c r="AD10" s="2"/>
      <c r="AE10" s="2"/>
      <c r="AF10" s="2"/>
      <c r="AG10" s="2"/>
      <c r="AH10" s="2"/>
      <c r="AI10" s="2"/>
      <c r="AJ10" s="2"/>
      <c r="AK10" s="2"/>
      <c r="AL10" s="55">
        <f>データ!$U$6</f>
        <v>1979</v>
      </c>
      <c r="AM10" s="55"/>
      <c r="AN10" s="55"/>
      <c r="AO10" s="55"/>
      <c r="AP10" s="55"/>
      <c r="AQ10" s="55"/>
      <c r="AR10" s="55"/>
      <c r="AS10" s="55"/>
      <c r="AT10" s="45">
        <f>データ!$V$6</f>
        <v>131.44999999999999</v>
      </c>
      <c r="AU10" s="45"/>
      <c r="AV10" s="45"/>
      <c r="AW10" s="45"/>
      <c r="AX10" s="45"/>
      <c r="AY10" s="45"/>
      <c r="AZ10" s="45"/>
      <c r="BA10" s="45"/>
      <c r="BB10" s="45">
        <f>データ!$W$6</f>
        <v>15.06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117</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WFWfqiYuEaFqn+/XNuafrddVK4GK9H9kO3L6G/+xw8+yukRwJif45MtsAifihSlCU1fcN4K5fL5fMXCRpXXNOw==" saltValue="bg3mWcm1z8/TRhc5/EJjc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393444</v>
      </c>
      <c r="D6" s="20">
        <f t="shared" si="3"/>
        <v>47</v>
      </c>
      <c r="E6" s="20">
        <f t="shared" si="3"/>
        <v>1</v>
      </c>
      <c r="F6" s="20">
        <f t="shared" si="3"/>
        <v>0</v>
      </c>
      <c r="G6" s="20">
        <f t="shared" si="3"/>
        <v>0</v>
      </c>
      <c r="H6" s="20" t="str">
        <f t="shared" si="3"/>
        <v>高知県　大豊町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62.06</v>
      </c>
      <c r="Q6" s="21">
        <f t="shared" si="3"/>
        <v>2530</v>
      </c>
      <c r="R6" s="21">
        <f t="shared" si="3"/>
        <v>3223</v>
      </c>
      <c r="S6" s="21">
        <f t="shared" si="3"/>
        <v>315.06</v>
      </c>
      <c r="T6" s="21">
        <f t="shared" si="3"/>
        <v>10.23</v>
      </c>
      <c r="U6" s="21">
        <f t="shared" si="3"/>
        <v>1979</v>
      </c>
      <c r="V6" s="21">
        <f t="shared" si="3"/>
        <v>131.44999999999999</v>
      </c>
      <c r="W6" s="21">
        <f t="shared" si="3"/>
        <v>15.06</v>
      </c>
      <c r="X6" s="22">
        <f>IF(X7="",NA(),X7)</f>
        <v>47.35</v>
      </c>
      <c r="Y6" s="22">
        <f t="shared" ref="Y6:AG6" si="4">IF(Y7="",NA(),Y7)</f>
        <v>47.25</v>
      </c>
      <c r="Z6" s="22">
        <f t="shared" si="4"/>
        <v>40.14</v>
      </c>
      <c r="AA6" s="22">
        <f t="shared" si="4"/>
        <v>28.42</v>
      </c>
      <c r="AB6" s="22">
        <f t="shared" si="4"/>
        <v>28.57</v>
      </c>
      <c r="AC6" s="22">
        <f t="shared" si="4"/>
        <v>77.91</v>
      </c>
      <c r="AD6" s="22">
        <f t="shared" si="4"/>
        <v>79.099999999999994</v>
      </c>
      <c r="AE6" s="22">
        <f t="shared" si="4"/>
        <v>79.33</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1395.93</v>
      </c>
      <c r="BF6" s="22">
        <f t="shared" ref="BF6:BN6" si="7">IF(BF7="",NA(),BF7)</f>
        <v>1311.43</v>
      </c>
      <c r="BG6" s="22">
        <f t="shared" si="7"/>
        <v>1186.18</v>
      </c>
      <c r="BH6" s="22">
        <f t="shared" si="7"/>
        <v>1071.8900000000001</v>
      </c>
      <c r="BI6" s="22">
        <f t="shared" si="7"/>
        <v>1165.72</v>
      </c>
      <c r="BJ6" s="22">
        <f t="shared" si="7"/>
        <v>1007.7</v>
      </c>
      <c r="BK6" s="22">
        <f t="shared" si="7"/>
        <v>1018.52</v>
      </c>
      <c r="BL6" s="22">
        <f t="shared" si="7"/>
        <v>949.61</v>
      </c>
      <c r="BM6" s="22">
        <f t="shared" si="7"/>
        <v>1125.25</v>
      </c>
      <c r="BN6" s="22">
        <f t="shared" si="7"/>
        <v>1157.05</v>
      </c>
      <c r="BO6" s="21" t="str">
        <f>IF(BO7="","",IF(BO7="-","【-】","【"&amp;SUBSTITUTE(TEXT(BO7,"#,##0.00"),"-","△")&amp;"】"))</f>
        <v>【982.48】</v>
      </c>
      <c r="BP6" s="22">
        <f>IF(BP7="",NA(),BP7)</f>
        <v>46.87</v>
      </c>
      <c r="BQ6" s="22">
        <f t="shared" ref="BQ6:BY6" si="8">IF(BQ7="",NA(),BQ7)</f>
        <v>45.74</v>
      </c>
      <c r="BR6" s="22">
        <f t="shared" si="8"/>
        <v>39.5</v>
      </c>
      <c r="BS6" s="22">
        <f t="shared" si="8"/>
        <v>28.2</v>
      </c>
      <c r="BT6" s="22">
        <f t="shared" si="8"/>
        <v>27.32</v>
      </c>
      <c r="BU6" s="22">
        <f t="shared" si="8"/>
        <v>59.22</v>
      </c>
      <c r="BV6" s="22">
        <f t="shared" si="8"/>
        <v>58.79</v>
      </c>
      <c r="BW6" s="22">
        <f t="shared" si="8"/>
        <v>58.41</v>
      </c>
      <c r="BX6" s="22">
        <f t="shared" si="8"/>
        <v>41.44</v>
      </c>
      <c r="BY6" s="22">
        <f t="shared" si="8"/>
        <v>37.65</v>
      </c>
      <c r="BZ6" s="21" t="str">
        <f>IF(BZ7="","",IF(BZ7="-","【-】","【"&amp;SUBSTITUTE(TEXT(BZ7,"#,##0.00"),"-","△")&amp;"】"))</f>
        <v>【50.61】</v>
      </c>
      <c r="CA6" s="22">
        <f>IF(CA7="",NA(),CA7)</f>
        <v>351.98</v>
      </c>
      <c r="CB6" s="22">
        <f t="shared" ref="CB6:CJ6" si="9">IF(CB7="",NA(),CB7)</f>
        <v>360.26</v>
      </c>
      <c r="CC6" s="22">
        <f t="shared" si="9"/>
        <v>450.52</v>
      </c>
      <c r="CD6" s="22">
        <f t="shared" si="9"/>
        <v>645.47</v>
      </c>
      <c r="CE6" s="22">
        <f t="shared" si="9"/>
        <v>669.56</v>
      </c>
      <c r="CF6" s="22">
        <f t="shared" si="9"/>
        <v>292.89999999999998</v>
      </c>
      <c r="CG6" s="22">
        <f t="shared" si="9"/>
        <v>298.25</v>
      </c>
      <c r="CH6" s="22">
        <f t="shared" si="9"/>
        <v>303.27999999999997</v>
      </c>
      <c r="CI6" s="22">
        <f t="shared" si="9"/>
        <v>403.61</v>
      </c>
      <c r="CJ6" s="22">
        <f t="shared" si="9"/>
        <v>442.82</v>
      </c>
      <c r="CK6" s="21" t="str">
        <f>IF(CK7="","",IF(CK7="-","【-】","【"&amp;SUBSTITUTE(TEXT(CK7,"#,##0.00"),"-","△")&amp;"】"))</f>
        <v>【320.83】</v>
      </c>
      <c r="CL6" s="22">
        <f>IF(CL7="",NA(),CL7)</f>
        <v>72.709999999999994</v>
      </c>
      <c r="CM6" s="22">
        <f t="shared" ref="CM6:CU6" si="10">IF(CM7="",NA(),CM7)</f>
        <v>60.77</v>
      </c>
      <c r="CN6" s="22">
        <f t="shared" si="10"/>
        <v>78.13</v>
      </c>
      <c r="CO6" s="22">
        <f t="shared" si="10"/>
        <v>71.819999999999993</v>
      </c>
      <c r="CP6" s="22">
        <f t="shared" si="10"/>
        <v>70.95</v>
      </c>
      <c r="CQ6" s="22">
        <f t="shared" si="10"/>
        <v>56.76</v>
      </c>
      <c r="CR6" s="22">
        <f t="shared" si="10"/>
        <v>56.04</v>
      </c>
      <c r="CS6" s="22">
        <f t="shared" si="10"/>
        <v>58.52</v>
      </c>
      <c r="CT6" s="22">
        <f t="shared" si="10"/>
        <v>51.46</v>
      </c>
      <c r="CU6" s="22">
        <f t="shared" si="10"/>
        <v>51.84</v>
      </c>
      <c r="CV6" s="21" t="str">
        <f>IF(CV7="","",IF(CV7="-","【-】","【"&amp;SUBSTITUTE(TEXT(CV7,"#,##0.00"),"-","△")&amp;"】"))</f>
        <v>【56.15】</v>
      </c>
      <c r="CW6" s="22">
        <f>IF(CW7="",NA(),CW7)</f>
        <v>42.64</v>
      </c>
      <c r="CX6" s="22">
        <f t="shared" ref="CX6:DF6" si="11">IF(CX7="",NA(),CX7)</f>
        <v>49.58</v>
      </c>
      <c r="CY6" s="22">
        <f t="shared" si="11"/>
        <v>35.840000000000003</v>
      </c>
      <c r="CZ6" s="22">
        <f t="shared" si="11"/>
        <v>38.6</v>
      </c>
      <c r="DA6" s="22">
        <f t="shared" si="11"/>
        <v>33.979999999999997</v>
      </c>
      <c r="DB6" s="22">
        <f t="shared" si="11"/>
        <v>73.069999999999993</v>
      </c>
      <c r="DC6" s="22">
        <f t="shared" si="11"/>
        <v>72.78</v>
      </c>
      <c r="DD6" s="22">
        <f t="shared" si="11"/>
        <v>71.33</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0.01</v>
      </c>
      <c r="EI6" s="22">
        <f t="shared" si="14"/>
        <v>0.53</v>
      </c>
      <c r="EJ6" s="22">
        <f t="shared" si="14"/>
        <v>0.71</v>
      </c>
      <c r="EK6" s="22">
        <f t="shared" si="14"/>
        <v>0.72</v>
      </c>
      <c r="EL6" s="22">
        <f t="shared" si="14"/>
        <v>0.4</v>
      </c>
      <c r="EM6" s="22">
        <f t="shared" si="14"/>
        <v>0.59</v>
      </c>
      <c r="EN6" s="21" t="str">
        <f>IF(EN7="","",IF(EN7="-","【-】","【"&amp;SUBSTITUTE(TEXT(EN7,"#,##0.00"),"-","△")&amp;"】"))</f>
        <v>【0.52】</v>
      </c>
    </row>
    <row r="7" spans="1:144" s="23" customFormat="1" x14ac:dyDescent="0.15">
      <c r="A7" s="15"/>
      <c r="B7" s="24">
        <v>2022</v>
      </c>
      <c r="C7" s="24">
        <v>393444</v>
      </c>
      <c r="D7" s="24">
        <v>47</v>
      </c>
      <c r="E7" s="24">
        <v>1</v>
      </c>
      <c r="F7" s="24">
        <v>0</v>
      </c>
      <c r="G7" s="24">
        <v>0</v>
      </c>
      <c r="H7" s="24" t="s">
        <v>96</v>
      </c>
      <c r="I7" s="24" t="s">
        <v>97</v>
      </c>
      <c r="J7" s="24" t="s">
        <v>98</v>
      </c>
      <c r="K7" s="24" t="s">
        <v>99</v>
      </c>
      <c r="L7" s="24" t="s">
        <v>100</v>
      </c>
      <c r="M7" s="24" t="s">
        <v>101</v>
      </c>
      <c r="N7" s="25" t="s">
        <v>102</v>
      </c>
      <c r="O7" s="25" t="s">
        <v>103</v>
      </c>
      <c r="P7" s="25">
        <v>62.06</v>
      </c>
      <c r="Q7" s="25">
        <v>2530</v>
      </c>
      <c r="R7" s="25">
        <v>3223</v>
      </c>
      <c r="S7" s="25">
        <v>315.06</v>
      </c>
      <c r="T7" s="25">
        <v>10.23</v>
      </c>
      <c r="U7" s="25">
        <v>1979</v>
      </c>
      <c r="V7" s="25">
        <v>131.44999999999999</v>
      </c>
      <c r="W7" s="25">
        <v>15.06</v>
      </c>
      <c r="X7" s="25">
        <v>47.35</v>
      </c>
      <c r="Y7" s="25">
        <v>47.25</v>
      </c>
      <c r="Z7" s="25">
        <v>40.14</v>
      </c>
      <c r="AA7" s="25">
        <v>28.42</v>
      </c>
      <c r="AB7" s="25">
        <v>28.57</v>
      </c>
      <c r="AC7" s="25">
        <v>77.91</v>
      </c>
      <c r="AD7" s="25">
        <v>79.099999999999994</v>
      </c>
      <c r="AE7" s="25">
        <v>79.33</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1395.93</v>
      </c>
      <c r="BF7" s="25">
        <v>1311.43</v>
      </c>
      <c r="BG7" s="25">
        <v>1186.18</v>
      </c>
      <c r="BH7" s="25">
        <v>1071.8900000000001</v>
      </c>
      <c r="BI7" s="25">
        <v>1165.72</v>
      </c>
      <c r="BJ7" s="25">
        <v>1007.7</v>
      </c>
      <c r="BK7" s="25">
        <v>1018.52</v>
      </c>
      <c r="BL7" s="25">
        <v>949.61</v>
      </c>
      <c r="BM7" s="25">
        <v>1125.25</v>
      </c>
      <c r="BN7" s="25">
        <v>1157.05</v>
      </c>
      <c r="BO7" s="25">
        <v>982.48</v>
      </c>
      <c r="BP7" s="25">
        <v>46.87</v>
      </c>
      <c r="BQ7" s="25">
        <v>45.74</v>
      </c>
      <c r="BR7" s="25">
        <v>39.5</v>
      </c>
      <c r="BS7" s="25">
        <v>28.2</v>
      </c>
      <c r="BT7" s="25">
        <v>27.32</v>
      </c>
      <c r="BU7" s="25">
        <v>59.22</v>
      </c>
      <c r="BV7" s="25">
        <v>58.79</v>
      </c>
      <c r="BW7" s="25">
        <v>58.41</v>
      </c>
      <c r="BX7" s="25">
        <v>41.44</v>
      </c>
      <c r="BY7" s="25">
        <v>37.65</v>
      </c>
      <c r="BZ7" s="25">
        <v>50.61</v>
      </c>
      <c r="CA7" s="25">
        <v>351.98</v>
      </c>
      <c r="CB7" s="25">
        <v>360.26</v>
      </c>
      <c r="CC7" s="25">
        <v>450.52</v>
      </c>
      <c r="CD7" s="25">
        <v>645.47</v>
      </c>
      <c r="CE7" s="25">
        <v>669.56</v>
      </c>
      <c r="CF7" s="25">
        <v>292.89999999999998</v>
      </c>
      <c r="CG7" s="25">
        <v>298.25</v>
      </c>
      <c r="CH7" s="25">
        <v>303.27999999999997</v>
      </c>
      <c r="CI7" s="25">
        <v>403.61</v>
      </c>
      <c r="CJ7" s="25">
        <v>442.82</v>
      </c>
      <c r="CK7" s="25">
        <v>320.83</v>
      </c>
      <c r="CL7" s="25">
        <v>72.709999999999994</v>
      </c>
      <c r="CM7" s="25">
        <v>60.77</v>
      </c>
      <c r="CN7" s="25">
        <v>78.13</v>
      </c>
      <c r="CO7" s="25">
        <v>71.819999999999993</v>
      </c>
      <c r="CP7" s="25">
        <v>70.95</v>
      </c>
      <c r="CQ7" s="25">
        <v>56.76</v>
      </c>
      <c r="CR7" s="25">
        <v>56.04</v>
      </c>
      <c r="CS7" s="25">
        <v>58.52</v>
      </c>
      <c r="CT7" s="25">
        <v>51.46</v>
      </c>
      <c r="CU7" s="25">
        <v>51.84</v>
      </c>
      <c r="CV7" s="25">
        <v>56.15</v>
      </c>
      <c r="CW7" s="25">
        <v>42.64</v>
      </c>
      <c r="CX7" s="25">
        <v>49.58</v>
      </c>
      <c r="CY7" s="25">
        <v>35.840000000000003</v>
      </c>
      <c r="CZ7" s="25">
        <v>38.6</v>
      </c>
      <c r="DA7" s="25">
        <v>33.979999999999997</v>
      </c>
      <c r="DB7" s="25">
        <v>73.069999999999993</v>
      </c>
      <c r="DC7" s="25">
        <v>72.78</v>
      </c>
      <c r="DD7" s="25">
        <v>71.33</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0.01</v>
      </c>
      <c r="EI7" s="25">
        <v>0.53</v>
      </c>
      <c r="EJ7" s="25">
        <v>0.71</v>
      </c>
      <c r="EK7" s="25">
        <v>0.72</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　一樹</cp:lastModifiedBy>
  <cp:lastPrinted>2024-01-24T04:26:44Z</cp:lastPrinted>
  <dcterms:created xsi:type="dcterms:W3CDTF">2023-12-05T01:07:13Z</dcterms:created>
  <dcterms:modified xsi:type="dcterms:W3CDTF">2024-01-24T04:30:12Z</dcterms:modified>
  <cp:category/>
</cp:coreProperties>
</file>