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歴年管理☆\調査・アンケート\【01水道】\060125【経営比較分析表】\"/>
    </mc:Choice>
  </mc:AlternateContent>
  <workbookProtection workbookAlgorithmName="SHA-512" workbookHashValue="WvETKX/JwT5ZOKWLZzxDQyxFwEWItcY+WDJ72iuSd2GbMtZNO3L4dKJICX58jcGmfKtdZDM4vx701oa+MNYxuQ==" workbookSaltValue="JZd/SiijbJnE1BUqUaSMp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<sst xmlns="http://schemas.openxmlformats.org/spreadsheetml/2006/main" count="233" uniqueCount="118">
  <si>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</si>
  <si>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</si>
  <si>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</si>
  <si>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</si>
  <si>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</si>
  <si>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</si>
  <si>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</si>
  <si>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</si>
  <si>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</si>
  <si>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</si>
  <si>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</si>
  <si>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</si>
  <si>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</si>
  <si>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</si>
  <si>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</si>
  <si>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</si>
  <si>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</si>
  <si>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</si>
  <si>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</si>
  <si>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</si>
  <si>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</si>
  <si>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</si>
  <si>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</si>
  <si>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</si>
  <si>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</si>
  <si>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</si>
  <si>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</si>
  <si>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</si>
  <si>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</si>
  <si>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</si>
  <si>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</si>
  <si>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</si>
  <si>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</si>
  <si>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</si>
  <si>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</si>
  <si>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</si>
  <si>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</si>
  <si>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</si>
  <si>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</si>
  <si>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</si>
  <si>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</si>
  <si>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</si>
  <si>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</si>
  <si>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</si>
  <si>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</si>
  <si>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</si>
  <si>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</si>
  <si>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</si>
  <si>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</si>
  <si>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</si>
  <si>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</si>
  <si>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</si>
  <si>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</si>
  <si>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</si>
  <si>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</si>
  <si>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</si>
  <si>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</si>
  <si>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</si>
  <si>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</si>
  <si>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</si>
  <si>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</si>
  <si>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</si>
  <si>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</si>
  <si>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</si>
  <si>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</si>
  <si>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</si>
  <si>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</si>
  <si>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</si>
  <si>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</si>
  <si>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</si>
  <si>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</si>
  <si>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</si>
  <si>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</si>
  <si>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</si>
  <si>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</si>
  <si>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</si>
  <si>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</si>
  <si>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</si>
  <si>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</si>
  <si>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</si>
  <si>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</si>
  <si>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</si>
  <si>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</si>
  <si>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</si>
  <si>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</si>
  <si>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</si>
  <si>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</si>
  <si>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</si>
  <si>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</si>
  <si>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</si>
  <si>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</si>
  <si>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</si>
  <si>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</si>
  <si>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</si>
  <si>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</si>
  <si>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</si>
  <si>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土佐町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</si>
  <si>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</si>
  <si>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</si>
  <si>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</si>
  <si>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</si>
  <si>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</si>
  <si>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</si>
  <si>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</si>
  <si>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</si>
  <si>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</si>
  <si>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</si>
  <si>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</si>
  <si>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</si>
  <si>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</si>
  <si>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</si>
  <si>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</si>
  <si>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</si>
  <si>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</si>
  <si>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</si>
  <si>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⑧有収率」はやや減少傾向で、「④企業債残高対給水収益比率」「⑥給水原価」「施設利用率」はやや増加しており、「⑤料金回収率」は、近年横ばい状態で推移している。本町の簡易水道事業については、包括委託にて実施しており、施設の延命化や機能回復を図ると共に包括委託業務の見直し等により、効果的、効率的な施設管理を進めていくことが重要である。特に「①収益的収支比率」が類似団体と比較して低いため、より一層、効率的かつ計画的な建設改良を図っていく必要がある。
また、「⑥給水原価」は、類似団体と比較しても高く、年度によって施設改修工事等で費用が増大し、変動がみられるが、引き続き包括委託の業務の見直し等と併せ、前述のとおり計画的な施設の延命化、更新を図っていくことが重要であり、将来的には給水単価の増額についても検討していく必要があると考えています。</t>
    <rPh sb="42" eb="44">
      <t>キュウスイ</t>
    </rPh>
    <rPh sb="44" eb="46">
      <t>ゲンカ</t>
    </rPh>
    <rPh sb="48" eb="50">
      <t>シセツ</t>
    </rPh>
    <rPh sb="50" eb="52">
      <t>リヨウ</t>
    </rPh>
    <rPh sb="52" eb="53">
      <t>リツ</t>
    </rPh>
    <rPh sb="57" eb="59">
      <t>ゾウカ</t>
    </rPh>
    <rPh sb="66" eb="68">
      <t>リョウキン</t>
    </rPh>
    <rPh sb="68" eb="70">
      <t>カイシュウ</t>
    </rPh>
    <rPh sb="70" eb="71">
      <t>リツ</t>
    </rPh>
    <rPh sb="74" eb="76">
      <t>キンネン</t>
    </rPh>
    <rPh sb="205" eb="207">
      <t>イッソウ</t>
    </rPh>
    <rPh sb="337" eb="339">
      <t>ジュウヨウ</t>
    </rPh>
    <rPh sb="343" eb="346">
      <t>ショウライテキ</t>
    </rPh>
    <rPh sb="348" eb="350">
      <t>キュウスイ</t>
    </rPh>
    <rPh sb="350" eb="352">
      <t>タンカ</t>
    </rPh>
    <rPh sb="353" eb="355">
      <t>ゾウガク</t>
    </rPh>
    <rPh sb="360" eb="362">
      <t>ケントウ</t>
    </rPh>
    <rPh sb="366" eb="368">
      <t>ヒツヨウ</t>
    </rPh>
    <rPh sb="372" eb="373">
      <t>カンガ</t>
    </rPh>
    <phoneticPr fontId="4"/>
  </si>
  <si>
    <t>「③管路の更新率」については、年度によってばらつきがありますが、管路以外の施設更新と併せ、耐震管への更新に向けて今後も計画的な事業実施を図っていく必要があり、更新費用や料金収入等も考慮しながら、早期実現に向けて取り組んでいく必要がある。</t>
    <rPh sb="7" eb="8">
      <t>リツ</t>
    </rPh>
    <rPh sb="15" eb="17">
      <t>ネンド</t>
    </rPh>
    <rPh sb="32" eb="34">
      <t>カンロ</t>
    </rPh>
    <rPh sb="34" eb="36">
      <t>イガイ</t>
    </rPh>
    <rPh sb="37" eb="39">
      <t>シセツ</t>
    </rPh>
    <rPh sb="39" eb="41">
      <t>コウシン</t>
    </rPh>
    <rPh sb="42" eb="43">
      <t>アワ</t>
    </rPh>
    <rPh sb="50" eb="52">
      <t>コウシン</t>
    </rPh>
    <rPh sb="63" eb="65">
      <t>ジギョウ</t>
    </rPh>
    <rPh sb="65" eb="67">
      <t>ジッシ</t>
    </rPh>
    <rPh sb="68" eb="69">
      <t>ハカ</t>
    </rPh>
    <rPh sb="73" eb="75">
      <t>ヒツヨウ</t>
    </rPh>
    <rPh sb="79" eb="81">
      <t>コウシン</t>
    </rPh>
    <rPh sb="97" eb="99">
      <t>ソウキ</t>
    </rPh>
    <rPh sb="99" eb="101">
      <t>ジツゲン</t>
    </rPh>
    <rPh sb="102" eb="103">
      <t>ム</t>
    </rPh>
    <rPh sb="105" eb="106">
      <t>ト</t>
    </rPh>
    <rPh sb="107" eb="108">
      <t>ク</t>
    </rPh>
    <phoneticPr fontId="4"/>
  </si>
  <si>
    <t>町民の生活に必要不可欠なライフラインの一つであり、安全安心な水道水供給は必須であることから、引き続き施設の延命化や機能回復を図ることはもちろん、管路全体の計画的な更新（耐震）工事が必要である。
今後も継続した水道水供給のため、経費削減を図ると共に料金回収対策の強化等にも注力する必要がある。</t>
    <rPh sb="19" eb="20">
      <t>ヒト</t>
    </rPh>
    <rPh sb="36" eb="38">
      <t>ヒッス</t>
    </rPh>
    <rPh sb="84" eb="86">
      <t>タイシン</t>
    </rPh>
    <rPh sb="100" eb="102">
      <t>ケイゾク</t>
    </rPh>
    <rPh sb="106" eb="107">
      <t>ミズ</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</si>
</sst>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0.5</c:v>
                </c:pt>
                <c:pt idx="1">
                  <c:v>0</c:v>
                </c:pt>
                <c:pt idx="2">
                  <c:v>0</c:v>
                </c:pt>
                <c:pt idx="3" formatCode="#,##0.00;&quot;△&quot;#,##0.00;&quot;-&quot;">
                  <c:v>1.76</c:v>
                </c:pt>
                <c:pt idx="4" formatCode="#,##0.00;&quot;△&quot;#,##0.00;&quot;-&quot;">
                  <c:v>0.43</c:v>
                </c:pt>
              </c:numCache>
            </c:numRef>
          </c:val>
          <c:extLst>
            <c:ext xmlns:c16="http://schemas.microsoft.com/office/drawing/2014/chart" uri="{C3380CC4-5D6E-409C-BE32-E72D297353CC}">
              <c16:uniqueId val="{00000000-56FA-433F-99DD-78D3776BB01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56FA-433F-99DD-78D3776BB01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35.4</c:v>
                </c:pt>
                <c:pt idx="1">
                  <c:v>38.75</c:v>
                </c:pt>
                <c:pt idx="2">
                  <c:v>34.44</c:v>
                </c:pt>
                <c:pt idx="3">
                  <c:v>37.89</c:v>
                </c:pt>
                <c:pt idx="4">
                  <c:v>40.36</c:v>
                </c:pt>
              </c:numCache>
            </c:numRef>
          </c:val>
          <c:extLst>
            <c:ext xmlns:c16="http://schemas.microsoft.com/office/drawing/2014/chart" uri="{C3380CC4-5D6E-409C-BE32-E72D297353CC}">
              <c16:uniqueId val="{00000000-C1A3-48DF-8B24-19BF7960A87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C1A3-48DF-8B24-19BF7960A87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95.09</c:v>
                </c:pt>
                <c:pt idx="1">
                  <c:v>87.5</c:v>
                </c:pt>
                <c:pt idx="2">
                  <c:v>80.48</c:v>
                </c:pt>
                <c:pt idx="3">
                  <c:v>71.150000000000006</c:v>
                </c:pt>
                <c:pt idx="4">
                  <c:v>64.45</c:v>
                </c:pt>
              </c:numCache>
            </c:numRef>
          </c:val>
          <c:extLst>
            <c:ext xmlns:c16="http://schemas.microsoft.com/office/drawing/2014/chart" uri="{C3380CC4-5D6E-409C-BE32-E72D297353CC}">
              <c16:uniqueId val="{00000000-8E31-4E78-94D2-01BABDACDC2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8E31-4E78-94D2-01BABDACDC2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55.23</c:v>
                </c:pt>
                <c:pt idx="1">
                  <c:v>49.62</c:v>
                </c:pt>
                <c:pt idx="2">
                  <c:v>52.37</c:v>
                </c:pt>
                <c:pt idx="3">
                  <c:v>49.65</c:v>
                </c:pt>
                <c:pt idx="4">
                  <c:v>45.17</c:v>
                </c:pt>
              </c:numCache>
            </c:numRef>
          </c:val>
          <c:extLst>
            <c:ext xmlns:c16="http://schemas.microsoft.com/office/drawing/2014/chart" uri="{C3380CC4-5D6E-409C-BE32-E72D297353CC}">
              <c16:uniqueId val="{00000000-1333-4386-A945-28B47C71960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1333-4386-A945-28B47C71960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4E-4B1C-AEC3-27C894F81C2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4E-4B1C-AEC3-27C894F81C2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09-458F-9CC3-0A4FE0DD95B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09-458F-9CC3-0A4FE0DD95B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20-4A1A-A245-2477E028082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20-4A1A-A245-2477E028082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BC-4B4F-BDFF-ECF8E6FE3D8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BC-4B4F-BDFF-ECF8E6FE3D8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1077.78</c:v>
                </c:pt>
                <c:pt idx="1">
                  <c:v>1000.91</c:v>
                </c:pt>
                <c:pt idx="2">
                  <c:v>939.23</c:v>
                </c:pt>
                <c:pt idx="3">
                  <c:v>939.17</c:v>
                </c:pt>
                <c:pt idx="4">
                  <c:v>980.19</c:v>
                </c:pt>
              </c:numCache>
            </c:numRef>
          </c:val>
          <c:extLst>
            <c:ext xmlns:c16="http://schemas.microsoft.com/office/drawing/2014/chart" uri="{C3380CC4-5D6E-409C-BE32-E72D297353CC}">
              <c16:uniqueId val="{00000000-FDB2-4413-B16F-ADF250562F2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FDB2-4413-B16F-ADF250562F2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41.16</c:v>
                </c:pt>
                <c:pt idx="1">
                  <c:v>42.46</c:v>
                </c:pt>
                <c:pt idx="2">
                  <c:v>37.56</c:v>
                </c:pt>
                <c:pt idx="3">
                  <c:v>38.200000000000003</c:v>
                </c:pt>
                <c:pt idx="4">
                  <c:v>36.299999999999997</c:v>
                </c:pt>
              </c:numCache>
            </c:numRef>
          </c:val>
          <c:extLst>
            <c:ext xmlns:c16="http://schemas.microsoft.com/office/drawing/2014/chart" uri="{C3380CC4-5D6E-409C-BE32-E72D297353CC}">
              <c16:uniqueId val="{00000000-841F-432B-BA73-EBAC92B37BF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841F-432B-BA73-EBAC92B37BF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417.67</c:v>
                </c:pt>
                <c:pt idx="1">
                  <c:v>394.72</c:v>
                </c:pt>
                <c:pt idx="2">
                  <c:v>437.16</c:v>
                </c:pt>
                <c:pt idx="3">
                  <c:v>437.52</c:v>
                </c:pt>
                <c:pt idx="4">
                  <c:v>448.1</c:v>
                </c:pt>
              </c:numCache>
            </c:numRef>
          </c:val>
          <c:extLst>
            <c:ext xmlns:c16="http://schemas.microsoft.com/office/drawing/2014/chart" uri="{C3380CC4-5D6E-409C-BE32-E72D297353CC}">
              <c16:uniqueId val="{00000000-B46F-4560-9244-BA149F77F98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B46F-4560-9244-BA149F77F98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I80" sqref="BI8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高知県　土佐町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3625</v>
      </c>
      <c r="AM8" s="37"/>
      <c r="AN8" s="37"/>
      <c r="AO8" s="37"/>
      <c r="AP8" s="37"/>
      <c r="AQ8" s="37"/>
      <c r="AR8" s="37"/>
      <c r="AS8" s="37"/>
      <c r="AT8" s="38">
        <f>データ!$S$6</f>
        <v>212.13</v>
      </c>
      <c r="AU8" s="38"/>
      <c r="AV8" s="38"/>
      <c r="AW8" s="38"/>
      <c r="AX8" s="38"/>
      <c r="AY8" s="38"/>
      <c r="AZ8" s="38"/>
      <c r="BA8" s="38"/>
      <c r="BB8" s="38">
        <f>データ!$T$6</f>
        <v>17.09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96.88</v>
      </c>
      <c r="Q10" s="38"/>
      <c r="R10" s="38"/>
      <c r="S10" s="38"/>
      <c r="T10" s="38"/>
      <c r="U10" s="38"/>
      <c r="V10" s="38"/>
      <c r="W10" s="37">
        <f>データ!$Q$6</f>
        <v>2442</v>
      </c>
      <c r="X10" s="37"/>
      <c r="Y10" s="37"/>
      <c r="Z10" s="37"/>
      <c r="AA10" s="37"/>
      <c r="AB10" s="37"/>
      <c r="AC10" s="37"/>
      <c r="AD10" s="2"/>
      <c r="AE10" s="2"/>
      <c r="AF10" s="2"/>
      <c r="AG10" s="2"/>
      <c r="AH10" s="2"/>
      <c r="AI10" s="2"/>
      <c r="AJ10" s="2"/>
      <c r="AK10" s="2"/>
      <c r="AL10" s="37">
        <f>データ!$U$6</f>
        <v>3451</v>
      </c>
      <c r="AM10" s="37"/>
      <c r="AN10" s="37"/>
      <c r="AO10" s="37"/>
      <c r="AP10" s="37"/>
      <c r="AQ10" s="37"/>
      <c r="AR10" s="37"/>
      <c r="AS10" s="37"/>
      <c r="AT10" s="38">
        <f>データ!$V$6</f>
        <v>22.7</v>
      </c>
      <c r="AU10" s="38"/>
      <c r="AV10" s="38"/>
      <c r="AW10" s="38"/>
      <c r="AX10" s="38"/>
      <c r="AY10" s="38"/>
      <c r="AZ10" s="38"/>
      <c r="BA10" s="38"/>
      <c r="BB10" s="38">
        <f>データ!$W$6</f>
        <v>152.03</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115</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116</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117</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42</v>
      </c>
      <c r="N85" s="13" t="s">
        <v>41</v>
      </c>
      <c r="O85" s="13" t="str">
        <f>データ!EN6</f>
        <v>【0.52】</v>
      </c>
    </row>
  </sheetData>
  <sheetProtection algorithmName="SHA-512" hashValue="DRqt/ANWuEDZzhdFxTyBuB8pBBy8iFB0zrVqR8BezSJqby4k6I+iCZjh4trdORrm2Y5n8eVfQkKM/tw/ADp04g==" saltValue="7w5tmWUSQiZkkaBJx3wzk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393631</v>
      </c>
      <c r="D6" s="20">
        <f t="shared" si="3"/>
        <v>47</v>
      </c>
      <c r="E6" s="20">
        <f t="shared" si="3"/>
        <v>1</v>
      </c>
      <c r="F6" s="20">
        <f t="shared" si="3"/>
        <v>0</v>
      </c>
      <c r="G6" s="20">
        <f t="shared" si="3"/>
        <v>0</v>
      </c>
      <c r="H6" s="20" t="str">
        <f t="shared" si="3"/>
        <v>高知県　土佐町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96.88</v>
      </c>
      <c r="Q6" s="21">
        <f t="shared" si="3"/>
        <v>2442</v>
      </c>
      <c r="R6" s="21">
        <f t="shared" si="3"/>
        <v>3625</v>
      </c>
      <c r="S6" s="21">
        <f t="shared" si="3"/>
        <v>212.13</v>
      </c>
      <c r="T6" s="21">
        <f t="shared" si="3"/>
        <v>17.09</v>
      </c>
      <c r="U6" s="21">
        <f t="shared" si="3"/>
        <v>3451</v>
      </c>
      <c r="V6" s="21">
        <f t="shared" si="3"/>
        <v>22.7</v>
      </c>
      <c r="W6" s="21">
        <f t="shared" si="3"/>
        <v>152.03</v>
      </c>
      <c r="X6" s="22">
        <f>IF(X7="",NA(),X7)</f>
        <v>55.23</v>
      </c>
      <c r="Y6" s="22">
        <f t="shared" ref="Y6:AG6" si="4">IF(Y7="",NA(),Y7)</f>
        <v>49.62</v>
      </c>
      <c r="Z6" s="22">
        <f t="shared" si="4"/>
        <v>52.37</v>
      </c>
      <c r="AA6" s="22">
        <f t="shared" si="4"/>
        <v>49.65</v>
      </c>
      <c r="AB6" s="22">
        <f t="shared" si="4"/>
        <v>45.17</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1077.78</v>
      </c>
      <c r="BF6" s="22">
        <f t="shared" ref="BF6:BN6" si="7">IF(BF7="",NA(),BF7)</f>
        <v>1000.91</v>
      </c>
      <c r="BG6" s="22">
        <f t="shared" si="7"/>
        <v>939.23</v>
      </c>
      <c r="BH6" s="22">
        <f t="shared" si="7"/>
        <v>939.17</v>
      </c>
      <c r="BI6" s="22">
        <f t="shared" si="7"/>
        <v>980.19</v>
      </c>
      <c r="BJ6" s="22">
        <f t="shared" si="7"/>
        <v>1007.7</v>
      </c>
      <c r="BK6" s="22">
        <f t="shared" si="7"/>
        <v>1018.52</v>
      </c>
      <c r="BL6" s="22">
        <f t="shared" si="7"/>
        <v>949.61</v>
      </c>
      <c r="BM6" s="22">
        <f t="shared" si="7"/>
        <v>918.84</v>
      </c>
      <c r="BN6" s="22">
        <f t="shared" si="7"/>
        <v>955.49</v>
      </c>
      <c r="BO6" s="21" t="str">
        <f>IF(BO7="","",IF(BO7="-","【-】","【"&amp;SUBSTITUTE(TEXT(BO7,"#,##0.00"),"-","△")&amp;"】"))</f>
        <v>【982.48】</v>
      </c>
      <c r="BP6" s="22">
        <f>IF(BP7="",NA(),BP7)</f>
        <v>41.16</v>
      </c>
      <c r="BQ6" s="22">
        <f t="shared" ref="BQ6:BY6" si="8">IF(BQ7="",NA(),BQ7)</f>
        <v>42.46</v>
      </c>
      <c r="BR6" s="22">
        <f t="shared" si="8"/>
        <v>37.56</v>
      </c>
      <c r="BS6" s="22">
        <f t="shared" si="8"/>
        <v>38.200000000000003</v>
      </c>
      <c r="BT6" s="22">
        <f t="shared" si="8"/>
        <v>36.299999999999997</v>
      </c>
      <c r="BU6" s="22">
        <f t="shared" si="8"/>
        <v>59.22</v>
      </c>
      <c r="BV6" s="22">
        <f t="shared" si="8"/>
        <v>58.79</v>
      </c>
      <c r="BW6" s="22">
        <f t="shared" si="8"/>
        <v>58.41</v>
      </c>
      <c r="BX6" s="22">
        <f t="shared" si="8"/>
        <v>58.27</v>
      </c>
      <c r="BY6" s="22">
        <f t="shared" si="8"/>
        <v>55.15</v>
      </c>
      <c r="BZ6" s="21" t="str">
        <f>IF(BZ7="","",IF(BZ7="-","【-】","【"&amp;SUBSTITUTE(TEXT(BZ7,"#,##0.00"),"-","△")&amp;"】"))</f>
        <v>【50.61】</v>
      </c>
      <c r="CA6" s="22">
        <f>IF(CA7="",NA(),CA7)</f>
        <v>417.67</v>
      </c>
      <c r="CB6" s="22">
        <f t="shared" ref="CB6:CJ6" si="9">IF(CB7="",NA(),CB7)</f>
        <v>394.72</v>
      </c>
      <c r="CC6" s="22">
        <f t="shared" si="9"/>
        <v>437.16</v>
      </c>
      <c r="CD6" s="22">
        <f t="shared" si="9"/>
        <v>437.52</v>
      </c>
      <c r="CE6" s="22">
        <f t="shared" si="9"/>
        <v>448.1</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35.4</v>
      </c>
      <c r="CM6" s="22">
        <f t="shared" ref="CM6:CU6" si="10">IF(CM7="",NA(),CM7)</f>
        <v>38.75</v>
      </c>
      <c r="CN6" s="22">
        <f t="shared" si="10"/>
        <v>34.44</v>
      </c>
      <c r="CO6" s="22">
        <f t="shared" si="10"/>
        <v>37.89</v>
      </c>
      <c r="CP6" s="22">
        <f t="shared" si="10"/>
        <v>40.36</v>
      </c>
      <c r="CQ6" s="22">
        <f t="shared" si="10"/>
        <v>56.76</v>
      </c>
      <c r="CR6" s="22">
        <f t="shared" si="10"/>
        <v>56.04</v>
      </c>
      <c r="CS6" s="22">
        <f t="shared" si="10"/>
        <v>58.52</v>
      </c>
      <c r="CT6" s="22">
        <f t="shared" si="10"/>
        <v>58.88</v>
      </c>
      <c r="CU6" s="22">
        <f t="shared" si="10"/>
        <v>58.16</v>
      </c>
      <c r="CV6" s="21" t="str">
        <f>IF(CV7="","",IF(CV7="-","【-】","【"&amp;SUBSTITUTE(TEXT(CV7,"#,##0.00"),"-","△")&amp;"】"))</f>
        <v>【56.15】</v>
      </c>
      <c r="CW6" s="22">
        <f>IF(CW7="",NA(),CW7)</f>
        <v>95.09</v>
      </c>
      <c r="CX6" s="22">
        <f t="shared" ref="CX6:DF6" si="11">IF(CX7="",NA(),CX7)</f>
        <v>87.5</v>
      </c>
      <c r="CY6" s="22">
        <f t="shared" si="11"/>
        <v>80.48</v>
      </c>
      <c r="CZ6" s="22">
        <f t="shared" si="11"/>
        <v>71.150000000000006</v>
      </c>
      <c r="DA6" s="22">
        <f t="shared" si="11"/>
        <v>64.45</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0.5</v>
      </c>
      <c r="EE6" s="21">
        <f t="shared" ref="EE6:EM6" si="14">IF(EE7="",NA(),EE7)</f>
        <v>0</v>
      </c>
      <c r="EF6" s="21">
        <f t="shared" si="14"/>
        <v>0</v>
      </c>
      <c r="EG6" s="22">
        <f t="shared" si="14"/>
        <v>1.76</v>
      </c>
      <c r="EH6" s="22">
        <f t="shared" si="14"/>
        <v>0.43</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393631</v>
      </c>
      <c r="D7" s="24">
        <v>47</v>
      </c>
      <c r="E7" s="24">
        <v>1</v>
      </c>
      <c r="F7" s="24">
        <v>0</v>
      </c>
      <c r="G7" s="24">
        <v>0</v>
      </c>
      <c r="H7" s="24" t="s">
        <v>96</v>
      </c>
      <c r="I7" s="24" t="s">
        <v>97</v>
      </c>
      <c r="J7" s="24" t="s">
        <v>98</v>
      </c>
      <c r="K7" s="24" t="s">
        <v>99</v>
      </c>
      <c r="L7" s="24" t="s">
        <v>100</v>
      </c>
      <c r="M7" s="24" t="s">
        <v>101</v>
      </c>
      <c r="N7" s="25" t="s">
        <v>102</v>
      </c>
      <c r="O7" s="25" t="s">
        <v>103</v>
      </c>
      <c r="P7" s="25">
        <v>96.88</v>
      </c>
      <c r="Q7" s="25">
        <v>2442</v>
      </c>
      <c r="R7" s="25">
        <v>3625</v>
      </c>
      <c r="S7" s="25">
        <v>212.13</v>
      </c>
      <c r="T7" s="25">
        <v>17.09</v>
      </c>
      <c r="U7" s="25">
        <v>3451</v>
      </c>
      <c r="V7" s="25">
        <v>22.7</v>
      </c>
      <c r="W7" s="25">
        <v>152.03</v>
      </c>
      <c r="X7" s="25">
        <v>55.23</v>
      </c>
      <c r="Y7" s="25">
        <v>49.62</v>
      </c>
      <c r="Z7" s="25">
        <v>52.37</v>
      </c>
      <c r="AA7" s="25">
        <v>49.65</v>
      </c>
      <c r="AB7" s="25">
        <v>45.17</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1077.78</v>
      </c>
      <c r="BF7" s="25">
        <v>1000.91</v>
      </c>
      <c r="BG7" s="25">
        <v>939.23</v>
      </c>
      <c r="BH7" s="25">
        <v>939.17</v>
      </c>
      <c r="BI7" s="25">
        <v>980.19</v>
      </c>
      <c r="BJ7" s="25">
        <v>1007.7</v>
      </c>
      <c r="BK7" s="25">
        <v>1018.52</v>
      </c>
      <c r="BL7" s="25">
        <v>949.61</v>
      </c>
      <c r="BM7" s="25">
        <v>918.84</v>
      </c>
      <c r="BN7" s="25">
        <v>955.49</v>
      </c>
      <c r="BO7" s="25">
        <v>982.48</v>
      </c>
      <c r="BP7" s="25">
        <v>41.16</v>
      </c>
      <c r="BQ7" s="25">
        <v>42.46</v>
      </c>
      <c r="BR7" s="25">
        <v>37.56</v>
      </c>
      <c r="BS7" s="25">
        <v>38.200000000000003</v>
      </c>
      <c r="BT7" s="25">
        <v>36.299999999999997</v>
      </c>
      <c r="BU7" s="25">
        <v>59.22</v>
      </c>
      <c r="BV7" s="25">
        <v>58.79</v>
      </c>
      <c r="BW7" s="25">
        <v>58.41</v>
      </c>
      <c r="BX7" s="25">
        <v>58.27</v>
      </c>
      <c r="BY7" s="25">
        <v>55.15</v>
      </c>
      <c r="BZ7" s="25">
        <v>50.61</v>
      </c>
      <c r="CA7" s="25">
        <v>417.67</v>
      </c>
      <c r="CB7" s="25">
        <v>394.72</v>
      </c>
      <c r="CC7" s="25">
        <v>437.16</v>
      </c>
      <c r="CD7" s="25">
        <v>437.52</v>
      </c>
      <c r="CE7" s="25">
        <v>448.1</v>
      </c>
      <c r="CF7" s="25">
        <v>292.89999999999998</v>
      </c>
      <c r="CG7" s="25">
        <v>298.25</v>
      </c>
      <c r="CH7" s="25">
        <v>303.27999999999997</v>
      </c>
      <c r="CI7" s="25">
        <v>303.81</v>
      </c>
      <c r="CJ7" s="25">
        <v>310.26</v>
      </c>
      <c r="CK7" s="25">
        <v>320.83</v>
      </c>
      <c r="CL7" s="25">
        <v>35.4</v>
      </c>
      <c r="CM7" s="25">
        <v>38.75</v>
      </c>
      <c r="CN7" s="25">
        <v>34.44</v>
      </c>
      <c r="CO7" s="25">
        <v>37.89</v>
      </c>
      <c r="CP7" s="25">
        <v>40.36</v>
      </c>
      <c r="CQ7" s="25">
        <v>56.76</v>
      </c>
      <c r="CR7" s="25">
        <v>56.04</v>
      </c>
      <c r="CS7" s="25">
        <v>58.52</v>
      </c>
      <c r="CT7" s="25">
        <v>58.88</v>
      </c>
      <c r="CU7" s="25">
        <v>58.16</v>
      </c>
      <c r="CV7" s="25">
        <v>56.15</v>
      </c>
      <c r="CW7" s="25">
        <v>95.09</v>
      </c>
      <c r="CX7" s="25">
        <v>87.5</v>
      </c>
      <c r="CY7" s="25">
        <v>80.48</v>
      </c>
      <c r="CZ7" s="25">
        <v>71.150000000000006</v>
      </c>
      <c r="DA7" s="25">
        <v>64.45</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0.5</v>
      </c>
      <c r="EE7" s="25">
        <v>0</v>
      </c>
      <c r="EF7" s="25">
        <v>0</v>
      </c>
      <c r="EG7" s="25">
        <v>1.76</v>
      </c>
      <c r="EH7" s="25">
        <v>0.43</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113</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和田 陽二</cp:lastModifiedBy>
  <dcterms:created xsi:type="dcterms:W3CDTF">2023-12-05T01:07:14Z</dcterms:created>
  <dcterms:modified xsi:type="dcterms:W3CDTF">2024-01-26T02:05:40Z</dcterms:modified>
  <cp:category/>
</cp:coreProperties>
</file>