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M その他課内業務\庁内向け提出資料\0110_財政課\☆公営企業会計\R4年度公営企業に係る「経営比較分析」の分析等について\観光企画課\修正\"/>
    </mc:Choice>
  </mc:AlternateContent>
  <workbookProtection workbookAlgorithmName="SHA-512" workbookHashValue="/p0ooYHfAgZhqp99q22rWxa01+AdRCi+9uNyWR2vi7tRyVMgXQI9PfwEQ+hspPAUkppk5Ri2eTLmBgIoGp+n3g==" workbookSaltValue="h0S25QlyKY6uH7nGDGAd0g==" workbookSpinCount="100000" lockStructure="1"/>
  <bookViews>
    <workbookView xWindow="0" yWindow="0" windowWidth="15360" windowHeight="7632"/>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L52" i="4" l="1"/>
  <c r="IX52" i="4"/>
  <c r="IX76" i="4"/>
  <c r="BV76" i="4"/>
  <c r="FJ52" i="4"/>
  <c r="IX30" i="4"/>
  <c r="ML76" i="4"/>
  <c r="BV52" i="4"/>
  <c r="FJ30" i="4"/>
  <c r="BV30" i="4"/>
  <c r="C11" i="5"/>
  <c r="D11" i="5"/>
  <c r="E11" i="5"/>
  <c r="B11" i="5"/>
  <c r="LJ76" i="4" l="1"/>
  <c r="AT52" i="4"/>
  <c r="EH30" i="4"/>
  <c r="AT76" i="4"/>
  <c r="HV76" i="4"/>
  <c r="LJ52" i="4"/>
  <c r="AT30" i="4"/>
  <c r="EH52" i="4"/>
  <c r="HV30" i="4"/>
  <c r="HV52" i="4"/>
  <c r="AF76" i="4"/>
  <c r="DT52" i="4"/>
  <c r="HH30" i="4"/>
  <c r="HH52" i="4"/>
  <c r="KV76" i="4"/>
  <c r="AF52" i="4"/>
  <c r="DT30" i="4"/>
  <c r="HH76" i="4"/>
  <c r="KV52" i="4"/>
  <c r="AF30" i="4"/>
  <c r="GT52" i="4"/>
  <c r="R30" i="4"/>
  <c r="R76" i="4"/>
  <c r="DF52" i="4"/>
  <c r="GT30" i="4"/>
  <c r="KH76" i="4"/>
  <c r="R52" i="4"/>
  <c r="DF30" i="4"/>
  <c r="GT76" i="4"/>
  <c r="KH52" i="4"/>
  <c r="EV30" i="4"/>
  <c r="IJ76" i="4"/>
  <c r="LX52" i="4"/>
  <c r="BH30" i="4"/>
  <c r="IJ52" i="4"/>
  <c r="LX76" i="4"/>
  <c r="BH76" i="4"/>
  <c r="EV52" i="4"/>
  <c r="IJ30" i="4"/>
  <c r="BH52" i="4"/>
</calcChain>
</file>

<file path=xl/sharedStrings.xml><?xml version="1.0" encoding="utf-8"?>
<sst xmlns="http://schemas.openxmlformats.org/spreadsheetml/2006/main" count="303" uniqueCount="146">
  <si>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</si>
  <si>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</si>
  <si>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</si>
  <si>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</si>
  <si>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</si>
  <si>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</si>
  <si>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</si>
  <si>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</si>
  <si>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</si>
  <si>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</si>
  <si>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</si>
  <si>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</si>
  <si>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</si>
  <si>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</si>
  <si>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</si>
  <si>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</si>
  <si>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</si>
  <si>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</si>
  <si>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</si>
  <si>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</si>
  <si>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</si>
  <si>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</si>
  <si>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</si>
  <si>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</si>
  <si>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</si>
  <si>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</si>
  <si>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</si>
  <si>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</si>
  <si>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</si>
  <si>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</si>
  <si>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</si>
  <si>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</si>
  <si>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</si>
  <si>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</si>
  <si>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</si>
  <si>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</si>
  <si>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</si>
  <si>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</si>
  <si>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</si>
  <si>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</si>
  <si>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</si>
  <si>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</si>
  <si>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</si>
  <si>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</si>
  <si>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</si>
  <si>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</si>
  <si>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</si>
  <si>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</si>
  <si>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</si>
  <si>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</si>
  <si>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</si>
  <si>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</si>
  <si>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</si>
  <si>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</si>
  <si>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</si>
  <si>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</si>
  <si>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</si>
  <si>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</si>
  <si>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</si>
  <si>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</si>
  <si>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</si>
  <si>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</si>
  <si>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</si>
  <si>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</si>
  <si>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</si>
  <si>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</si>
  <si>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</si>
  <si>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</si>
  <si>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</si>
  <si>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</si>
  <si>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</si>
  <si>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</si>
  <si>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</si>
  <si>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</si>
  <si>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</si>
  <si>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</si>
  <si>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</si>
  <si>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</si>
  <si>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</si>
  <si>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</si>
  <si>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</si>
  <si>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</si>
  <si>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</si>
  <si>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</si>
  <si>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</si>
  <si>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</si>
  <si>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</si>
  <si>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</si>
  <si>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</si>
  <si>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</si>
  <si>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</si>
  <si>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</si>
  <si>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</si>
  <si>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</si>
  <si>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</si>
  <si>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</si>
  <si>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</si>
  <si>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</si>
  <si>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</si>
  <si>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</si>
  <si>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</si>
  <si>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</si>
  <si>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</si>
  <si>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</si>
  <si>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当該値(N-3)</t>
    <phoneticPr fontId="5"/>
  </si>
  <si>
    <t>当該値(N-2)</t>
    <phoneticPr fontId="5"/>
  </si>
  <si>
    <t>当該値(N-1)</t>
    <phoneticPr fontId="5"/>
  </si>
  <si>
    <t>当該値(N)</t>
    <phoneticPr fontId="5"/>
  </si>
  <si>
    <t>当該値(N-2)</t>
    <phoneticPr fontId="5"/>
  </si>
  <si>
    <t>当該値(N-1)</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</si>
  <si>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</si>
  <si>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</si>
  <si>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</si>
  <si>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</si>
  <si>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</si>
  <si>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</si>
  <si>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</si>
  <si>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</si>
  <si>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</si>
  <si>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</si>
  <si>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</si>
  <si>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</si>
  <si>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</si>
  <si>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</si>
  <si>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</si>
  <si>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</si>
  <si>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高知県　高知市</t>
  </si>
  <si>
    <t>国民宿舎桂浜荘</t>
  </si>
  <si>
    <t>法非適用</t>
  </si>
  <si>
    <t>観光施設事業</t>
  </si>
  <si>
    <t>休養宿泊施設</t>
  </si>
  <si>
    <t>Ａ２Ｂ２</t>
  </si>
  <si>
    <t>非設置</t>
  </si>
  <si>
    <t>該当数値なし</t>
  </si>
  <si>
    <t>-</t>
  </si>
  <si>
    <t>無</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</si>
  <si>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</si>
  <si>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</si>
  <si>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</si>
  <si>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</si>
  <si>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</si>
  <si>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</si>
  <si>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t>
    </r>
    <r>
      <rPr>
        <sz val="9"/>
        <color theme="1"/>
        <rFont val="ＭＳ ゴシック"/>
        <family val="3"/>
        <charset val="128"/>
      </rPr>
      <t>平成７年度に実施した本施設の改築に係る起債償還は平成26年度に完了しているものの，改築後20年以上が経過しており，施設内部の各設備機器については劣化の進んでいるものも多い。　
　当市は本施設を令和３年10月から休館としているが，特別会計で一定の改修費や業務委託費，需用費等を見込んだうえで，再開を前提とした施設の適切な維持管理を継続している。</t>
    </r>
    <rPh sb="125" eb="126">
      <t>ヒ</t>
    </rPh>
    <phoneticPr fontId="5"/>
  </si>
  <si>
    <r>
      <t>　</t>
    </r>
    <r>
      <rPr>
        <sz val="9"/>
        <color theme="1"/>
        <rFont val="ＭＳ ゴシック"/>
        <family val="3"/>
        <charset val="128"/>
      </rPr>
      <t>本施設については，令和３年９月末をもって休館した。国民宿舎運営事業については，老朽化している各設備の現況調査，民間事業者へのサウンディング調査等を実施した上で，今後の施設の在り方を検討する。</t>
    </r>
    <rPh sb="87" eb="88">
      <t>ア</t>
    </rPh>
    <rPh sb="89" eb="90">
      <t>カタ</t>
    </rPh>
    <phoneticPr fontId="5"/>
  </si>
  <si>
    <r>
      <t>　</t>
    </r>
    <r>
      <rPr>
        <sz val="9"/>
        <color theme="1"/>
        <rFont val="ＭＳ ゴシック"/>
        <family val="3"/>
        <charset val="128"/>
      </rPr>
      <t xml:space="preserve">本市公営宿泊施設（以下「本施設」という。）は，平成30年度～令和２年度においては収益的収支比率が100％を超えており，単年度の収支では黒字が続いていたが，令和３年度は新型コロナウイルスの影響による令和３年10月以降の休館に伴い，収益的収支比率やEBITDAが大きく落ち込んだ。令和４年度は施設維持管理費（支出）を消費税還付金や目的外使用料による収入が上回ったため，黒字となった。
</t>
    </r>
    <r>
      <rPr>
        <sz val="10"/>
        <color theme="1"/>
        <rFont val="ＭＳ ゴシック"/>
        <family val="3"/>
        <charset val="128"/>
      </rPr>
      <t xml:space="preserve">
</t>
    </r>
    <rPh sb="28" eb="30">
      <t>ネンド</t>
    </rPh>
    <rPh sb="81" eb="83">
      <t>ネンド</t>
    </rPh>
    <rPh sb="84" eb="86">
      <t>シンガタ</t>
    </rPh>
    <rPh sb="94" eb="96">
      <t>エイキョウ</t>
    </rPh>
    <rPh sb="99" eb="101">
      <t>レイワ</t>
    </rPh>
    <rPh sb="102" eb="103">
      <t>ネン</t>
    </rPh>
    <rPh sb="105" eb="106">
      <t>ツキ</t>
    </rPh>
    <rPh sb="106" eb="108">
      <t>イコウ</t>
    </rPh>
    <rPh sb="109" eb="111">
      <t>キュウカン</t>
    </rPh>
    <rPh sb="112" eb="113">
      <t>トモナ</t>
    </rPh>
    <rPh sb="115" eb="117">
      <t>シュウエキ</t>
    </rPh>
    <rPh sb="117" eb="118">
      <t>テキ</t>
    </rPh>
    <rPh sb="118" eb="122">
      <t>シュウシヒリツ</t>
    </rPh>
    <rPh sb="130" eb="131">
      <t>オオ</t>
    </rPh>
    <rPh sb="133" eb="134">
      <t>オ</t>
    </rPh>
    <rPh sb="135" eb="136">
      <t>コ</t>
    </rPh>
    <rPh sb="139" eb="141">
      <t>レイワ</t>
    </rPh>
    <rPh sb="142" eb="144">
      <t>ネンド</t>
    </rPh>
    <rPh sb="145" eb="152">
      <t>シセツイジカンリヒ</t>
    </rPh>
    <rPh sb="153" eb="155">
      <t>シシュツ</t>
    </rPh>
    <rPh sb="157" eb="163">
      <t>ショウヒゼイカンプキン</t>
    </rPh>
    <rPh sb="164" eb="170">
      <t>モクテキガイシヨウリョウ</t>
    </rPh>
    <rPh sb="173" eb="175">
      <t>シュウニュウ</t>
    </rPh>
    <rPh sb="176" eb="178">
      <t>ウワマワ</t>
    </rPh>
    <rPh sb="183" eb="185">
      <t>クロジ</t>
    </rPh>
    <phoneticPr fontId="5"/>
  </si>
  <si>
    <r>
      <t>　</t>
    </r>
    <r>
      <rPr>
        <sz val="9"/>
        <color theme="1"/>
        <rFont val="ＭＳ ゴシック"/>
        <family val="3"/>
        <charset val="128"/>
      </rPr>
      <t>本施設は令和３年10月以降休館となっている。令和６年１月現在，本施設の再開に向けて，民間活力を導入することにより昨今の旅行形態の変動や利用者のニーズに合った施設として再開できるよう検討を行っていく。</t>
    </r>
    <rPh sb="11" eb="12">
      <t>ツキ</t>
    </rPh>
    <rPh sb="12" eb="14">
      <t>イコウ</t>
    </rPh>
    <rPh sb="14" eb="16">
      <t>キュウカン</t>
    </rPh>
    <rPh sb="23" eb="25">
      <t>レイワ</t>
    </rPh>
    <rPh sb="26" eb="27">
      <t>ネン</t>
    </rPh>
    <rPh sb="28" eb="29">
      <t>ツキ</t>
    </rPh>
    <rPh sb="29" eb="31">
      <t>ゲンザイ</t>
    </rPh>
    <rPh sb="32" eb="35">
      <t>ホンシセツ</t>
    </rPh>
    <rPh sb="36" eb="38">
      <t>サイカイ</t>
    </rPh>
    <rPh sb="39" eb="40">
      <t>ム</t>
    </rPh>
    <rPh sb="43" eb="47">
      <t>ミンカンカツリョク</t>
    </rPh>
    <rPh sb="48" eb="50">
      <t>ドウニュウ</t>
    </rPh>
    <rPh sb="57" eb="59">
      <t>サッコン</t>
    </rPh>
    <rPh sb="60" eb="64">
      <t>リョコウケイタイ</t>
    </rPh>
    <rPh sb="65" eb="67">
      <t>ヘンドウ</t>
    </rPh>
    <rPh sb="68" eb="71">
      <t>リヨウシャ</t>
    </rPh>
    <rPh sb="76" eb="77">
      <t>ア</t>
    </rPh>
    <rPh sb="79" eb="81">
      <t>シセツ</t>
    </rPh>
    <rPh sb="84" eb="86">
      <t>サイカイ</t>
    </rPh>
    <rPh sb="91" eb="93">
      <t>ケントウ</t>
    </rPh>
    <rPh sb="94" eb="9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</si>
</sst>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14826</c:v>
                </c:pt>
                <c:pt idx="1">
                  <c:v>2920</c:v>
                </c:pt>
                <c:pt idx="2">
                  <c:v>0</c:v>
                </c:pt>
                <c:pt idx="3">
                  <c:v>19148</c:v>
                </c:pt>
                <c:pt idx="4">
                  <c:v>0</c:v>
                </c:pt>
              </c:numCache>
            </c:numRef>
          </c:val>
          <c:extLst xmlns:c16r2="http://schemas.microsoft.com/office/drawing/2015/06/chart">
            <c:ext xmlns:c16="http://schemas.microsoft.com/office/drawing/2014/chart" uri="{C3380CC4-5D6E-409C-BE32-E72D297353CC}">
              <c16:uniqueId val="{00000000-8FAB-4691-B45E-4336392004E6}"/>
            </c:ext>
          </c:extLst>
        </c:ser>
        <c:dLbls>
          <c:showLegendKey val="0"/>
          <c:showVal val="0"/>
          <c:showCatName val="0"/>
          <c:showSerName val="0"/>
          <c:showPercent val="0"/>
          <c:showBubbleSize val="0"/>
        </c:dLbls>
        <c:gapWidth val="150"/>
        <c:axId val="538872392"/>
        <c:axId val="53887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1100</c:v>
                </c:pt>
                <c:pt idx="1">
                  <c:v>706</c:v>
                </c:pt>
                <c:pt idx="2">
                  <c:v>183723</c:v>
                </c:pt>
                <c:pt idx="3">
                  <c:v>12164</c:v>
                </c:pt>
                <c:pt idx="4">
                  <c:v>234734</c:v>
                </c:pt>
              </c:numCache>
            </c:numRef>
          </c:val>
          <c:smooth val="0"/>
          <c:extLst xmlns:c16r2="http://schemas.microsoft.com/office/drawing/2015/06/chart">
            <c:ext xmlns:c16="http://schemas.microsoft.com/office/drawing/2014/chart" uri="{C3380CC4-5D6E-409C-BE32-E72D297353CC}">
              <c16:uniqueId val="{00000001-8FAB-4691-B45E-4336392004E6}"/>
            </c:ext>
          </c:extLst>
        </c:ser>
        <c:dLbls>
          <c:showLegendKey val="0"/>
          <c:showVal val="0"/>
          <c:showCatName val="0"/>
          <c:showSerName val="0"/>
          <c:showPercent val="0"/>
          <c:showBubbleSize val="0"/>
        </c:dLbls>
        <c:marker val="1"/>
        <c:smooth val="0"/>
        <c:axId val="538872392"/>
        <c:axId val="538872776"/>
      </c:lineChart>
      <c:catAx>
        <c:axId val="538872392"/>
        <c:scaling>
          <c:orientation val="minMax"/>
        </c:scaling>
        <c:delete val="1"/>
        <c:axPos val="b"/>
        <c:numFmt formatCode="General" sourceLinked="1"/>
        <c:majorTickMark val="none"/>
        <c:minorTickMark val="none"/>
        <c:tickLblPos val="none"/>
        <c:crossAx val="538872776"/>
        <c:crosses val="autoZero"/>
        <c:auto val="1"/>
        <c:lblAlgn val="ctr"/>
        <c:lblOffset val="100"/>
        <c:noMultiLvlLbl val="1"/>
      </c:catAx>
      <c:valAx>
        <c:axId val="538872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8872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114.8</c:v>
                </c:pt>
                <c:pt idx="1">
                  <c:v>20.2</c:v>
                </c:pt>
                <c:pt idx="2">
                  <c:v>0</c:v>
                </c:pt>
                <c:pt idx="3">
                  <c:v>0</c:v>
                </c:pt>
                <c:pt idx="4">
                  <c:v>0</c:v>
                </c:pt>
              </c:numCache>
            </c:numRef>
          </c:val>
          <c:extLst xmlns:c16r2="http://schemas.microsoft.com/office/drawing/2015/06/chart">
            <c:ext xmlns:c16="http://schemas.microsoft.com/office/drawing/2014/chart" uri="{C3380CC4-5D6E-409C-BE32-E72D297353CC}">
              <c16:uniqueId val="{00000000-AD91-46AD-A2EE-814B6EA118BA}"/>
            </c:ext>
          </c:extLst>
        </c:ser>
        <c:dLbls>
          <c:showLegendKey val="0"/>
          <c:showVal val="0"/>
          <c:showCatName val="0"/>
          <c:showSerName val="0"/>
          <c:showPercent val="0"/>
          <c:showBubbleSize val="0"/>
        </c:dLbls>
        <c:gapWidth val="150"/>
        <c:axId val="538676584"/>
        <c:axId val="53868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10.6</c:v>
                </c:pt>
                <c:pt idx="1">
                  <c:v>28.3</c:v>
                </c:pt>
                <c:pt idx="2">
                  <c:v>26</c:v>
                </c:pt>
                <c:pt idx="3">
                  <c:v>21.4</c:v>
                </c:pt>
                <c:pt idx="4">
                  <c:v>14.1</c:v>
                </c:pt>
              </c:numCache>
            </c:numRef>
          </c:val>
          <c:smooth val="0"/>
          <c:extLst xmlns:c16r2="http://schemas.microsoft.com/office/drawing/2015/06/chart">
            <c:ext xmlns:c16="http://schemas.microsoft.com/office/drawing/2014/chart" uri="{C3380CC4-5D6E-409C-BE32-E72D297353CC}">
              <c16:uniqueId val="{00000001-AD91-46AD-A2EE-814B6EA118BA}"/>
            </c:ext>
          </c:extLst>
        </c:ser>
        <c:dLbls>
          <c:showLegendKey val="0"/>
          <c:showVal val="0"/>
          <c:showCatName val="0"/>
          <c:showSerName val="0"/>
          <c:showPercent val="0"/>
          <c:showBubbleSize val="0"/>
        </c:dLbls>
        <c:marker val="1"/>
        <c:smooth val="0"/>
        <c:axId val="538676584"/>
        <c:axId val="538684408"/>
      </c:lineChart>
      <c:catAx>
        <c:axId val="538676584"/>
        <c:scaling>
          <c:orientation val="minMax"/>
        </c:scaling>
        <c:delete val="1"/>
        <c:axPos val="b"/>
        <c:numFmt formatCode="General" sourceLinked="1"/>
        <c:majorTickMark val="none"/>
        <c:minorTickMark val="none"/>
        <c:tickLblPos val="none"/>
        <c:crossAx val="538684408"/>
        <c:crosses val="autoZero"/>
        <c:auto val="1"/>
        <c:lblAlgn val="ctr"/>
        <c:lblOffset val="100"/>
        <c:noMultiLvlLbl val="1"/>
      </c:catAx>
      <c:valAx>
        <c:axId val="538684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8676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115.7</c:v>
                </c:pt>
                <c:pt idx="1">
                  <c:v>106.6</c:v>
                </c:pt>
                <c:pt idx="2">
                  <c:v>125.4</c:v>
                </c:pt>
                <c:pt idx="3">
                  <c:v>29.1</c:v>
                </c:pt>
                <c:pt idx="4">
                  <c:v>145.6</c:v>
                </c:pt>
              </c:numCache>
            </c:numRef>
          </c:val>
          <c:extLst xmlns:c16r2="http://schemas.microsoft.com/office/drawing/2015/06/chart">
            <c:ext xmlns:c16="http://schemas.microsoft.com/office/drawing/2014/chart" uri="{C3380CC4-5D6E-409C-BE32-E72D297353CC}">
              <c16:uniqueId val="{00000000-9D8C-4AB7-B40D-E95CF4EFB278}"/>
            </c:ext>
          </c:extLst>
        </c:ser>
        <c:dLbls>
          <c:showLegendKey val="0"/>
          <c:showVal val="0"/>
          <c:showCatName val="0"/>
          <c:showSerName val="0"/>
          <c:showPercent val="0"/>
          <c:showBubbleSize val="0"/>
        </c:dLbls>
        <c:gapWidth val="150"/>
        <c:axId val="538807728"/>
        <c:axId val="53880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125.6</c:v>
                </c:pt>
                <c:pt idx="2">
                  <c:v>78.7</c:v>
                </c:pt>
                <c:pt idx="3">
                  <c:v>77.2</c:v>
                </c:pt>
                <c:pt idx="4">
                  <c:v>159.1</c:v>
                </c:pt>
              </c:numCache>
            </c:numRef>
          </c:val>
          <c:smooth val="0"/>
          <c:extLst xmlns:c16r2="http://schemas.microsoft.com/office/drawing/2015/06/chart">
            <c:ext xmlns:c16="http://schemas.microsoft.com/office/drawing/2014/chart" uri="{C3380CC4-5D6E-409C-BE32-E72D297353CC}">
              <c16:uniqueId val="{00000001-9D8C-4AB7-B40D-E95CF4EFB278}"/>
            </c:ext>
          </c:extLst>
        </c:ser>
        <c:dLbls>
          <c:showLegendKey val="0"/>
          <c:showVal val="0"/>
          <c:showCatName val="0"/>
          <c:showSerName val="0"/>
          <c:showPercent val="0"/>
          <c:showBubbleSize val="0"/>
        </c:dLbls>
        <c:marker val="1"/>
        <c:smooth val="0"/>
        <c:axId val="538807728"/>
        <c:axId val="538808112"/>
      </c:lineChart>
      <c:catAx>
        <c:axId val="538807728"/>
        <c:scaling>
          <c:orientation val="minMax"/>
        </c:scaling>
        <c:delete val="1"/>
        <c:axPos val="b"/>
        <c:numFmt formatCode="General" sourceLinked="1"/>
        <c:majorTickMark val="none"/>
        <c:minorTickMark val="none"/>
        <c:tickLblPos val="none"/>
        <c:crossAx val="538808112"/>
        <c:crosses val="autoZero"/>
        <c:auto val="1"/>
        <c:lblAlgn val="ctr"/>
        <c:lblOffset val="100"/>
        <c:noMultiLvlLbl val="1"/>
      </c:catAx>
      <c:valAx>
        <c:axId val="53880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880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33392</c:v>
                </c:pt>
                <c:pt idx="1">
                  <c:v>12651</c:v>
                </c:pt>
                <c:pt idx="2">
                  <c:v>30303</c:v>
                </c:pt>
                <c:pt idx="3">
                  <c:v>-76316</c:v>
                </c:pt>
                <c:pt idx="4">
                  <c:v>2324</c:v>
                </c:pt>
              </c:numCache>
            </c:numRef>
          </c:val>
          <c:extLst xmlns:c16r2="http://schemas.microsoft.com/office/drawing/2015/06/chart">
            <c:ext xmlns:c16="http://schemas.microsoft.com/office/drawing/2014/chart" uri="{C3380CC4-5D6E-409C-BE32-E72D297353CC}">
              <c16:uniqueId val="{00000000-440F-4374-AA53-8B60506825F4}"/>
            </c:ext>
          </c:extLst>
        </c:ser>
        <c:dLbls>
          <c:showLegendKey val="0"/>
          <c:showVal val="0"/>
          <c:showCatName val="0"/>
          <c:showSerName val="0"/>
          <c:showPercent val="0"/>
          <c:showBubbleSize val="0"/>
        </c:dLbls>
        <c:gapWidth val="150"/>
        <c:axId val="539243008"/>
        <c:axId val="53924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5713</c:v>
                </c:pt>
                <c:pt idx="1">
                  <c:v>3780</c:v>
                </c:pt>
                <c:pt idx="2">
                  <c:v>-586204</c:v>
                </c:pt>
                <c:pt idx="3">
                  <c:v>-28874</c:v>
                </c:pt>
                <c:pt idx="4">
                  <c:v>-4869</c:v>
                </c:pt>
              </c:numCache>
            </c:numRef>
          </c:val>
          <c:smooth val="0"/>
          <c:extLst xmlns:c16r2="http://schemas.microsoft.com/office/drawing/2015/06/chart">
            <c:ext xmlns:c16="http://schemas.microsoft.com/office/drawing/2014/chart" uri="{C3380CC4-5D6E-409C-BE32-E72D297353CC}">
              <c16:uniqueId val="{00000001-440F-4374-AA53-8B60506825F4}"/>
            </c:ext>
          </c:extLst>
        </c:ser>
        <c:dLbls>
          <c:showLegendKey val="0"/>
          <c:showVal val="0"/>
          <c:showCatName val="0"/>
          <c:showSerName val="0"/>
          <c:showPercent val="0"/>
          <c:showBubbleSize val="0"/>
        </c:dLbls>
        <c:marker val="1"/>
        <c:smooth val="0"/>
        <c:axId val="539243008"/>
        <c:axId val="539243392"/>
      </c:lineChart>
      <c:catAx>
        <c:axId val="539243008"/>
        <c:scaling>
          <c:orientation val="minMax"/>
        </c:scaling>
        <c:delete val="1"/>
        <c:axPos val="b"/>
        <c:numFmt formatCode="General" sourceLinked="1"/>
        <c:majorTickMark val="none"/>
        <c:minorTickMark val="none"/>
        <c:tickLblPos val="none"/>
        <c:crossAx val="539243392"/>
        <c:crosses val="autoZero"/>
        <c:auto val="1"/>
        <c:lblAlgn val="ctr"/>
        <c:lblOffset val="100"/>
        <c:noMultiLvlLbl val="1"/>
      </c:catAx>
      <c:valAx>
        <c:axId val="539243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924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13.4</c:v>
                </c:pt>
                <c:pt idx="1">
                  <c:v>6</c:v>
                </c:pt>
                <c:pt idx="2">
                  <c:v>-73.7</c:v>
                </c:pt>
                <c:pt idx="3">
                  <c:v>-133.5</c:v>
                </c:pt>
                <c:pt idx="4">
                  <c:v>0</c:v>
                </c:pt>
              </c:numCache>
            </c:numRef>
          </c:val>
          <c:extLst xmlns:c16r2="http://schemas.microsoft.com/office/drawing/2015/06/chart">
            <c:ext xmlns:c16="http://schemas.microsoft.com/office/drawing/2014/chart" uri="{C3380CC4-5D6E-409C-BE32-E72D297353CC}">
              <c16:uniqueId val="{00000000-2011-4F57-9F55-FA3FC7B90E99}"/>
            </c:ext>
          </c:extLst>
        </c:ser>
        <c:dLbls>
          <c:showLegendKey val="0"/>
          <c:showVal val="0"/>
          <c:showCatName val="0"/>
          <c:showSerName val="0"/>
          <c:showPercent val="0"/>
          <c:showBubbleSize val="0"/>
        </c:dLbls>
        <c:gapWidth val="150"/>
        <c:axId val="537609856"/>
        <c:axId val="53761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17.100000000000001</c:v>
                </c:pt>
                <c:pt idx="1">
                  <c:v>15.9</c:v>
                </c:pt>
                <c:pt idx="2">
                  <c:v>-192.5</c:v>
                </c:pt>
                <c:pt idx="3">
                  <c:v>-6.6</c:v>
                </c:pt>
                <c:pt idx="4">
                  <c:v>13.5</c:v>
                </c:pt>
              </c:numCache>
            </c:numRef>
          </c:val>
          <c:smooth val="0"/>
          <c:extLst xmlns:c16r2="http://schemas.microsoft.com/office/drawing/2015/06/chart">
            <c:ext xmlns:c16="http://schemas.microsoft.com/office/drawing/2014/chart" uri="{C3380CC4-5D6E-409C-BE32-E72D297353CC}">
              <c16:uniqueId val="{00000001-2011-4F57-9F55-FA3FC7B90E99}"/>
            </c:ext>
          </c:extLst>
        </c:ser>
        <c:dLbls>
          <c:showLegendKey val="0"/>
          <c:showVal val="0"/>
          <c:showCatName val="0"/>
          <c:showSerName val="0"/>
          <c:showPercent val="0"/>
          <c:showBubbleSize val="0"/>
        </c:dLbls>
        <c:marker val="1"/>
        <c:smooth val="0"/>
        <c:axId val="537609856"/>
        <c:axId val="537612992"/>
      </c:lineChart>
      <c:catAx>
        <c:axId val="537609856"/>
        <c:scaling>
          <c:orientation val="minMax"/>
        </c:scaling>
        <c:delete val="1"/>
        <c:axPos val="b"/>
        <c:numFmt formatCode="General" sourceLinked="1"/>
        <c:majorTickMark val="none"/>
        <c:minorTickMark val="none"/>
        <c:tickLblPos val="none"/>
        <c:crossAx val="537612992"/>
        <c:crosses val="autoZero"/>
        <c:auto val="1"/>
        <c:lblAlgn val="ctr"/>
        <c:lblOffset val="100"/>
        <c:noMultiLvlLbl val="1"/>
      </c:catAx>
      <c:valAx>
        <c:axId val="53761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760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30.5</c:v>
                </c:pt>
                <c:pt idx="1">
                  <c:v>35</c:v>
                </c:pt>
                <c:pt idx="2">
                  <c:v>86.7</c:v>
                </c:pt>
                <c:pt idx="3">
                  <c:v>0</c:v>
                </c:pt>
                <c:pt idx="4">
                  <c:v>0</c:v>
                </c:pt>
              </c:numCache>
            </c:numRef>
          </c:val>
          <c:extLst xmlns:c16r2="http://schemas.microsoft.com/office/drawing/2015/06/chart">
            <c:ext xmlns:c16="http://schemas.microsoft.com/office/drawing/2014/chart" uri="{C3380CC4-5D6E-409C-BE32-E72D297353CC}">
              <c16:uniqueId val="{00000000-6BC5-4D95-BD52-B1E28F0EC800}"/>
            </c:ext>
          </c:extLst>
        </c:ser>
        <c:dLbls>
          <c:showLegendKey val="0"/>
          <c:showVal val="0"/>
          <c:showCatName val="0"/>
          <c:showSerName val="0"/>
          <c:showPercent val="0"/>
          <c:showBubbleSize val="0"/>
        </c:dLbls>
        <c:gapWidth val="150"/>
        <c:axId val="539262664"/>
        <c:axId val="53926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29.4</c:v>
                </c:pt>
                <c:pt idx="1">
                  <c:v>27.8</c:v>
                </c:pt>
                <c:pt idx="2">
                  <c:v>141.19999999999999</c:v>
                </c:pt>
                <c:pt idx="3">
                  <c:v>52.3</c:v>
                </c:pt>
                <c:pt idx="4">
                  <c:v>27.7</c:v>
                </c:pt>
              </c:numCache>
            </c:numRef>
          </c:val>
          <c:smooth val="0"/>
          <c:extLst xmlns:c16r2="http://schemas.microsoft.com/office/drawing/2015/06/chart">
            <c:ext xmlns:c16="http://schemas.microsoft.com/office/drawing/2014/chart" uri="{C3380CC4-5D6E-409C-BE32-E72D297353CC}">
              <c16:uniqueId val="{00000001-6BC5-4D95-BD52-B1E28F0EC800}"/>
            </c:ext>
          </c:extLst>
        </c:ser>
        <c:dLbls>
          <c:showLegendKey val="0"/>
          <c:showVal val="0"/>
          <c:showCatName val="0"/>
          <c:showSerName val="0"/>
          <c:showPercent val="0"/>
          <c:showBubbleSize val="0"/>
        </c:dLbls>
        <c:marker val="1"/>
        <c:smooth val="0"/>
        <c:axId val="539262664"/>
        <c:axId val="539269328"/>
      </c:lineChart>
      <c:catAx>
        <c:axId val="539262664"/>
        <c:scaling>
          <c:orientation val="minMax"/>
        </c:scaling>
        <c:delete val="1"/>
        <c:axPos val="b"/>
        <c:numFmt formatCode="General" sourceLinked="1"/>
        <c:majorTickMark val="none"/>
        <c:minorTickMark val="none"/>
        <c:tickLblPos val="none"/>
        <c:crossAx val="539269328"/>
        <c:crosses val="autoZero"/>
        <c:auto val="1"/>
        <c:lblAlgn val="ctr"/>
        <c:lblOffset val="100"/>
        <c:noMultiLvlLbl val="1"/>
      </c:catAx>
      <c:valAx>
        <c:axId val="53926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9262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38</c:v>
                </c:pt>
                <c:pt idx="1">
                  <c:v>32.1</c:v>
                </c:pt>
                <c:pt idx="2">
                  <c:v>10.4</c:v>
                </c:pt>
                <c:pt idx="3">
                  <c:v>4.9000000000000004</c:v>
                </c:pt>
                <c:pt idx="4">
                  <c:v>0</c:v>
                </c:pt>
              </c:numCache>
            </c:numRef>
          </c:val>
          <c:extLst xmlns:c16r2="http://schemas.microsoft.com/office/drawing/2015/06/chart">
            <c:ext xmlns:c16="http://schemas.microsoft.com/office/drawing/2014/chart" uri="{C3380CC4-5D6E-409C-BE32-E72D297353CC}">
              <c16:uniqueId val="{00000000-AC22-4E86-B2EB-F31A143896EA}"/>
            </c:ext>
          </c:extLst>
        </c:ser>
        <c:dLbls>
          <c:showLegendKey val="0"/>
          <c:showVal val="0"/>
          <c:showCatName val="0"/>
          <c:showSerName val="0"/>
          <c:showPercent val="0"/>
          <c:showBubbleSize val="0"/>
        </c:dLbls>
        <c:gapWidth val="150"/>
        <c:axId val="539266584"/>
        <c:axId val="53926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31.6</c:v>
                </c:pt>
                <c:pt idx="1">
                  <c:v>28</c:v>
                </c:pt>
                <c:pt idx="2">
                  <c:v>14.5</c:v>
                </c:pt>
                <c:pt idx="3">
                  <c:v>18.399999999999999</c:v>
                </c:pt>
                <c:pt idx="4">
                  <c:v>26.2</c:v>
                </c:pt>
              </c:numCache>
            </c:numRef>
          </c:val>
          <c:smooth val="0"/>
          <c:extLst xmlns:c16r2="http://schemas.microsoft.com/office/drawing/2015/06/chart">
            <c:ext xmlns:c16="http://schemas.microsoft.com/office/drawing/2014/chart" uri="{C3380CC4-5D6E-409C-BE32-E72D297353CC}">
              <c16:uniqueId val="{00000001-AC22-4E86-B2EB-F31A143896EA}"/>
            </c:ext>
          </c:extLst>
        </c:ser>
        <c:dLbls>
          <c:showLegendKey val="0"/>
          <c:showVal val="0"/>
          <c:showCatName val="0"/>
          <c:showSerName val="0"/>
          <c:showPercent val="0"/>
          <c:showBubbleSize val="0"/>
        </c:dLbls>
        <c:marker val="1"/>
        <c:smooth val="0"/>
        <c:axId val="539266584"/>
        <c:axId val="539262272"/>
      </c:lineChart>
      <c:catAx>
        <c:axId val="539266584"/>
        <c:scaling>
          <c:orientation val="minMax"/>
        </c:scaling>
        <c:delete val="1"/>
        <c:axPos val="b"/>
        <c:numFmt formatCode="General" sourceLinked="1"/>
        <c:majorTickMark val="none"/>
        <c:minorTickMark val="none"/>
        <c:tickLblPos val="none"/>
        <c:crossAx val="539262272"/>
        <c:crosses val="autoZero"/>
        <c:auto val="1"/>
        <c:lblAlgn val="ctr"/>
        <c:lblOffset val="100"/>
        <c:noMultiLvlLbl val="1"/>
      </c:catAx>
      <c:valAx>
        <c:axId val="53926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9266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67-49C0-B6E1-538CA8B11ADB}"/>
            </c:ext>
          </c:extLst>
        </c:ser>
        <c:dLbls>
          <c:showLegendKey val="0"/>
          <c:showVal val="0"/>
          <c:showCatName val="0"/>
          <c:showSerName val="0"/>
          <c:showPercent val="0"/>
          <c:showBubbleSize val="0"/>
        </c:dLbls>
        <c:gapWidth val="150"/>
        <c:axId val="539266976"/>
        <c:axId val="53926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34.9</c:v>
                </c:pt>
                <c:pt idx="1">
                  <c:v>29.8</c:v>
                </c:pt>
                <c:pt idx="2">
                  <c:v>48.5</c:v>
                </c:pt>
                <c:pt idx="3">
                  <c:v>37.5</c:v>
                </c:pt>
                <c:pt idx="4">
                  <c:v>23.3</c:v>
                </c:pt>
              </c:numCache>
            </c:numRef>
          </c:val>
          <c:smooth val="0"/>
          <c:extLst xmlns:c16r2="http://schemas.microsoft.com/office/drawing/2015/06/chart">
            <c:ext xmlns:c16="http://schemas.microsoft.com/office/drawing/2014/chart" uri="{C3380CC4-5D6E-409C-BE32-E72D297353CC}">
              <c16:uniqueId val="{00000001-9C67-49C0-B6E1-538CA8B11ADB}"/>
            </c:ext>
          </c:extLst>
        </c:ser>
        <c:dLbls>
          <c:showLegendKey val="0"/>
          <c:showVal val="0"/>
          <c:showCatName val="0"/>
          <c:showSerName val="0"/>
          <c:showPercent val="0"/>
          <c:showBubbleSize val="0"/>
        </c:dLbls>
        <c:marker val="1"/>
        <c:smooth val="0"/>
        <c:axId val="539266976"/>
        <c:axId val="539265408"/>
      </c:lineChart>
      <c:catAx>
        <c:axId val="539266976"/>
        <c:scaling>
          <c:orientation val="minMax"/>
        </c:scaling>
        <c:delete val="1"/>
        <c:axPos val="b"/>
        <c:numFmt formatCode="General" sourceLinked="1"/>
        <c:majorTickMark val="none"/>
        <c:minorTickMark val="none"/>
        <c:tickLblPos val="none"/>
        <c:crossAx val="539265408"/>
        <c:crosses val="autoZero"/>
        <c:auto val="1"/>
        <c:lblAlgn val="ctr"/>
        <c:lblOffset val="100"/>
        <c:noMultiLvlLbl val="1"/>
      </c:catAx>
      <c:valAx>
        <c:axId val="53926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926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2B9A-4F2A-9AEE-C2F435CD2A20}"/>
            </c:ext>
          </c:extLst>
        </c:ser>
        <c:dLbls>
          <c:showLegendKey val="0"/>
          <c:showVal val="0"/>
          <c:showCatName val="0"/>
          <c:showSerName val="0"/>
          <c:showPercent val="0"/>
          <c:showBubbleSize val="0"/>
        </c:dLbls>
        <c:gapWidth val="150"/>
        <c:axId val="539268544"/>
        <c:axId val="53926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2B9A-4F2A-9AEE-C2F435CD2A20}"/>
            </c:ext>
          </c:extLst>
        </c:ser>
        <c:dLbls>
          <c:showLegendKey val="0"/>
          <c:showVal val="0"/>
          <c:showCatName val="0"/>
          <c:showSerName val="0"/>
          <c:showPercent val="0"/>
          <c:showBubbleSize val="0"/>
        </c:dLbls>
        <c:marker val="1"/>
        <c:smooth val="0"/>
        <c:axId val="539268544"/>
        <c:axId val="539266192"/>
      </c:lineChart>
      <c:catAx>
        <c:axId val="539268544"/>
        <c:scaling>
          <c:orientation val="minMax"/>
        </c:scaling>
        <c:delete val="1"/>
        <c:axPos val="b"/>
        <c:numFmt formatCode="General" sourceLinked="1"/>
        <c:majorTickMark val="none"/>
        <c:minorTickMark val="none"/>
        <c:tickLblPos val="none"/>
        <c:crossAx val="539266192"/>
        <c:crosses val="autoZero"/>
        <c:auto val="1"/>
        <c:lblAlgn val="ctr"/>
        <c:lblOffset val="100"/>
        <c:noMultiLvlLbl val="1"/>
      </c:catAx>
      <c:valAx>
        <c:axId val="53926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926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839-4CB4-87C3-B29D6CD092B5}"/>
            </c:ext>
          </c:extLst>
        </c:ser>
        <c:dLbls>
          <c:showLegendKey val="0"/>
          <c:showVal val="0"/>
          <c:showCatName val="0"/>
          <c:showSerName val="0"/>
          <c:showPercent val="0"/>
          <c:showBubbleSize val="0"/>
        </c:dLbls>
        <c:gapWidth val="150"/>
        <c:axId val="539268152"/>
        <c:axId val="53926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839-4CB4-87C3-B29D6CD092B5}"/>
            </c:ext>
          </c:extLst>
        </c:ser>
        <c:dLbls>
          <c:showLegendKey val="0"/>
          <c:showVal val="0"/>
          <c:showCatName val="0"/>
          <c:showSerName val="0"/>
          <c:showPercent val="0"/>
          <c:showBubbleSize val="0"/>
        </c:dLbls>
        <c:marker val="1"/>
        <c:smooth val="0"/>
        <c:axId val="539268152"/>
        <c:axId val="539264232"/>
      </c:lineChart>
      <c:catAx>
        <c:axId val="539268152"/>
        <c:scaling>
          <c:orientation val="minMax"/>
        </c:scaling>
        <c:delete val="1"/>
        <c:axPos val="b"/>
        <c:numFmt formatCode="General" sourceLinked="1"/>
        <c:majorTickMark val="none"/>
        <c:minorTickMark val="none"/>
        <c:tickLblPos val="none"/>
        <c:crossAx val="539264232"/>
        <c:crosses val="autoZero"/>
        <c:auto val="1"/>
        <c:lblAlgn val="ctr"/>
        <c:lblOffset val="100"/>
        <c:noMultiLvlLbl val="1"/>
      </c:catAx>
      <c:valAx>
        <c:axId val="539264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9268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0.57979999999999998</c:v>
                </c:pt>
                <c:pt idx="1">
                  <c:v>0.59609999999999996</c:v>
                </c:pt>
                <c:pt idx="2">
                  <c:v>0.58609999999999995</c:v>
                </c:pt>
                <c:pt idx="3">
                  <c:v>0.55289999999999995</c:v>
                </c:pt>
                <c:pt idx="4">
                  <c:v>0.53700000000000003</c:v>
                </c:pt>
              </c:numCache>
            </c:numRef>
          </c:val>
          <c:smooth val="0"/>
          <c:extLst xmlns:c16r2="http://schemas.microsoft.com/office/drawing/2015/06/chart">
            <c:ext xmlns:c16="http://schemas.microsoft.com/office/drawing/2014/chart" uri="{C3380CC4-5D6E-409C-BE32-E72D297353CC}">
              <c16:uniqueId val="{00000000-628D-4137-9B87-56764B7985A9}"/>
            </c:ext>
          </c:extLst>
        </c:ser>
        <c:dLbls>
          <c:showLegendKey val="0"/>
          <c:showVal val="0"/>
          <c:showCatName val="0"/>
          <c:showSerName val="0"/>
          <c:showPercent val="0"/>
          <c:showBubbleSize val="0"/>
        </c:dLbls>
        <c:marker val="1"/>
        <c:smooth val="0"/>
        <c:axId val="539268936"/>
        <c:axId val="539269720"/>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5.5999999999999999E-3</c:v>
                </c:pt>
                <c:pt idx="1">
                  <c:v>4.8999999999999998E-3</c:v>
                </c:pt>
                <c:pt idx="2">
                  <c:v>2.3999999999999998E-3</c:v>
                </c:pt>
                <c:pt idx="3">
                  <c:v>1.1000000000000001E-3</c:v>
                </c:pt>
                <c:pt idx="4">
                  <c:v>0</c:v>
                </c:pt>
              </c:numCache>
            </c:numRef>
          </c:val>
          <c:smooth val="0"/>
          <c:extLst xmlns:c16r2="http://schemas.microsoft.com/office/drawing/2015/06/chart">
            <c:ext xmlns:c16="http://schemas.microsoft.com/office/drawing/2014/chart" uri="{C3380CC4-5D6E-409C-BE32-E72D297353CC}">
              <c16:uniqueId val="{00000001-628D-4137-9B87-56764B7985A9}"/>
            </c:ext>
          </c:extLst>
        </c:ser>
        <c:dLbls>
          <c:showLegendKey val="0"/>
          <c:showVal val="0"/>
          <c:showCatName val="0"/>
          <c:showSerName val="0"/>
          <c:showPercent val="0"/>
          <c:showBubbleSize val="0"/>
        </c:dLbls>
        <c:marker val="1"/>
        <c:smooth val="0"/>
        <c:axId val="539265016"/>
        <c:axId val="539264624"/>
      </c:lineChart>
      <c:catAx>
        <c:axId val="539268936"/>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539269720"/>
        <c:crosses val="autoZero"/>
        <c:auto val="1"/>
        <c:lblAlgn val="ctr"/>
        <c:lblOffset val="100"/>
        <c:noMultiLvlLbl val="1"/>
      </c:catAx>
      <c:valAx>
        <c:axId val="5392697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9268936"/>
        <c:crosses val="autoZero"/>
        <c:crossBetween val="between"/>
      </c:valAx>
      <c:valAx>
        <c:axId val="5392646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9265016"/>
        <c:crosses val="max"/>
        <c:crossBetween val="between"/>
      </c:valAx>
      <c:catAx>
        <c:axId val="539265016"/>
        <c:scaling>
          <c:orientation val="minMax"/>
        </c:scaling>
        <c:delete val="1"/>
        <c:axPos val="b"/>
        <c:numFmt formatCode="General" sourceLinked="1"/>
        <c:majorTickMark val="out"/>
        <c:minorTickMark val="none"/>
        <c:tickLblPos val="nextTo"/>
        <c:crossAx val="5392646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EW1" zoomScale="90" zoomScaleNormal="90" zoomScaleSheetLayoutView="70" workbookViewId="0">
      <selection activeCell="NI49" sqref="NI49:NW64"/>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2">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2">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23" t="str">
        <f>データ!H6&amp;"　"&amp;データ!I6</f>
        <v>高知県高知市　国民宿舎桂浜荘</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2">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t="str">
        <f>データ!S7</f>
        <v>-</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無</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t="str">
        <f>データ!U7</f>
        <v>-</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2">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2">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3493</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122</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83.9</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2">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2">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144</v>
      </c>
      <c r="NJ15" s="77"/>
      <c r="NK15" s="77"/>
      <c r="NL15" s="77"/>
      <c r="NM15" s="77"/>
      <c r="NN15" s="77"/>
      <c r="NO15" s="77"/>
      <c r="NP15" s="77"/>
      <c r="NQ15" s="77"/>
      <c r="NR15" s="77"/>
      <c r="NS15" s="77"/>
      <c r="NT15" s="77"/>
      <c r="NU15" s="77"/>
      <c r="NV15" s="77"/>
      <c r="NW15" s="78"/>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2" customHeight="1" x14ac:dyDescent="0.2">
      <c r="A30" s="2"/>
      <c r="B30" s="9"/>
      <c r="C30" s="2"/>
      <c r="D30" s="2"/>
      <c r="E30" s="2"/>
      <c r="F30" s="2"/>
      <c r="I30" s="2"/>
      <c r="J30" s="2"/>
      <c r="K30" s="2"/>
      <c r="L30" s="2"/>
      <c r="M30" s="2"/>
      <c r="N30" s="2"/>
      <c r="O30" s="2"/>
      <c r="P30" s="2"/>
      <c r="Q30" s="2"/>
      <c r="R30" s="71" t="str">
        <f>データ!$B$11</f>
        <v>H30</v>
      </c>
      <c r="S30" s="71"/>
      <c r="T30" s="71"/>
      <c r="U30" s="71"/>
      <c r="V30" s="71"/>
      <c r="W30" s="71"/>
      <c r="X30" s="71"/>
      <c r="Y30" s="71"/>
      <c r="Z30" s="71"/>
      <c r="AA30" s="71"/>
      <c r="AB30" s="71"/>
      <c r="AC30" s="71"/>
      <c r="AD30" s="71"/>
      <c r="AE30" s="71"/>
      <c r="AF30" s="71" t="str">
        <f>データ!$C$11</f>
        <v>R01</v>
      </c>
      <c r="AG30" s="71"/>
      <c r="AH30" s="71"/>
      <c r="AI30" s="71"/>
      <c r="AJ30" s="71"/>
      <c r="AK30" s="71"/>
      <c r="AL30" s="71"/>
      <c r="AM30" s="71"/>
      <c r="AN30" s="71"/>
      <c r="AO30" s="71"/>
      <c r="AP30" s="71"/>
      <c r="AQ30" s="71"/>
      <c r="AR30" s="71"/>
      <c r="AS30" s="71"/>
      <c r="AT30" s="71" t="str">
        <f>データ!$D$11</f>
        <v>R02</v>
      </c>
      <c r="AU30" s="71"/>
      <c r="AV30" s="71"/>
      <c r="AW30" s="71"/>
      <c r="AX30" s="71"/>
      <c r="AY30" s="71"/>
      <c r="AZ30" s="71"/>
      <c r="BA30" s="71"/>
      <c r="BB30" s="71"/>
      <c r="BC30" s="71"/>
      <c r="BD30" s="71"/>
      <c r="BE30" s="71"/>
      <c r="BF30" s="71"/>
      <c r="BG30" s="71"/>
      <c r="BH30" s="71" t="str">
        <f>データ!$E$11</f>
        <v>R03</v>
      </c>
      <c r="BI30" s="71"/>
      <c r="BJ30" s="71"/>
      <c r="BK30" s="71"/>
      <c r="BL30" s="71"/>
      <c r="BM30" s="71"/>
      <c r="BN30" s="71"/>
      <c r="BO30" s="71"/>
      <c r="BP30" s="71"/>
      <c r="BQ30" s="71"/>
      <c r="BR30" s="71"/>
      <c r="BS30" s="71"/>
      <c r="BT30" s="71"/>
      <c r="BU30" s="71"/>
      <c r="BV30" s="71" t="str">
        <f>データ!$F$11</f>
        <v>R04</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H30</v>
      </c>
      <c r="DG30" s="71"/>
      <c r="DH30" s="71"/>
      <c r="DI30" s="71"/>
      <c r="DJ30" s="71"/>
      <c r="DK30" s="71"/>
      <c r="DL30" s="71"/>
      <c r="DM30" s="71"/>
      <c r="DN30" s="71"/>
      <c r="DO30" s="71"/>
      <c r="DP30" s="71"/>
      <c r="DQ30" s="71"/>
      <c r="DR30" s="71"/>
      <c r="DS30" s="71"/>
      <c r="DT30" s="71" t="str">
        <f>データ!$C$11</f>
        <v>R01</v>
      </c>
      <c r="DU30" s="71"/>
      <c r="DV30" s="71"/>
      <c r="DW30" s="71"/>
      <c r="DX30" s="71"/>
      <c r="DY30" s="71"/>
      <c r="DZ30" s="71"/>
      <c r="EA30" s="71"/>
      <c r="EB30" s="71"/>
      <c r="EC30" s="71"/>
      <c r="ED30" s="71"/>
      <c r="EE30" s="71"/>
      <c r="EF30" s="71"/>
      <c r="EG30" s="71"/>
      <c r="EH30" s="71" t="str">
        <f>データ!$D$11</f>
        <v>R02</v>
      </c>
      <c r="EI30" s="71"/>
      <c r="EJ30" s="71"/>
      <c r="EK30" s="71"/>
      <c r="EL30" s="71"/>
      <c r="EM30" s="71"/>
      <c r="EN30" s="71"/>
      <c r="EO30" s="71"/>
      <c r="EP30" s="71"/>
      <c r="EQ30" s="71"/>
      <c r="ER30" s="71"/>
      <c r="ES30" s="71"/>
      <c r="ET30" s="71"/>
      <c r="EU30" s="71"/>
      <c r="EV30" s="71" t="str">
        <f>データ!$E$11</f>
        <v>R03</v>
      </c>
      <c r="EW30" s="71"/>
      <c r="EX30" s="71"/>
      <c r="EY30" s="71"/>
      <c r="EZ30" s="71"/>
      <c r="FA30" s="71"/>
      <c r="FB30" s="71"/>
      <c r="FC30" s="71"/>
      <c r="FD30" s="71"/>
      <c r="FE30" s="71"/>
      <c r="FF30" s="71"/>
      <c r="FG30" s="71"/>
      <c r="FH30" s="71"/>
      <c r="FI30" s="71"/>
      <c r="FJ30" s="71" t="str">
        <f>データ!$F$11</f>
        <v>R04</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H30</v>
      </c>
      <c r="GU30" s="71"/>
      <c r="GV30" s="71"/>
      <c r="GW30" s="71"/>
      <c r="GX30" s="71"/>
      <c r="GY30" s="71"/>
      <c r="GZ30" s="71"/>
      <c r="HA30" s="71"/>
      <c r="HB30" s="71"/>
      <c r="HC30" s="71"/>
      <c r="HD30" s="71"/>
      <c r="HE30" s="71"/>
      <c r="HF30" s="71"/>
      <c r="HG30" s="71"/>
      <c r="HH30" s="71" t="str">
        <f>データ!$C$11</f>
        <v>R01</v>
      </c>
      <c r="HI30" s="71"/>
      <c r="HJ30" s="71"/>
      <c r="HK30" s="71"/>
      <c r="HL30" s="71"/>
      <c r="HM30" s="71"/>
      <c r="HN30" s="71"/>
      <c r="HO30" s="71"/>
      <c r="HP30" s="71"/>
      <c r="HQ30" s="71"/>
      <c r="HR30" s="71"/>
      <c r="HS30" s="71"/>
      <c r="HT30" s="71"/>
      <c r="HU30" s="71"/>
      <c r="HV30" s="71" t="str">
        <f>データ!$D$11</f>
        <v>R02</v>
      </c>
      <c r="HW30" s="71"/>
      <c r="HX30" s="71"/>
      <c r="HY30" s="71"/>
      <c r="HZ30" s="71"/>
      <c r="IA30" s="71"/>
      <c r="IB30" s="71"/>
      <c r="IC30" s="71"/>
      <c r="ID30" s="71"/>
      <c r="IE30" s="71"/>
      <c r="IF30" s="71"/>
      <c r="IG30" s="71"/>
      <c r="IH30" s="71"/>
      <c r="II30" s="71"/>
      <c r="IJ30" s="71" t="str">
        <f>データ!$E$11</f>
        <v>R03</v>
      </c>
      <c r="IK30" s="71"/>
      <c r="IL30" s="71"/>
      <c r="IM30" s="71"/>
      <c r="IN30" s="71"/>
      <c r="IO30" s="71"/>
      <c r="IP30" s="71"/>
      <c r="IQ30" s="71"/>
      <c r="IR30" s="71"/>
      <c r="IS30" s="71"/>
      <c r="IT30" s="71"/>
      <c r="IU30" s="71"/>
      <c r="IV30" s="71"/>
      <c r="IW30" s="71"/>
      <c r="IX30" s="71" t="str">
        <f>データ!$F$11</f>
        <v>R04</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2">
      <c r="A31" s="2"/>
      <c r="B31" s="9"/>
      <c r="C31" s="2"/>
      <c r="D31" s="2"/>
      <c r="E31" s="2"/>
      <c r="F31" s="2"/>
      <c r="I31" s="69" t="s">
        <v>27</v>
      </c>
      <c r="J31" s="69"/>
      <c r="K31" s="69"/>
      <c r="L31" s="69"/>
      <c r="M31" s="69"/>
      <c r="N31" s="69"/>
      <c r="O31" s="69"/>
      <c r="P31" s="69"/>
      <c r="Q31" s="69"/>
      <c r="R31" s="67">
        <f>データ!Y7</f>
        <v>115.7</v>
      </c>
      <c r="S31" s="67"/>
      <c r="T31" s="67"/>
      <c r="U31" s="67"/>
      <c r="V31" s="67"/>
      <c r="W31" s="67"/>
      <c r="X31" s="67"/>
      <c r="Y31" s="67"/>
      <c r="Z31" s="67"/>
      <c r="AA31" s="67"/>
      <c r="AB31" s="67"/>
      <c r="AC31" s="67"/>
      <c r="AD31" s="67"/>
      <c r="AE31" s="67"/>
      <c r="AF31" s="67">
        <f>データ!Z7</f>
        <v>106.6</v>
      </c>
      <c r="AG31" s="67"/>
      <c r="AH31" s="67"/>
      <c r="AI31" s="67"/>
      <c r="AJ31" s="67"/>
      <c r="AK31" s="67"/>
      <c r="AL31" s="67"/>
      <c r="AM31" s="67"/>
      <c r="AN31" s="67"/>
      <c r="AO31" s="67"/>
      <c r="AP31" s="67"/>
      <c r="AQ31" s="67"/>
      <c r="AR31" s="67"/>
      <c r="AS31" s="67"/>
      <c r="AT31" s="67">
        <f>データ!AA7</f>
        <v>125.4</v>
      </c>
      <c r="AU31" s="67"/>
      <c r="AV31" s="67"/>
      <c r="AW31" s="67"/>
      <c r="AX31" s="67"/>
      <c r="AY31" s="67"/>
      <c r="AZ31" s="67"/>
      <c r="BA31" s="67"/>
      <c r="BB31" s="67"/>
      <c r="BC31" s="67"/>
      <c r="BD31" s="67"/>
      <c r="BE31" s="67"/>
      <c r="BF31" s="67"/>
      <c r="BG31" s="67"/>
      <c r="BH31" s="67">
        <f>データ!AB7</f>
        <v>29.1</v>
      </c>
      <c r="BI31" s="67"/>
      <c r="BJ31" s="67"/>
      <c r="BK31" s="67"/>
      <c r="BL31" s="67"/>
      <c r="BM31" s="67"/>
      <c r="BN31" s="67"/>
      <c r="BO31" s="67"/>
      <c r="BP31" s="67"/>
      <c r="BQ31" s="67"/>
      <c r="BR31" s="67"/>
      <c r="BS31" s="67"/>
      <c r="BT31" s="67"/>
      <c r="BU31" s="67"/>
      <c r="BV31" s="67">
        <f>データ!AC7</f>
        <v>145.6</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114.8</v>
      </c>
      <c r="DG31" s="67"/>
      <c r="DH31" s="67"/>
      <c r="DI31" s="67"/>
      <c r="DJ31" s="67"/>
      <c r="DK31" s="67"/>
      <c r="DL31" s="67"/>
      <c r="DM31" s="67"/>
      <c r="DN31" s="67"/>
      <c r="DO31" s="67"/>
      <c r="DP31" s="67"/>
      <c r="DQ31" s="67"/>
      <c r="DR31" s="67"/>
      <c r="DS31" s="67"/>
      <c r="DT31" s="67">
        <f>データ!AK7</f>
        <v>20.2</v>
      </c>
      <c r="DU31" s="67"/>
      <c r="DV31" s="67"/>
      <c r="DW31" s="67"/>
      <c r="DX31" s="67"/>
      <c r="DY31" s="67"/>
      <c r="DZ31" s="67"/>
      <c r="EA31" s="67"/>
      <c r="EB31" s="67"/>
      <c r="EC31" s="67"/>
      <c r="ED31" s="67"/>
      <c r="EE31" s="67"/>
      <c r="EF31" s="67"/>
      <c r="EG31" s="67"/>
      <c r="EH31" s="67">
        <f>データ!AL7</f>
        <v>0</v>
      </c>
      <c r="EI31" s="67"/>
      <c r="EJ31" s="67"/>
      <c r="EK31" s="67"/>
      <c r="EL31" s="67"/>
      <c r="EM31" s="67"/>
      <c r="EN31" s="67"/>
      <c r="EO31" s="67"/>
      <c r="EP31" s="67"/>
      <c r="EQ31" s="67"/>
      <c r="ER31" s="67"/>
      <c r="ES31" s="67"/>
      <c r="ET31" s="67"/>
      <c r="EU31" s="67"/>
      <c r="EV31" s="67">
        <f>データ!AM7</f>
        <v>0</v>
      </c>
      <c r="EW31" s="67"/>
      <c r="EX31" s="67"/>
      <c r="EY31" s="67"/>
      <c r="EZ31" s="67"/>
      <c r="FA31" s="67"/>
      <c r="FB31" s="67"/>
      <c r="FC31" s="67"/>
      <c r="FD31" s="67"/>
      <c r="FE31" s="67"/>
      <c r="FF31" s="67"/>
      <c r="FG31" s="67"/>
      <c r="FH31" s="67"/>
      <c r="FI31" s="67"/>
      <c r="FJ31" s="67">
        <f>データ!AN7</f>
        <v>0</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14826</v>
      </c>
      <c r="GU31" s="87"/>
      <c r="GV31" s="87"/>
      <c r="GW31" s="87"/>
      <c r="GX31" s="87"/>
      <c r="GY31" s="87"/>
      <c r="GZ31" s="87"/>
      <c r="HA31" s="87"/>
      <c r="HB31" s="87"/>
      <c r="HC31" s="87"/>
      <c r="HD31" s="87"/>
      <c r="HE31" s="87"/>
      <c r="HF31" s="87"/>
      <c r="HG31" s="87"/>
      <c r="HH31" s="87">
        <f>データ!AV7</f>
        <v>2920</v>
      </c>
      <c r="HI31" s="87"/>
      <c r="HJ31" s="87"/>
      <c r="HK31" s="87"/>
      <c r="HL31" s="87"/>
      <c r="HM31" s="87"/>
      <c r="HN31" s="87"/>
      <c r="HO31" s="87"/>
      <c r="HP31" s="87"/>
      <c r="HQ31" s="87"/>
      <c r="HR31" s="87"/>
      <c r="HS31" s="87"/>
      <c r="HT31" s="87"/>
      <c r="HU31" s="87"/>
      <c r="HV31" s="87">
        <f>データ!AW7</f>
        <v>0</v>
      </c>
      <c r="HW31" s="87"/>
      <c r="HX31" s="87"/>
      <c r="HY31" s="87"/>
      <c r="HZ31" s="87"/>
      <c r="IA31" s="87"/>
      <c r="IB31" s="87"/>
      <c r="IC31" s="87"/>
      <c r="ID31" s="87"/>
      <c r="IE31" s="87"/>
      <c r="IF31" s="87"/>
      <c r="IG31" s="87"/>
      <c r="IH31" s="87"/>
      <c r="II31" s="87"/>
      <c r="IJ31" s="87">
        <f>データ!AX7</f>
        <v>19148</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2">
      <c r="A32" s="2"/>
      <c r="B32" s="9"/>
      <c r="C32" s="2"/>
      <c r="D32" s="2"/>
      <c r="E32" s="2"/>
      <c r="F32" s="2"/>
      <c r="G32" s="2"/>
      <c r="H32" s="2"/>
      <c r="I32" s="69" t="s">
        <v>29</v>
      </c>
      <c r="J32" s="69"/>
      <c r="K32" s="69"/>
      <c r="L32" s="69"/>
      <c r="M32" s="69"/>
      <c r="N32" s="69"/>
      <c r="O32" s="69"/>
      <c r="P32" s="69"/>
      <c r="Q32" s="69"/>
      <c r="R32" s="67">
        <f>データ!AD7</f>
        <v>156</v>
      </c>
      <c r="S32" s="67"/>
      <c r="T32" s="67"/>
      <c r="U32" s="67"/>
      <c r="V32" s="67"/>
      <c r="W32" s="67"/>
      <c r="X32" s="67"/>
      <c r="Y32" s="67"/>
      <c r="Z32" s="67"/>
      <c r="AA32" s="67"/>
      <c r="AB32" s="67"/>
      <c r="AC32" s="67"/>
      <c r="AD32" s="67"/>
      <c r="AE32" s="67"/>
      <c r="AF32" s="67">
        <f>データ!AE7</f>
        <v>125.6</v>
      </c>
      <c r="AG32" s="67"/>
      <c r="AH32" s="67"/>
      <c r="AI32" s="67"/>
      <c r="AJ32" s="67"/>
      <c r="AK32" s="67"/>
      <c r="AL32" s="67"/>
      <c r="AM32" s="67"/>
      <c r="AN32" s="67"/>
      <c r="AO32" s="67"/>
      <c r="AP32" s="67"/>
      <c r="AQ32" s="67"/>
      <c r="AR32" s="67"/>
      <c r="AS32" s="67"/>
      <c r="AT32" s="67">
        <f>データ!AF7</f>
        <v>78.7</v>
      </c>
      <c r="AU32" s="67"/>
      <c r="AV32" s="67"/>
      <c r="AW32" s="67"/>
      <c r="AX32" s="67"/>
      <c r="AY32" s="67"/>
      <c r="AZ32" s="67"/>
      <c r="BA32" s="67"/>
      <c r="BB32" s="67"/>
      <c r="BC32" s="67"/>
      <c r="BD32" s="67"/>
      <c r="BE32" s="67"/>
      <c r="BF32" s="67"/>
      <c r="BG32" s="67"/>
      <c r="BH32" s="67">
        <f>データ!AG7</f>
        <v>77.2</v>
      </c>
      <c r="BI32" s="67"/>
      <c r="BJ32" s="67"/>
      <c r="BK32" s="67"/>
      <c r="BL32" s="67"/>
      <c r="BM32" s="67"/>
      <c r="BN32" s="67"/>
      <c r="BO32" s="67"/>
      <c r="BP32" s="67"/>
      <c r="BQ32" s="67"/>
      <c r="BR32" s="67"/>
      <c r="BS32" s="67"/>
      <c r="BT32" s="67"/>
      <c r="BU32" s="67"/>
      <c r="BV32" s="67">
        <f>データ!AH7</f>
        <v>159.1</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10.6</v>
      </c>
      <c r="DG32" s="67"/>
      <c r="DH32" s="67"/>
      <c r="DI32" s="67"/>
      <c r="DJ32" s="67"/>
      <c r="DK32" s="67"/>
      <c r="DL32" s="67"/>
      <c r="DM32" s="67"/>
      <c r="DN32" s="67"/>
      <c r="DO32" s="67"/>
      <c r="DP32" s="67"/>
      <c r="DQ32" s="67"/>
      <c r="DR32" s="67"/>
      <c r="DS32" s="67"/>
      <c r="DT32" s="67">
        <f>データ!AP7</f>
        <v>28.3</v>
      </c>
      <c r="DU32" s="67"/>
      <c r="DV32" s="67"/>
      <c r="DW32" s="67"/>
      <c r="DX32" s="67"/>
      <c r="DY32" s="67"/>
      <c r="DZ32" s="67"/>
      <c r="EA32" s="67"/>
      <c r="EB32" s="67"/>
      <c r="EC32" s="67"/>
      <c r="ED32" s="67"/>
      <c r="EE32" s="67"/>
      <c r="EF32" s="67"/>
      <c r="EG32" s="67"/>
      <c r="EH32" s="67">
        <f>データ!AQ7</f>
        <v>26</v>
      </c>
      <c r="EI32" s="67"/>
      <c r="EJ32" s="67"/>
      <c r="EK32" s="67"/>
      <c r="EL32" s="67"/>
      <c r="EM32" s="67"/>
      <c r="EN32" s="67"/>
      <c r="EO32" s="67"/>
      <c r="EP32" s="67"/>
      <c r="EQ32" s="67"/>
      <c r="ER32" s="67"/>
      <c r="ES32" s="67"/>
      <c r="ET32" s="67"/>
      <c r="EU32" s="67"/>
      <c r="EV32" s="67">
        <f>データ!AR7</f>
        <v>21.4</v>
      </c>
      <c r="EW32" s="67"/>
      <c r="EX32" s="67"/>
      <c r="EY32" s="67"/>
      <c r="EZ32" s="67"/>
      <c r="FA32" s="67"/>
      <c r="FB32" s="67"/>
      <c r="FC32" s="67"/>
      <c r="FD32" s="67"/>
      <c r="FE32" s="67"/>
      <c r="FF32" s="67"/>
      <c r="FG32" s="67"/>
      <c r="FH32" s="67"/>
      <c r="FI32" s="67"/>
      <c r="FJ32" s="67">
        <f>データ!AS7</f>
        <v>14.1</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1100</v>
      </c>
      <c r="GU32" s="87"/>
      <c r="GV32" s="87"/>
      <c r="GW32" s="87"/>
      <c r="GX32" s="87"/>
      <c r="GY32" s="87"/>
      <c r="GZ32" s="87"/>
      <c r="HA32" s="87"/>
      <c r="HB32" s="87"/>
      <c r="HC32" s="87"/>
      <c r="HD32" s="87"/>
      <c r="HE32" s="87"/>
      <c r="HF32" s="87"/>
      <c r="HG32" s="87"/>
      <c r="HH32" s="87">
        <f>データ!BA7</f>
        <v>706</v>
      </c>
      <c r="HI32" s="87"/>
      <c r="HJ32" s="87"/>
      <c r="HK32" s="87"/>
      <c r="HL32" s="87"/>
      <c r="HM32" s="87"/>
      <c r="HN32" s="87"/>
      <c r="HO32" s="87"/>
      <c r="HP32" s="87"/>
      <c r="HQ32" s="87"/>
      <c r="HR32" s="87"/>
      <c r="HS32" s="87"/>
      <c r="HT32" s="87"/>
      <c r="HU32" s="87"/>
      <c r="HV32" s="87">
        <f>データ!BB7</f>
        <v>183723</v>
      </c>
      <c r="HW32" s="87"/>
      <c r="HX32" s="87"/>
      <c r="HY32" s="87"/>
      <c r="HZ32" s="87"/>
      <c r="IA32" s="87"/>
      <c r="IB32" s="87"/>
      <c r="IC32" s="87"/>
      <c r="ID32" s="87"/>
      <c r="IE32" s="87"/>
      <c r="IF32" s="87"/>
      <c r="IG32" s="87"/>
      <c r="IH32" s="87"/>
      <c r="II32" s="87"/>
      <c r="IJ32" s="87">
        <f>データ!BC7</f>
        <v>12164</v>
      </c>
      <c r="IK32" s="87"/>
      <c r="IL32" s="87"/>
      <c r="IM32" s="87"/>
      <c r="IN32" s="87"/>
      <c r="IO32" s="87"/>
      <c r="IP32" s="87"/>
      <c r="IQ32" s="87"/>
      <c r="IR32" s="87"/>
      <c r="IS32" s="87"/>
      <c r="IT32" s="87"/>
      <c r="IU32" s="87"/>
      <c r="IV32" s="87"/>
      <c r="IW32" s="87"/>
      <c r="IX32" s="87">
        <f>データ!BD7</f>
        <v>234734</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142</v>
      </c>
      <c r="NJ32" s="77"/>
      <c r="NK32" s="77"/>
      <c r="NL32" s="77"/>
      <c r="NM32" s="77"/>
      <c r="NN32" s="77"/>
      <c r="NO32" s="77"/>
      <c r="NP32" s="77"/>
      <c r="NQ32" s="77"/>
      <c r="NR32" s="77"/>
      <c r="NS32" s="77"/>
      <c r="NT32" s="77"/>
      <c r="NU32" s="77"/>
      <c r="NV32" s="77"/>
      <c r="NW32" s="78"/>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145</v>
      </c>
      <c r="NJ49" s="77"/>
      <c r="NK49" s="77"/>
      <c r="NL49" s="77"/>
      <c r="NM49" s="77"/>
      <c r="NN49" s="77"/>
      <c r="NO49" s="77"/>
      <c r="NP49" s="77"/>
      <c r="NQ49" s="77"/>
      <c r="NR49" s="77"/>
      <c r="NS49" s="77"/>
      <c r="NT49" s="77"/>
      <c r="NU49" s="77"/>
      <c r="NV49" s="77"/>
      <c r="NW49" s="78"/>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2">
      <c r="A52" s="2"/>
      <c r="B52" s="9"/>
      <c r="C52" s="2"/>
      <c r="D52" s="2"/>
      <c r="E52" s="2"/>
      <c r="F52" s="2"/>
      <c r="I52" s="2"/>
      <c r="J52" s="2"/>
      <c r="K52" s="2"/>
      <c r="L52" s="2"/>
      <c r="M52" s="2"/>
      <c r="N52" s="2"/>
      <c r="O52" s="2"/>
      <c r="P52" s="2"/>
      <c r="Q52" s="2"/>
      <c r="R52" s="71" t="str">
        <f>データ!$B$11</f>
        <v>H30</v>
      </c>
      <c r="S52" s="71"/>
      <c r="T52" s="71"/>
      <c r="U52" s="71"/>
      <c r="V52" s="71"/>
      <c r="W52" s="71"/>
      <c r="X52" s="71"/>
      <c r="Y52" s="71"/>
      <c r="Z52" s="71"/>
      <c r="AA52" s="71"/>
      <c r="AB52" s="71"/>
      <c r="AC52" s="71"/>
      <c r="AD52" s="71"/>
      <c r="AE52" s="71"/>
      <c r="AF52" s="71" t="str">
        <f>データ!$C$11</f>
        <v>R01</v>
      </c>
      <c r="AG52" s="71"/>
      <c r="AH52" s="71"/>
      <c r="AI52" s="71"/>
      <c r="AJ52" s="71"/>
      <c r="AK52" s="71"/>
      <c r="AL52" s="71"/>
      <c r="AM52" s="71"/>
      <c r="AN52" s="71"/>
      <c r="AO52" s="71"/>
      <c r="AP52" s="71"/>
      <c r="AQ52" s="71"/>
      <c r="AR52" s="71"/>
      <c r="AS52" s="71"/>
      <c r="AT52" s="71" t="str">
        <f>データ!$D$11</f>
        <v>R02</v>
      </c>
      <c r="AU52" s="71"/>
      <c r="AV52" s="71"/>
      <c r="AW52" s="71"/>
      <c r="AX52" s="71"/>
      <c r="AY52" s="71"/>
      <c r="AZ52" s="71"/>
      <c r="BA52" s="71"/>
      <c r="BB52" s="71"/>
      <c r="BC52" s="71"/>
      <c r="BD52" s="71"/>
      <c r="BE52" s="71"/>
      <c r="BF52" s="71"/>
      <c r="BG52" s="71"/>
      <c r="BH52" s="71" t="str">
        <f>データ!$E$11</f>
        <v>R03</v>
      </c>
      <c r="BI52" s="71"/>
      <c r="BJ52" s="71"/>
      <c r="BK52" s="71"/>
      <c r="BL52" s="71"/>
      <c r="BM52" s="71"/>
      <c r="BN52" s="71"/>
      <c r="BO52" s="71"/>
      <c r="BP52" s="71"/>
      <c r="BQ52" s="71"/>
      <c r="BR52" s="71"/>
      <c r="BS52" s="71"/>
      <c r="BT52" s="71"/>
      <c r="BU52" s="71"/>
      <c r="BV52" s="71" t="str">
        <f>データ!$F$11</f>
        <v>R04</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H30</v>
      </c>
      <c r="DG52" s="71"/>
      <c r="DH52" s="71"/>
      <c r="DI52" s="71"/>
      <c r="DJ52" s="71"/>
      <c r="DK52" s="71"/>
      <c r="DL52" s="71"/>
      <c r="DM52" s="71"/>
      <c r="DN52" s="71"/>
      <c r="DO52" s="71"/>
      <c r="DP52" s="71"/>
      <c r="DQ52" s="71"/>
      <c r="DR52" s="71"/>
      <c r="DS52" s="71"/>
      <c r="DT52" s="71" t="str">
        <f>データ!$C$11</f>
        <v>R01</v>
      </c>
      <c r="DU52" s="71"/>
      <c r="DV52" s="71"/>
      <c r="DW52" s="71"/>
      <c r="DX52" s="71"/>
      <c r="DY52" s="71"/>
      <c r="DZ52" s="71"/>
      <c r="EA52" s="71"/>
      <c r="EB52" s="71"/>
      <c r="EC52" s="71"/>
      <c r="ED52" s="71"/>
      <c r="EE52" s="71"/>
      <c r="EF52" s="71"/>
      <c r="EG52" s="71"/>
      <c r="EH52" s="71" t="str">
        <f>データ!$D$11</f>
        <v>R02</v>
      </c>
      <c r="EI52" s="71"/>
      <c r="EJ52" s="71"/>
      <c r="EK52" s="71"/>
      <c r="EL52" s="71"/>
      <c r="EM52" s="71"/>
      <c r="EN52" s="71"/>
      <c r="EO52" s="71"/>
      <c r="EP52" s="71"/>
      <c r="EQ52" s="71"/>
      <c r="ER52" s="71"/>
      <c r="ES52" s="71"/>
      <c r="ET52" s="71"/>
      <c r="EU52" s="71"/>
      <c r="EV52" s="71" t="str">
        <f>データ!$E$11</f>
        <v>R03</v>
      </c>
      <c r="EW52" s="71"/>
      <c r="EX52" s="71"/>
      <c r="EY52" s="71"/>
      <c r="EZ52" s="71"/>
      <c r="FA52" s="71"/>
      <c r="FB52" s="71"/>
      <c r="FC52" s="71"/>
      <c r="FD52" s="71"/>
      <c r="FE52" s="71"/>
      <c r="FF52" s="71"/>
      <c r="FG52" s="71"/>
      <c r="FH52" s="71"/>
      <c r="FI52" s="71"/>
      <c r="FJ52" s="71" t="str">
        <f>データ!$F$11</f>
        <v>R04</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H30</v>
      </c>
      <c r="GU52" s="71"/>
      <c r="GV52" s="71"/>
      <c r="GW52" s="71"/>
      <c r="GX52" s="71"/>
      <c r="GY52" s="71"/>
      <c r="GZ52" s="71"/>
      <c r="HA52" s="71"/>
      <c r="HB52" s="71"/>
      <c r="HC52" s="71"/>
      <c r="HD52" s="71"/>
      <c r="HE52" s="71"/>
      <c r="HF52" s="71"/>
      <c r="HG52" s="71"/>
      <c r="HH52" s="71" t="str">
        <f>データ!$C$11</f>
        <v>R01</v>
      </c>
      <c r="HI52" s="71"/>
      <c r="HJ52" s="71"/>
      <c r="HK52" s="71"/>
      <c r="HL52" s="71"/>
      <c r="HM52" s="71"/>
      <c r="HN52" s="71"/>
      <c r="HO52" s="71"/>
      <c r="HP52" s="71"/>
      <c r="HQ52" s="71"/>
      <c r="HR52" s="71"/>
      <c r="HS52" s="71"/>
      <c r="HT52" s="71"/>
      <c r="HU52" s="71"/>
      <c r="HV52" s="71" t="str">
        <f>データ!$D$11</f>
        <v>R02</v>
      </c>
      <c r="HW52" s="71"/>
      <c r="HX52" s="71"/>
      <c r="HY52" s="71"/>
      <c r="HZ52" s="71"/>
      <c r="IA52" s="71"/>
      <c r="IB52" s="71"/>
      <c r="IC52" s="71"/>
      <c r="ID52" s="71"/>
      <c r="IE52" s="71"/>
      <c r="IF52" s="71"/>
      <c r="IG52" s="71"/>
      <c r="IH52" s="71"/>
      <c r="II52" s="71"/>
      <c r="IJ52" s="71" t="str">
        <f>データ!$E$11</f>
        <v>R03</v>
      </c>
      <c r="IK52" s="71"/>
      <c r="IL52" s="71"/>
      <c r="IM52" s="71"/>
      <c r="IN52" s="71"/>
      <c r="IO52" s="71"/>
      <c r="IP52" s="71"/>
      <c r="IQ52" s="71"/>
      <c r="IR52" s="71"/>
      <c r="IS52" s="71"/>
      <c r="IT52" s="71"/>
      <c r="IU52" s="71"/>
      <c r="IV52" s="71"/>
      <c r="IW52" s="71"/>
      <c r="IX52" s="71" t="str">
        <f>データ!$F$11</f>
        <v>R04</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H30</v>
      </c>
      <c r="KI52" s="71"/>
      <c r="KJ52" s="71"/>
      <c r="KK52" s="71"/>
      <c r="KL52" s="71"/>
      <c r="KM52" s="71"/>
      <c r="KN52" s="71"/>
      <c r="KO52" s="71"/>
      <c r="KP52" s="71"/>
      <c r="KQ52" s="71"/>
      <c r="KR52" s="71"/>
      <c r="KS52" s="71"/>
      <c r="KT52" s="71"/>
      <c r="KU52" s="71"/>
      <c r="KV52" s="71" t="str">
        <f>データ!$C$11</f>
        <v>R01</v>
      </c>
      <c r="KW52" s="71"/>
      <c r="KX52" s="71"/>
      <c r="KY52" s="71"/>
      <c r="KZ52" s="71"/>
      <c r="LA52" s="71"/>
      <c r="LB52" s="71"/>
      <c r="LC52" s="71"/>
      <c r="LD52" s="71"/>
      <c r="LE52" s="71"/>
      <c r="LF52" s="71"/>
      <c r="LG52" s="71"/>
      <c r="LH52" s="71"/>
      <c r="LI52" s="71"/>
      <c r="LJ52" s="71" t="str">
        <f>データ!$D$11</f>
        <v>R02</v>
      </c>
      <c r="LK52" s="71"/>
      <c r="LL52" s="71"/>
      <c r="LM52" s="71"/>
      <c r="LN52" s="71"/>
      <c r="LO52" s="71"/>
      <c r="LP52" s="71"/>
      <c r="LQ52" s="71"/>
      <c r="LR52" s="71"/>
      <c r="LS52" s="71"/>
      <c r="LT52" s="71"/>
      <c r="LU52" s="71"/>
      <c r="LV52" s="71"/>
      <c r="LW52" s="71"/>
      <c r="LX52" s="71" t="str">
        <f>データ!$E$11</f>
        <v>R03</v>
      </c>
      <c r="LY52" s="71"/>
      <c r="LZ52" s="71"/>
      <c r="MA52" s="71"/>
      <c r="MB52" s="71"/>
      <c r="MC52" s="71"/>
      <c r="MD52" s="71"/>
      <c r="ME52" s="71"/>
      <c r="MF52" s="71"/>
      <c r="MG52" s="71"/>
      <c r="MH52" s="71"/>
      <c r="MI52" s="71"/>
      <c r="MJ52" s="71"/>
      <c r="MK52" s="71"/>
      <c r="ML52" s="71" t="str">
        <f>データ!$F$11</f>
        <v>R04</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2">
      <c r="A53" s="2"/>
      <c r="B53" s="9"/>
      <c r="C53" s="2"/>
      <c r="D53" s="2"/>
      <c r="E53" s="2"/>
      <c r="F53" s="2"/>
      <c r="I53" s="69" t="s">
        <v>27</v>
      </c>
      <c r="J53" s="69"/>
      <c r="K53" s="69"/>
      <c r="L53" s="69"/>
      <c r="M53" s="69"/>
      <c r="N53" s="69"/>
      <c r="O53" s="69"/>
      <c r="P53" s="69"/>
      <c r="Q53" s="69"/>
      <c r="R53" s="67">
        <f>データ!BF7</f>
        <v>38</v>
      </c>
      <c r="S53" s="67"/>
      <c r="T53" s="67"/>
      <c r="U53" s="67"/>
      <c r="V53" s="67"/>
      <c r="W53" s="67"/>
      <c r="X53" s="67"/>
      <c r="Y53" s="67"/>
      <c r="Z53" s="67"/>
      <c r="AA53" s="67"/>
      <c r="AB53" s="67"/>
      <c r="AC53" s="67"/>
      <c r="AD53" s="67"/>
      <c r="AE53" s="67"/>
      <c r="AF53" s="67">
        <f>データ!BG7</f>
        <v>32.1</v>
      </c>
      <c r="AG53" s="67"/>
      <c r="AH53" s="67"/>
      <c r="AI53" s="67"/>
      <c r="AJ53" s="67"/>
      <c r="AK53" s="67"/>
      <c r="AL53" s="67"/>
      <c r="AM53" s="67"/>
      <c r="AN53" s="67"/>
      <c r="AO53" s="67"/>
      <c r="AP53" s="67"/>
      <c r="AQ53" s="67"/>
      <c r="AR53" s="67"/>
      <c r="AS53" s="67"/>
      <c r="AT53" s="67">
        <f>データ!BH7</f>
        <v>10.4</v>
      </c>
      <c r="AU53" s="67"/>
      <c r="AV53" s="67"/>
      <c r="AW53" s="67"/>
      <c r="AX53" s="67"/>
      <c r="AY53" s="67"/>
      <c r="AZ53" s="67"/>
      <c r="BA53" s="67"/>
      <c r="BB53" s="67"/>
      <c r="BC53" s="67"/>
      <c r="BD53" s="67"/>
      <c r="BE53" s="67"/>
      <c r="BF53" s="67"/>
      <c r="BG53" s="67"/>
      <c r="BH53" s="67">
        <f>データ!BI7</f>
        <v>4.9000000000000004</v>
      </c>
      <c r="BI53" s="67"/>
      <c r="BJ53" s="67"/>
      <c r="BK53" s="67"/>
      <c r="BL53" s="67"/>
      <c r="BM53" s="67"/>
      <c r="BN53" s="67"/>
      <c r="BO53" s="67"/>
      <c r="BP53" s="67"/>
      <c r="BQ53" s="67"/>
      <c r="BR53" s="67"/>
      <c r="BS53" s="67"/>
      <c r="BT53" s="67"/>
      <c r="BU53" s="67"/>
      <c r="BV53" s="67">
        <f>データ!BJ7</f>
        <v>0</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30.5</v>
      </c>
      <c r="DG53" s="67"/>
      <c r="DH53" s="67"/>
      <c r="DI53" s="67"/>
      <c r="DJ53" s="67"/>
      <c r="DK53" s="67"/>
      <c r="DL53" s="67"/>
      <c r="DM53" s="67"/>
      <c r="DN53" s="67"/>
      <c r="DO53" s="67"/>
      <c r="DP53" s="67"/>
      <c r="DQ53" s="67"/>
      <c r="DR53" s="67"/>
      <c r="DS53" s="67"/>
      <c r="DT53" s="67">
        <f>データ!BR7</f>
        <v>35</v>
      </c>
      <c r="DU53" s="67"/>
      <c r="DV53" s="67"/>
      <c r="DW53" s="67"/>
      <c r="DX53" s="67"/>
      <c r="DY53" s="67"/>
      <c r="DZ53" s="67"/>
      <c r="EA53" s="67"/>
      <c r="EB53" s="67"/>
      <c r="EC53" s="67"/>
      <c r="ED53" s="67"/>
      <c r="EE53" s="67"/>
      <c r="EF53" s="67"/>
      <c r="EG53" s="67"/>
      <c r="EH53" s="67">
        <f>データ!BS7</f>
        <v>86.7</v>
      </c>
      <c r="EI53" s="67"/>
      <c r="EJ53" s="67"/>
      <c r="EK53" s="67"/>
      <c r="EL53" s="67"/>
      <c r="EM53" s="67"/>
      <c r="EN53" s="67"/>
      <c r="EO53" s="67"/>
      <c r="EP53" s="67"/>
      <c r="EQ53" s="67"/>
      <c r="ER53" s="67"/>
      <c r="ES53" s="67"/>
      <c r="ET53" s="67"/>
      <c r="EU53" s="67"/>
      <c r="EV53" s="67">
        <f>データ!BT7</f>
        <v>0</v>
      </c>
      <c r="EW53" s="67"/>
      <c r="EX53" s="67"/>
      <c r="EY53" s="67"/>
      <c r="EZ53" s="67"/>
      <c r="FA53" s="67"/>
      <c r="FB53" s="67"/>
      <c r="FC53" s="67"/>
      <c r="FD53" s="67"/>
      <c r="FE53" s="67"/>
      <c r="FF53" s="67"/>
      <c r="FG53" s="67"/>
      <c r="FH53" s="67"/>
      <c r="FI53" s="67"/>
      <c r="FJ53" s="67">
        <f>データ!BU7</f>
        <v>0</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13.4</v>
      </c>
      <c r="GU53" s="67"/>
      <c r="GV53" s="67"/>
      <c r="GW53" s="67"/>
      <c r="GX53" s="67"/>
      <c r="GY53" s="67"/>
      <c r="GZ53" s="67"/>
      <c r="HA53" s="67"/>
      <c r="HB53" s="67"/>
      <c r="HC53" s="67"/>
      <c r="HD53" s="67"/>
      <c r="HE53" s="67"/>
      <c r="HF53" s="67"/>
      <c r="HG53" s="67"/>
      <c r="HH53" s="67">
        <f>データ!CC7</f>
        <v>6</v>
      </c>
      <c r="HI53" s="67"/>
      <c r="HJ53" s="67"/>
      <c r="HK53" s="67"/>
      <c r="HL53" s="67"/>
      <c r="HM53" s="67"/>
      <c r="HN53" s="67"/>
      <c r="HO53" s="67"/>
      <c r="HP53" s="67"/>
      <c r="HQ53" s="67"/>
      <c r="HR53" s="67"/>
      <c r="HS53" s="67"/>
      <c r="HT53" s="67"/>
      <c r="HU53" s="67"/>
      <c r="HV53" s="67">
        <f>データ!CD7</f>
        <v>-73.7</v>
      </c>
      <c r="HW53" s="67"/>
      <c r="HX53" s="67"/>
      <c r="HY53" s="67"/>
      <c r="HZ53" s="67"/>
      <c r="IA53" s="67"/>
      <c r="IB53" s="67"/>
      <c r="IC53" s="67"/>
      <c r="ID53" s="67"/>
      <c r="IE53" s="67"/>
      <c r="IF53" s="67"/>
      <c r="IG53" s="67"/>
      <c r="IH53" s="67"/>
      <c r="II53" s="67"/>
      <c r="IJ53" s="67">
        <f>データ!CE7</f>
        <v>-133.5</v>
      </c>
      <c r="IK53" s="67"/>
      <c r="IL53" s="67"/>
      <c r="IM53" s="67"/>
      <c r="IN53" s="67"/>
      <c r="IO53" s="67"/>
      <c r="IP53" s="67"/>
      <c r="IQ53" s="67"/>
      <c r="IR53" s="67"/>
      <c r="IS53" s="67"/>
      <c r="IT53" s="67"/>
      <c r="IU53" s="67"/>
      <c r="IV53" s="67"/>
      <c r="IW53" s="67"/>
      <c r="IX53" s="67">
        <f>データ!CF7</f>
        <v>0</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33392</v>
      </c>
      <c r="KI53" s="87"/>
      <c r="KJ53" s="87"/>
      <c r="KK53" s="87"/>
      <c r="KL53" s="87"/>
      <c r="KM53" s="87"/>
      <c r="KN53" s="87"/>
      <c r="KO53" s="87"/>
      <c r="KP53" s="87"/>
      <c r="KQ53" s="87"/>
      <c r="KR53" s="87"/>
      <c r="KS53" s="87"/>
      <c r="KT53" s="87"/>
      <c r="KU53" s="87"/>
      <c r="KV53" s="87">
        <f>データ!CN7</f>
        <v>12651</v>
      </c>
      <c r="KW53" s="87"/>
      <c r="KX53" s="87"/>
      <c r="KY53" s="87"/>
      <c r="KZ53" s="87"/>
      <c r="LA53" s="87"/>
      <c r="LB53" s="87"/>
      <c r="LC53" s="87"/>
      <c r="LD53" s="87"/>
      <c r="LE53" s="87"/>
      <c r="LF53" s="87"/>
      <c r="LG53" s="87"/>
      <c r="LH53" s="87"/>
      <c r="LI53" s="87"/>
      <c r="LJ53" s="87">
        <f>データ!CO7</f>
        <v>30303</v>
      </c>
      <c r="LK53" s="87"/>
      <c r="LL53" s="87"/>
      <c r="LM53" s="87"/>
      <c r="LN53" s="87"/>
      <c r="LO53" s="87"/>
      <c r="LP53" s="87"/>
      <c r="LQ53" s="87"/>
      <c r="LR53" s="87"/>
      <c r="LS53" s="87"/>
      <c r="LT53" s="87"/>
      <c r="LU53" s="87"/>
      <c r="LV53" s="87"/>
      <c r="LW53" s="87"/>
      <c r="LX53" s="87">
        <f>データ!CP7</f>
        <v>-76316</v>
      </c>
      <c r="LY53" s="87"/>
      <c r="LZ53" s="87"/>
      <c r="MA53" s="87"/>
      <c r="MB53" s="87"/>
      <c r="MC53" s="87"/>
      <c r="MD53" s="87"/>
      <c r="ME53" s="87"/>
      <c r="MF53" s="87"/>
      <c r="MG53" s="87"/>
      <c r="MH53" s="87"/>
      <c r="MI53" s="87"/>
      <c r="MJ53" s="87"/>
      <c r="MK53" s="87"/>
      <c r="ML53" s="87">
        <f>データ!CQ7</f>
        <v>2324</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2">
      <c r="A54" s="2"/>
      <c r="B54" s="9"/>
      <c r="C54" s="2"/>
      <c r="D54" s="2"/>
      <c r="E54" s="2"/>
      <c r="F54" s="2"/>
      <c r="G54" s="2"/>
      <c r="H54" s="2"/>
      <c r="I54" s="69" t="s">
        <v>29</v>
      </c>
      <c r="J54" s="69"/>
      <c r="K54" s="69"/>
      <c r="L54" s="69"/>
      <c r="M54" s="69"/>
      <c r="N54" s="69"/>
      <c r="O54" s="69"/>
      <c r="P54" s="69"/>
      <c r="Q54" s="69"/>
      <c r="R54" s="67">
        <f>データ!BK7</f>
        <v>31.6</v>
      </c>
      <c r="S54" s="67"/>
      <c r="T54" s="67"/>
      <c r="U54" s="67"/>
      <c r="V54" s="67"/>
      <c r="W54" s="67"/>
      <c r="X54" s="67"/>
      <c r="Y54" s="67"/>
      <c r="Z54" s="67"/>
      <c r="AA54" s="67"/>
      <c r="AB54" s="67"/>
      <c r="AC54" s="67"/>
      <c r="AD54" s="67"/>
      <c r="AE54" s="67"/>
      <c r="AF54" s="67">
        <f>データ!BL7</f>
        <v>28</v>
      </c>
      <c r="AG54" s="67"/>
      <c r="AH54" s="67"/>
      <c r="AI54" s="67"/>
      <c r="AJ54" s="67"/>
      <c r="AK54" s="67"/>
      <c r="AL54" s="67"/>
      <c r="AM54" s="67"/>
      <c r="AN54" s="67"/>
      <c r="AO54" s="67"/>
      <c r="AP54" s="67"/>
      <c r="AQ54" s="67"/>
      <c r="AR54" s="67"/>
      <c r="AS54" s="67"/>
      <c r="AT54" s="67">
        <f>データ!BM7</f>
        <v>14.5</v>
      </c>
      <c r="AU54" s="67"/>
      <c r="AV54" s="67"/>
      <c r="AW54" s="67"/>
      <c r="AX54" s="67"/>
      <c r="AY54" s="67"/>
      <c r="AZ54" s="67"/>
      <c r="BA54" s="67"/>
      <c r="BB54" s="67"/>
      <c r="BC54" s="67"/>
      <c r="BD54" s="67"/>
      <c r="BE54" s="67"/>
      <c r="BF54" s="67"/>
      <c r="BG54" s="67"/>
      <c r="BH54" s="67">
        <f>データ!BN7</f>
        <v>18.399999999999999</v>
      </c>
      <c r="BI54" s="67"/>
      <c r="BJ54" s="67"/>
      <c r="BK54" s="67"/>
      <c r="BL54" s="67"/>
      <c r="BM54" s="67"/>
      <c r="BN54" s="67"/>
      <c r="BO54" s="67"/>
      <c r="BP54" s="67"/>
      <c r="BQ54" s="67"/>
      <c r="BR54" s="67"/>
      <c r="BS54" s="67"/>
      <c r="BT54" s="67"/>
      <c r="BU54" s="67"/>
      <c r="BV54" s="67">
        <f>データ!BO7</f>
        <v>26.2</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29.4</v>
      </c>
      <c r="DG54" s="67"/>
      <c r="DH54" s="67"/>
      <c r="DI54" s="67"/>
      <c r="DJ54" s="67"/>
      <c r="DK54" s="67"/>
      <c r="DL54" s="67"/>
      <c r="DM54" s="67"/>
      <c r="DN54" s="67"/>
      <c r="DO54" s="67"/>
      <c r="DP54" s="67"/>
      <c r="DQ54" s="67"/>
      <c r="DR54" s="67"/>
      <c r="DS54" s="67"/>
      <c r="DT54" s="67">
        <f>データ!BW7</f>
        <v>27.8</v>
      </c>
      <c r="DU54" s="67"/>
      <c r="DV54" s="67"/>
      <c r="DW54" s="67"/>
      <c r="DX54" s="67"/>
      <c r="DY54" s="67"/>
      <c r="DZ54" s="67"/>
      <c r="EA54" s="67"/>
      <c r="EB54" s="67"/>
      <c r="EC54" s="67"/>
      <c r="ED54" s="67"/>
      <c r="EE54" s="67"/>
      <c r="EF54" s="67"/>
      <c r="EG54" s="67"/>
      <c r="EH54" s="67">
        <f>データ!BX7</f>
        <v>141.19999999999999</v>
      </c>
      <c r="EI54" s="67"/>
      <c r="EJ54" s="67"/>
      <c r="EK54" s="67"/>
      <c r="EL54" s="67"/>
      <c r="EM54" s="67"/>
      <c r="EN54" s="67"/>
      <c r="EO54" s="67"/>
      <c r="EP54" s="67"/>
      <c r="EQ54" s="67"/>
      <c r="ER54" s="67"/>
      <c r="ES54" s="67"/>
      <c r="ET54" s="67"/>
      <c r="EU54" s="67"/>
      <c r="EV54" s="67">
        <f>データ!BY7</f>
        <v>52.3</v>
      </c>
      <c r="EW54" s="67"/>
      <c r="EX54" s="67"/>
      <c r="EY54" s="67"/>
      <c r="EZ54" s="67"/>
      <c r="FA54" s="67"/>
      <c r="FB54" s="67"/>
      <c r="FC54" s="67"/>
      <c r="FD54" s="67"/>
      <c r="FE54" s="67"/>
      <c r="FF54" s="67"/>
      <c r="FG54" s="67"/>
      <c r="FH54" s="67"/>
      <c r="FI54" s="67"/>
      <c r="FJ54" s="67">
        <f>データ!BZ7</f>
        <v>27.7</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17.100000000000001</v>
      </c>
      <c r="GU54" s="67"/>
      <c r="GV54" s="67"/>
      <c r="GW54" s="67"/>
      <c r="GX54" s="67"/>
      <c r="GY54" s="67"/>
      <c r="GZ54" s="67"/>
      <c r="HA54" s="67"/>
      <c r="HB54" s="67"/>
      <c r="HC54" s="67"/>
      <c r="HD54" s="67"/>
      <c r="HE54" s="67"/>
      <c r="HF54" s="67"/>
      <c r="HG54" s="67"/>
      <c r="HH54" s="67">
        <f>データ!CH7</f>
        <v>15.9</v>
      </c>
      <c r="HI54" s="67"/>
      <c r="HJ54" s="67"/>
      <c r="HK54" s="67"/>
      <c r="HL54" s="67"/>
      <c r="HM54" s="67"/>
      <c r="HN54" s="67"/>
      <c r="HO54" s="67"/>
      <c r="HP54" s="67"/>
      <c r="HQ54" s="67"/>
      <c r="HR54" s="67"/>
      <c r="HS54" s="67"/>
      <c r="HT54" s="67"/>
      <c r="HU54" s="67"/>
      <c r="HV54" s="67">
        <f>データ!CI7</f>
        <v>-192.5</v>
      </c>
      <c r="HW54" s="67"/>
      <c r="HX54" s="67"/>
      <c r="HY54" s="67"/>
      <c r="HZ54" s="67"/>
      <c r="IA54" s="67"/>
      <c r="IB54" s="67"/>
      <c r="IC54" s="67"/>
      <c r="ID54" s="67"/>
      <c r="IE54" s="67"/>
      <c r="IF54" s="67"/>
      <c r="IG54" s="67"/>
      <c r="IH54" s="67"/>
      <c r="II54" s="67"/>
      <c r="IJ54" s="67">
        <f>データ!CJ7</f>
        <v>-6.6</v>
      </c>
      <c r="IK54" s="67"/>
      <c r="IL54" s="67"/>
      <c r="IM54" s="67"/>
      <c r="IN54" s="67"/>
      <c r="IO54" s="67"/>
      <c r="IP54" s="67"/>
      <c r="IQ54" s="67"/>
      <c r="IR54" s="67"/>
      <c r="IS54" s="67"/>
      <c r="IT54" s="67"/>
      <c r="IU54" s="67"/>
      <c r="IV54" s="67"/>
      <c r="IW54" s="67"/>
      <c r="IX54" s="67">
        <f>データ!CK7</f>
        <v>13.5</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5713</v>
      </c>
      <c r="KI54" s="83"/>
      <c r="KJ54" s="83"/>
      <c r="KK54" s="83"/>
      <c r="KL54" s="83"/>
      <c r="KM54" s="83"/>
      <c r="KN54" s="83"/>
      <c r="KO54" s="83"/>
      <c r="KP54" s="83"/>
      <c r="KQ54" s="83"/>
      <c r="KR54" s="83"/>
      <c r="KS54" s="83"/>
      <c r="KT54" s="83"/>
      <c r="KU54" s="84"/>
      <c r="KV54" s="82">
        <f>データ!CS7</f>
        <v>3780</v>
      </c>
      <c r="KW54" s="83"/>
      <c r="KX54" s="83"/>
      <c r="KY54" s="83"/>
      <c r="KZ54" s="83"/>
      <c r="LA54" s="83"/>
      <c r="LB54" s="83"/>
      <c r="LC54" s="83"/>
      <c r="LD54" s="83"/>
      <c r="LE54" s="83"/>
      <c r="LF54" s="83"/>
      <c r="LG54" s="83"/>
      <c r="LH54" s="83"/>
      <c r="LI54" s="84"/>
      <c r="LJ54" s="82">
        <f>データ!CT7</f>
        <v>-586204</v>
      </c>
      <c r="LK54" s="83"/>
      <c r="LL54" s="83"/>
      <c r="LM54" s="83"/>
      <c r="LN54" s="83"/>
      <c r="LO54" s="83"/>
      <c r="LP54" s="83"/>
      <c r="LQ54" s="83"/>
      <c r="LR54" s="83"/>
      <c r="LS54" s="83"/>
      <c r="LT54" s="83"/>
      <c r="LU54" s="83"/>
      <c r="LV54" s="83"/>
      <c r="LW54" s="84"/>
      <c r="LX54" s="82">
        <f>データ!CU7</f>
        <v>-28874</v>
      </c>
      <c r="LY54" s="83"/>
      <c r="LZ54" s="83"/>
      <c r="MA54" s="83"/>
      <c r="MB54" s="83"/>
      <c r="MC54" s="83"/>
      <c r="MD54" s="83"/>
      <c r="ME54" s="83"/>
      <c r="MF54" s="83"/>
      <c r="MG54" s="83"/>
      <c r="MH54" s="83"/>
      <c r="MI54" s="83"/>
      <c r="MJ54" s="83"/>
      <c r="MK54" s="84"/>
      <c r="ML54" s="82">
        <f>データ!CV7</f>
        <v>-4869</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2">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2">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143</v>
      </c>
      <c r="NJ66" s="77"/>
      <c r="NK66" s="77"/>
      <c r="NL66" s="77"/>
      <c r="NM66" s="77"/>
      <c r="NN66" s="77"/>
      <c r="NO66" s="77"/>
      <c r="NP66" s="77"/>
      <c r="NQ66" s="77"/>
      <c r="NR66" s="77"/>
      <c r="NS66" s="77"/>
      <c r="NT66" s="77"/>
      <c r="NU66" s="77"/>
      <c r="NV66" s="77"/>
      <c r="NW66" s="78"/>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606916</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2">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2">
      <c r="A76" s="2"/>
      <c r="B76" s="9"/>
      <c r="C76" s="2"/>
      <c r="D76" s="2"/>
      <c r="E76" s="2"/>
      <c r="F76" s="2"/>
      <c r="I76" s="2"/>
      <c r="J76" s="2"/>
      <c r="K76" s="2"/>
      <c r="L76" s="2"/>
      <c r="M76" s="2"/>
      <c r="N76" s="2"/>
      <c r="O76" s="2"/>
      <c r="P76" s="2"/>
      <c r="Q76" s="2"/>
      <c r="R76" s="71" t="str">
        <f>データ!$B$11</f>
        <v>H30</v>
      </c>
      <c r="S76" s="71"/>
      <c r="T76" s="71"/>
      <c r="U76" s="71"/>
      <c r="V76" s="71"/>
      <c r="W76" s="71"/>
      <c r="X76" s="71"/>
      <c r="Y76" s="71"/>
      <c r="Z76" s="71"/>
      <c r="AA76" s="71"/>
      <c r="AB76" s="71"/>
      <c r="AC76" s="71"/>
      <c r="AD76" s="71"/>
      <c r="AE76" s="71"/>
      <c r="AF76" s="71" t="str">
        <f>データ!$C$11</f>
        <v>R01</v>
      </c>
      <c r="AG76" s="71"/>
      <c r="AH76" s="71"/>
      <c r="AI76" s="71"/>
      <c r="AJ76" s="71"/>
      <c r="AK76" s="71"/>
      <c r="AL76" s="71"/>
      <c r="AM76" s="71"/>
      <c r="AN76" s="71"/>
      <c r="AO76" s="71"/>
      <c r="AP76" s="71"/>
      <c r="AQ76" s="71"/>
      <c r="AR76" s="71"/>
      <c r="AS76" s="71"/>
      <c r="AT76" s="71" t="str">
        <f>データ!$D$11</f>
        <v>R02</v>
      </c>
      <c r="AU76" s="71"/>
      <c r="AV76" s="71"/>
      <c r="AW76" s="71"/>
      <c r="AX76" s="71"/>
      <c r="AY76" s="71"/>
      <c r="AZ76" s="71"/>
      <c r="BA76" s="71"/>
      <c r="BB76" s="71"/>
      <c r="BC76" s="71"/>
      <c r="BD76" s="71"/>
      <c r="BE76" s="71"/>
      <c r="BF76" s="71"/>
      <c r="BG76" s="71"/>
      <c r="BH76" s="71" t="str">
        <f>データ!$E$11</f>
        <v>R03</v>
      </c>
      <c r="BI76" s="71"/>
      <c r="BJ76" s="71"/>
      <c r="BK76" s="71"/>
      <c r="BL76" s="71"/>
      <c r="BM76" s="71"/>
      <c r="BN76" s="71"/>
      <c r="BO76" s="71"/>
      <c r="BP76" s="71"/>
      <c r="BQ76" s="71"/>
      <c r="BR76" s="71"/>
      <c r="BS76" s="71"/>
      <c r="BT76" s="71"/>
      <c r="BU76" s="71"/>
      <c r="BV76" s="71" t="str">
        <f>データ!$F$11</f>
        <v>R04</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2000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H30</v>
      </c>
      <c r="GU76" s="71"/>
      <c r="GV76" s="71"/>
      <c r="GW76" s="71"/>
      <c r="GX76" s="71"/>
      <c r="GY76" s="71"/>
      <c r="GZ76" s="71"/>
      <c r="HA76" s="71"/>
      <c r="HB76" s="71"/>
      <c r="HC76" s="71"/>
      <c r="HD76" s="71"/>
      <c r="HE76" s="71"/>
      <c r="HF76" s="71"/>
      <c r="HG76" s="71"/>
      <c r="HH76" s="71" t="str">
        <f>データ!$C$11</f>
        <v>R01</v>
      </c>
      <c r="HI76" s="71"/>
      <c r="HJ76" s="71"/>
      <c r="HK76" s="71"/>
      <c r="HL76" s="71"/>
      <c r="HM76" s="71"/>
      <c r="HN76" s="71"/>
      <c r="HO76" s="71"/>
      <c r="HP76" s="71"/>
      <c r="HQ76" s="71"/>
      <c r="HR76" s="71"/>
      <c r="HS76" s="71"/>
      <c r="HT76" s="71"/>
      <c r="HU76" s="71"/>
      <c r="HV76" s="71" t="str">
        <f>データ!$D$11</f>
        <v>R02</v>
      </c>
      <c r="HW76" s="71"/>
      <c r="HX76" s="71"/>
      <c r="HY76" s="71"/>
      <c r="HZ76" s="71"/>
      <c r="IA76" s="71"/>
      <c r="IB76" s="71"/>
      <c r="IC76" s="71"/>
      <c r="ID76" s="71"/>
      <c r="IE76" s="71"/>
      <c r="IF76" s="71"/>
      <c r="IG76" s="71"/>
      <c r="IH76" s="71"/>
      <c r="II76" s="71"/>
      <c r="IJ76" s="71" t="str">
        <f>データ!$E$11</f>
        <v>R03</v>
      </c>
      <c r="IK76" s="71"/>
      <c r="IL76" s="71"/>
      <c r="IM76" s="71"/>
      <c r="IN76" s="71"/>
      <c r="IO76" s="71"/>
      <c r="IP76" s="71"/>
      <c r="IQ76" s="71"/>
      <c r="IR76" s="71"/>
      <c r="IS76" s="71"/>
      <c r="IT76" s="71"/>
      <c r="IU76" s="71"/>
      <c r="IV76" s="71"/>
      <c r="IW76" s="71"/>
      <c r="IX76" s="71" t="str">
        <f>データ!$F$11</f>
        <v>R04</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H30</v>
      </c>
      <c r="KI76" s="71"/>
      <c r="KJ76" s="71"/>
      <c r="KK76" s="71"/>
      <c r="KL76" s="71"/>
      <c r="KM76" s="71"/>
      <c r="KN76" s="71"/>
      <c r="KO76" s="71"/>
      <c r="KP76" s="71"/>
      <c r="KQ76" s="71"/>
      <c r="KR76" s="71"/>
      <c r="KS76" s="71"/>
      <c r="KT76" s="71"/>
      <c r="KU76" s="71"/>
      <c r="KV76" s="71" t="str">
        <f>データ!$C$11</f>
        <v>R01</v>
      </c>
      <c r="KW76" s="71"/>
      <c r="KX76" s="71"/>
      <c r="KY76" s="71"/>
      <c r="KZ76" s="71"/>
      <c r="LA76" s="71"/>
      <c r="LB76" s="71"/>
      <c r="LC76" s="71"/>
      <c r="LD76" s="71"/>
      <c r="LE76" s="71"/>
      <c r="LF76" s="71"/>
      <c r="LG76" s="71"/>
      <c r="LH76" s="71"/>
      <c r="LI76" s="71"/>
      <c r="LJ76" s="71" t="str">
        <f>データ!$D$11</f>
        <v>R02</v>
      </c>
      <c r="LK76" s="71"/>
      <c r="LL76" s="71"/>
      <c r="LM76" s="71"/>
      <c r="LN76" s="71"/>
      <c r="LO76" s="71"/>
      <c r="LP76" s="71"/>
      <c r="LQ76" s="71"/>
      <c r="LR76" s="71"/>
      <c r="LS76" s="71"/>
      <c r="LT76" s="71"/>
      <c r="LU76" s="71"/>
      <c r="LV76" s="71"/>
      <c r="LW76" s="71"/>
      <c r="LX76" s="71" t="str">
        <f>データ!$E$11</f>
        <v>R03</v>
      </c>
      <c r="LY76" s="71"/>
      <c r="LZ76" s="71"/>
      <c r="MA76" s="71"/>
      <c r="MB76" s="71"/>
      <c r="MC76" s="71"/>
      <c r="MD76" s="71"/>
      <c r="ME76" s="71"/>
      <c r="MF76" s="71"/>
      <c r="MG76" s="71"/>
      <c r="MH76" s="71"/>
      <c r="MI76" s="71"/>
      <c r="MJ76" s="71"/>
      <c r="MK76" s="71"/>
      <c r="ML76" s="71" t="str">
        <f>データ!$F$11</f>
        <v>R04</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2">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2">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34.9</v>
      </c>
      <c r="KI78" s="67"/>
      <c r="KJ78" s="67"/>
      <c r="KK78" s="67"/>
      <c r="KL78" s="67"/>
      <c r="KM78" s="67"/>
      <c r="KN78" s="67"/>
      <c r="KO78" s="67"/>
      <c r="KP78" s="67"/>
      <c r="KQ78" s="67"/>
      <c r="KR78" s="67"/>
      <c r="KS78" s="67"/>
      <c r="KT78" s="67"/>
      <c r="KU78" s="67"/>
      <c r="KV78" s="67">
        <f>データ!EB7</f>
        <v>29.8</v>
      </c>
      <c r="KW78" s="67"/>
      <c r="KX78" s="67"/>
      <c r="KY78" s="67"/>
      <c r="KZ78" s="67"/>
      <c r="LA78" s="67"/>
      <c r="LB78" s="67"/>
      <c r="LC78" s="67"/>
      <c r="LD78" s="67"/>
      <c r="LE78" s="67"/>
      <c r="LF78" s="67"/>
      <c r="LG78" s="67"/>
      <c r="LH78" s="67"/>
      <c r="LI78" s="67"/>
      <c r="LJ78" s="67">
        <f>データ!EC7</f>
        <v>48.5</v>
      </c>
      <c r="LK78" s="67"/>
      <c r="LL78" s="67"/>
      <c r="LM78" s="67"/>
      <c r="LN78" s="67"/>
      <c r="LO78" s="67"/>
      <c r="LP78" s="67"/>
      <c r="LQ78" s="67"/>
      <c r="LR78" s="67"/>
      <c r="LS78" s="67"/>
      <c r="LT78" s="67"/>
      <c r="LU78" s="67"/>
      <c r="LV78" s="67"/>
      <c r="LW78" s="67"/>
      <c r="LX78" s="67">
        <f>データ!ED7</f>
        <v>37.5</v>
      </c>
      <c r="LY78" s="67"/>
      <c r="LZ78" s="67"/>
      <c r="MA78" s="67"/>
      <c r="MB78" s="67"/>
      <c r="MC78" s="67"/>
      <c r="MD78" s="67"/>
      <c r="ME78" s="67"/>
      <c r="MF78" s="67"/>
      <c r="MG78" s="67"/>
      <c r="MH78" s="67"/>
      <c r="MI78" s="67"/>
      <c r="MJ78" s="67"/>
      <c r="MK78" s="67"/>
      <c r="ML78" s="67">
        <f>データ!EE7</f>
        <v>23.3</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KndWyYwfgpDKDZ5KFLQPggo9WgttiDr13rdUh/i3PIjx17xePllCbhb4Ip2277lRNt9Rv6mxbCToNNo5pCA6uw==" saltValue="47YxeMUVoVqsuqs8tkEd8Q=="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2">
      <c r="A4" s="28" t="s">
        <v>62</v>
      </c>
      <c r="B4" s="37"/>
      <c r="C4" s="37"/>
      <c r="D4" s="37"/>
      <c r="E4" s="37"/>
      <c r="F4" s="37"/>
      <c r="G4" s="37"/>
      <c r="H4" s="136"/>
      <c r="I4" s="137"/>
      <c r="J4" s="137"/>
      <c r="K4" s="137"/>
      <c r="L4" s="137"/>
      <c r="M4" s="137"/>
      <c r="N4" s="137"/>
      <c r="O4" s="137"/>
      <c r="P4" s="137"/>
      <c r="Q4" s="137"/>
      <c r="R4" s="137"/>
      <c r="S4" s="137"/>
      <c r="T4" s="137"/>
      <c r="U4" s="137"/>
      <c r="V4" s="137"/>
      <c r="W4" s="137"/>
      <c r="X4" s="137"/>
      <c r="Y4" s="129" t="s">
        <v>63</v>
      </c>
      <c r="Z4" s="130"/>
      <c r="AA4" s="130"/>
      <c r="AB4" s="130"/>
      <c r="AC4" s="130"/>
      <c r="AD4" s="130"/>
      <c r="AE4" s="130"/>
      <c r="AF4" s="130"/>
      <c r="AG4" s="130"/>
      <c r="AH4" s="130"/>
      <c r="AI4" s="131"/>
      <c r="AJ4" s="127" t="s">
        <v>64</v>
      </c>
      <c r="AK4" s="127"/>
      <c r="AL4" s="127"/>
      <c r="AM4" s="127"/>
      <c r="AN4" s="127"/>
      <c r="AO4" s="127"/>
      <c r="AP4" s="127"/>
      <c r="AQ4" s="127"/>
      <c r="AR4" s="127"/>
      <c r="AS4" s="127"/>
      <c r="AT4" s="127"/>
      <c r="AU4" s="128" t="s">
        <v>65</v>
      </c>
      <c r="AV4" s="127"/>
      <c r="AW4" s="127"/>
      <c r="AX4" s="127"/>
      <c r="AY4" s="127"/>
      <c r="AZ4" s="127"/>
      <c r="BA4" s="127"/>
      <c r="BB4" s="127"/>
      <c r="BC4" s="127"/>
      <c r="BD4" s="127"/>
      <c r="BE4" s="127"/>
      <c r="BF4" s="129" t="s">
        <v>66</v>
      </c>
      <c r="BG4" s="130"/>
      <c r="BH4" s="130"/>
      <c r="BI4" s="130"/>
      <c r="BJ4" s="130"/>
      <c r="BK4" s="130"/>
      <c r="BL4" s="130"/>
      <c r="BM4" s="130"/>
      <c r="BN4" s="130"/>
      <c r="BO4" s="130"/>
      <c r="BP4" s="131"/>
      <c r="BQ4" s="127" t="s">
        <v>67</v>
      </c>
      <c r="BR4" s="127"/>
      <c r="BS4" s="127"/>
      <c r="BT4" s="127"/>
      <c r="BU4" s="127"/>
      <c r="BV4" s="127"/>
      <c r="BW4" s="127"/>
      <c r="BX4" s="127"/>
      <c r="BY4" s="127"/>
      <c r="BZ4" s="127"/>
      <c r="CA4" s="127"/>
      <c r="CB4" s="128"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29" t="s">
        <v>70</v>
      </c>
      <c r="CY4" s="130"/>
      <c r="CZ4" s="130"/>
      <c r="DA4" s="130"/>
      <c r="DB4" s="130"/>
      <c r="DC4" s="130"/>
      <c r="DD4" s="130"/>
      <c r="DE4" s="130"/>
      <c r="DF4" s="130"/>
      <c r="DG4" s="130"/>
      <c r="DH4" s="131"/>
      <c r="DI4" s="132" t="s">
        <v>71</v>
      </c>
      <c r="DJ4" s="132"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2">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91</v>
      </c>
      <c r="AL5" s="42" t="s">
        <v>102</v>
      </c>
      <c r="AM5" s="42" t="s">
        <v>103</v>
      </c>
      <c r="AN5" s="42" t="s">
        <v>94</v>
      </c>
      <c r="AO5" s="42" t="s">
        <v>95</v>
      </c>
      <c r="AP5" s="42" t="s">
        <v>96</v>
      </c>
      <c r="AQ5" s="42" t="s">
        <v>97</v>
      </c>
      <c r="AR5" s="42" t="s">
        <v>98</v>
      </c>
      <c r="AS5" s="42" t="s">
        <v>99</v>
      </c>
      <c r="AT5" s="42" t="s">
        <v>100</v>
      </c>
      <c r="AU5" s="42" t="s">
        <v>90</v>
      </c>
      <c r="AV5" s="42" t="s">
        <v>104</v>
      </c>
      <c r="AW5" s="42" t="s">
        <v>105</v>
      </c>
      <c r="AX5" s="42" t="s">
        <v>106</v>
      </c>
      <c r="AY5" s="42" t="s">
        <v>107</v>
      </c>
      <c r="AZ5" s="42" t="s">
        <v>95</v>
      </c>
      <c r="BA5" s="42" t="s">
        <v>96</v>
      </c>
      <c r="BB5" s="42" t="s">
        <v>97</v>
      </c>
      <c r="BC5" s="42" t="s">
        <v>98</v>
      </c>
      <c r="BD5" s="42" t="s">
        <v>99</v>
      </c>
      <c r="BE5" s="42" t="s">
        <v>100</v>
      </c>
      <c r="BF5" s="42" t="s">
        <v>90</v>
      </c>
      <c r="BG5" s="42" t="s">
        <v>91</v>
      </c>
      <c r="BH5" s="42" t="s">
        <v>108</v>
      </c>
      <c r="BI5" s="42" t="s">
        <v>93</v>
      </c>
      <c r="BJ5" s="42" t="s">
        <v>107</v>
      </c>
      <c r="BK5" s="42" t="s">
        <v>95</v>
      </c>
      <c r="BL5" s="42" t="s">
        <v>96</v>
      </c>
      <c r="BM5" s="42" t="s">
        <v>97</v>
      </c>
      <c r="BN5" s="42" t="s">
        <v>98</v>
      </c>
      <c r="BO5" s="42" t="s">
        <v>99</v>
      </c>
      <c r="BP5" s="42" t="s">
        <v>100</v>
      </c>
      <c r="BQ5" s="42" t="s">
        <v>90</v>
      </c>
      <c r="BR5" s="42" t="s">
        <v>91</v>
      </c>
      <c r="BS5" s="42" t="s">
        <v>105</v>
      </c>
      <c r="BT5" s="42" t="s">
        <v>106</v>
      </c>
      <c r="BU5" s="42" t="s">
        <v>94</v>
      </c>
      <c r="BV5" s="42" t="s">
        <v>95</v>
      </c>
      <c r="BW5" s="42" t="s">
        <v>96</v>
      </c>
      <c r="BX5" s="42" t="s">
        <v>97</v>
      </c>
      <c r="BY5" s="42" t="s">
        <v>98</v>
      </c>
      <c r="BZ5" s="42" t="s">
        <v>99</v>
      </c>
      <c r="CA5" s="42" t="s">
        <v>100</v>
      </c>
      <c r="CB5" s="42" t="s">
        <v>90</v>
      </c>
      <c r="CC5" s="42" t="s">
        <v>91</v>
      </c>
      <c r="CD5" s="42" t="s">
        <v>108</v>
      </c>
      <c r="CE5" s="42" t="s">
        <v>93</v>
      </c>
      <c r="CF5" s="42" t="s">
        <v>94</v>
      </c>
      <c r="CG5" s="42" t="s">
        <v>95</v>
      </c>
      <c r="CH5" s="42" t="s">
        <v>96</v>
      </c>
      <c r="CI5" s="42" t="s">
        <v>97</v>
      </c>
      <c r="CJ5" s="42" t="s">
        <v>98</v>
      </c>
      <c r="CK5" s="42" t="s">
        <v>99</v>
      </c>
      <c r="CL5" s="42" t="s">
        <v>100</v>
      </c>
      <c r="CM5" s="42" t="s">
        <v>90</v>
      </c>
      <c r="CN5" s="42" t="s">
        <v>91</v>
      </c>
      <c r="CO5" s="42" t="s">
        <v>108</v>
      </c>
      <c r="CP5" s="42" t="s">
        <v>106</v>
      </c>
      <c r="CQ5" s="42" t="s">
        <v>107</v>
      </c>
      <c r="CR5" s="42" t="s">
        <v>95</v>
      </c>
      <c r="CS5" s="42" t="s">
        <v>96</v>
      </c>
      <c r="CT5" s="42" t="s">
        <v>97</v>
      </c>
      <c r="CU5" s="42" t="s">
        <v>98</v>
      </c>
      <c r="CV5" s="42" t="s">
        <v>99</v>
      </c>
      <c r="CW5" s="42" t="s">
        <v>100</v>
      </c>
      <c r="CX5" s="42" t="s">
        <v>90</v>
      </c>
      <c r="CY5" s="42" t="s">
        <v>91</v>
      </c>
      <c r="CZ5" s="42" t="s">
        <v>108</v>
      </c>
      <c r="DA5" s="42" t="s">
        <v>109</v>
      </c>
      <c r="DB5" s="42" t="s">
        <v>94</v>
      </c>
      <c r="DC5" s="42" t="s">
        <v>95</v>
      </c>
      <c r="DD5" s="42" t="s">
        <v>96</v>
      </c>
      <c r="DE5" s="42" t="s">
        <v>97</v>
      </c>
      <c r="DF5" s="42" t="s">
        <v>98</v>
      </c>
      <c r="DG5" s="42" t="s">
        <v>99</v>
      </c>
      <c r="DH5" s="42" t="s">
        <v>100</v>
      </c>
      <c r="DI5" s="133"/>
      <c r="DJ5" s="133"/>
      <c r="DK5" s="42" t="s">
        <v>90</v>
      </c>
      <c r="DL5" s="42" t="s">
        <v>91</v>
      </c>
      <c r="DM5" s="42" t="s">
        <v>108</v>
      </c>
      <c r="DN5" s="42" t="s">
        <v>93</v>
      </c>
      <c r="DO5" s="42" t="s">
        <v>107</v>
      </c>
      <c r="DP5" s="42" t="s">
        <v>95</v>
      </c>
      <c r="DQ5" s="42" t="s">
        <v>96</v>
      </c>
      <c r="DR5" s="42" t="s">
        <v>97</v>
      </c>
      <c r="DS5" s="42" t="s">
        <v>98</v>
      </c>
      <c r="DT5" s="42" t="s">
        <v>99</v>
      </c>
      <c r="DU5" s="42" t="s">
        <v>35</v>
      </c>
      <c r="DV5" s="42" t="s">
        <v>110</v>
      </c>
      <c r="DW5" s="42" t="s">
        <v>91</v>
      </c>
      <c r="DX5" s="42" t="s">
        <v>105</v>
      </c>
      <c r="DY5" s="42" t="s">
        <v>93</v>
      </c>
      <c r="DZ5" s="42" t="s">
        <v>107</v>
      </c>
      <c r="EA5" s="42" t="s">
        <v>95</v>
      </c>
      <c r="EB5" s="42" t="s">
        <v>96</v>
      </c>
      <c r="EC5" s="42" t="s">
        <v>97</v>
      </c>
      <c r="ED5" s="42" t="s">
        <v>98</v>
      </c>
      <c r="EE5" s="42" t="s">
        <v>99</v>
      </c>
      <c r="EF5" s="42" t="s">
        <v>100</v>
      </c>
      <c r="EG5" s="42" t="s">
        <v>111</v>
      </c>
      <c r="EH5" s="42" t="s">
        <v>112</v>
      </c>
      <c r="EI5" s="42" t="s">
        <v>113</v>
      </c>
      <c r="EJ5" s="42" t="s">
        <v>114</v>
      </c>
      <c r="EK5" s="42" t="s">
        <v>115</v>
      </c>
      <c r="EL5" s="42" t="s">
        <v>116</v>
      </c>
      <c r="EM5" s="42" t="s">
        <v>117</v>
      </c>
      <c r="EN5" s="42" t="s">
        <v>118</v>
      </c>
      <c r="EO5" s="42" t="s">
        <v>119</v>
      </c>
      <c r="EP5" s="42" t="s">
        <v>120</v>
      </c>
    </row>
    <row r="6" spans="1:146" s="52" customFormat="1" x14ac:dyDescent="0.2">
      <c r="A6" s="28" t="s">
        <v>121</v>
      </c>
      <c r="B6" s="43">
        <f>B8</f>
        <v>2022</v>
      </c>
      <c r="C6" s="43">
        <f t="shared" ref="C6:X6" si="2">C8</f>
        <v>392014</v>
      </c>
      <c r="D6" s="43">
        <f t="shared" si="2"/>
        <v>47</v>
      </c>
      <c r="E6" s="43">
        <f t="shared" si="2"/>
        <v>11</v>
      </c>
      <c r="F6" s="43">
        <f t="shared" si="2"/>
        <v>1</v>
      </c>
      <c r="G6" s="43">
        <f t="shared" si="2"/>
        <v>1</v>
      </c>
      <c r="H6" s="43" t="str">
        <f>SUBSTITUTE(H8,"　","")</f>
        <v>高知県高知市</v>
      </c>
      <c r="I6" s="43" t="str">
        <f t="shared" si="2"/>
        <v>国民宿舎桂浜荘</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3493</v>
      </c>
      <c r="R6" s="46">
        <f t="shared" si="2"/>
        <v>122</v>
      </c>
      <c r="S6" s="47" t="str">
        <f t="shared" si="2"/>
        <v>-</v>
      </c>
      <c r="T6" s="48" t="str">
        <f t="shared" si="2"/>
        <v>無</v>
      </c>
      <c r="U6" s="44" t="str">
        <f t="shared" si="2"/>
        <v>-</v>
      </c>
      <c r="V6" s="48" t="str">
        <f t="shared" si="2"/>
        <v>無</v>
      </c>
      <c r="W6" s="49">
        <f t="shared" si="2"/>
        <v>83.9</v>
      </c>
      <c r="X6" s="48" t="str">
        <f t="shared" si="2"/>
        <v>有</v>
      </c>
      <c r="Y6" s="50">
        <f>IF(Y8="-",NA(),Y8)</f>
        <v>115.7</v>
      </c>
      <c r="Z6" s="50">
        <f t="shared" ref="Z6:AH6" si="3">IF(Z8="-",NA(),Z8)</f>
        <v>106.6</v>
      </c>
      <c r="AA6" s="50">
        <f t="shared" si="3"/>
        <v>125.4</v>
      </c>
      <c r="AB6" s="50">
        <f t="shared" si="3"/>
        <v>29.1</v>
      </c>
      <c r="AC6" s="50">
        <f t="shared" si="3"/>
        <v>145.6</v>
      </c>
      <c r="AD6" s="50">
        <f t="shared" si="3"/>
        <v>156</v>
      </c>
      <c r="AE6" s="50">
        <f t="shared" si="3"/>
        <v>125.6</v>
      </c>
      <c r="AF6" s="50">
        <f t="shared" si="3"/>
        <v>78.7</v>
      </c>
      <c r="AG6" s="50">
        <f t="shared" si="3"/>
        <v>77.2</v>
      </c>
      <c r="AH6" s="50">
        <f t="shared" si="3"/>
        <v>159.1</v>
      </c>
      <c r="AI6" s="50" t="str">
        <f>IF(AI8="-","【-】","【"&amp;SUBSTITUTE(TEXT(AI8,"#,##0.0"),"-","△")&amp;"】")</f>
        <v>【115.2】</v>
      </c>
      <c r="AJ6" s="50">
        <f>IF(AJ8="-",NA(),AJ8)</f>
        <v>114.8</v>
      </c>
      <c r="AK6" s="50">
        <f t="shared" ref="AK6:AS6" si="4">IF(AK8="-",NA(),AK8)</f>
        <v>20.2</v>
      </c>
      <c r="AL6" s="50">
        <f t="shared" si="4"/>
        <v>0</v>
      </c>
      <c r="AM6" s="50">
        <f t="shared" si="4"/>
        <v>0</v>
      </c>
      <c r="AN6" s="50">
        <f t="shared" si="4"/>
        <v>0</v>
      </c>
      <c r="AO6" s="50">
        <f t="shared" si="4"/>
        <v>10.6</v>
      </c>
      <c r="AP6" s="50">
        <f t="shared" si="4"/>
        <v>28.3</v>
      </c>
      <c r="AQ6" s="50">
        <f t="shared" si="4"/>
        <v>26</v>
      </c>
      <c r="AR6" s="50">
        <f t="shared" si="4"/>
        <v>21.4</v>
      </c>
      <c r="AS6" s="50">
        <f t="shared" si="4"/>
        <v>14.1</v>
      </c>
      <c r="AT6" s="50" t="str">
        <f>IF(AT8="-","【-】","【"&amp;SUBSTITUTE(TEXT(AT8,"#,##0.0"),"-","△")&amp;"】")</f>
        <v>【26.4】</v>
      </c>
      <c r="AU6" s="45">
        <f>IF(AU8="-",NA(),AU8)</f>
        <v>14826</v>
      </c>
      <c r="AV6" s="45">
        <f t="shared" ref="AV6:BD6" si="5">IF(AV8="-",NA(),AV8)</f>
        <v>2920</v>
      </c>
      <c r="AW6" s="45">
        <f t="shared" si="5"/>
        <v>0</v>
      </c>
      <c r="AX6" s="45">
        <f t="shared" si="5"/>
        <v>19148</v>
      </c>
      <c r="AY6" s="45">
        <f t="shared" si="5"/>
        <v>0</v>
      </c>
      <c r="AZ6" s="45">
        <f t="shared" si="5"/>
        <v>1100</v>
      </c>
      <c r="BA6" s="45">
        <f t="shared" si="5"/>
        <v>706</v>
      </c>
      <c r="BB6" s="45">
        <f t="shared" si="5"/>
        <v>183723</v>
      </c>
      <c r="BC6" s="45">
        <f t="shared" si="5"/>
        <v>12164</v>
      </c>
      <c r="BD6" s="45">
        <f t="shared" si="5"/>
        <v>234734</v>
      </c>
      <c r="BE6" s="45" t="str">
        <f>IF(BE8="-","【-】","【"&amp;SUBSTITUTE(TEXT(BE8,"#,##0"),"-","△")&amp;"】")</f>
        <v>【73,677】</v>
      </c>
      <c r="BF6" s="50">
        <f>IF(BF8="-",NA(),BF8)</f>
        <v>38</v>
      </c>
      <c r="BG6" s="50">
        <f t="shared" ref="BG6:BO6" si="6">IF(BG8="-",NA(),BG8)</f>
        <v>32.1</v>
      </c>
      <c r="BH6" s="50">
        <f t="shared" si="6"/>
        <v>10.4</v>
      </c>
      <c r="BI6" s="50">
        <f t="shared" si="6"/>
        <v>4.9000000000000004</v>
      </c>
      <c r="BJ6" s="50">
        <f t="shared" si="6"/>
        <v>0</v>
      </c>
      <c r="BK6" s="50">
        <f t="shared" si="6"/>
        <v>31.6</v>
      </c>
      <c r="BL6" s="50">
        <f t="shared" si="6"/>
        <v>28</v>
      </c>
      <c r="BM6" s="50">
        <f t="shared" si="6"/>
        <v>14.5</v>
      </c>
      <c r="BN6" s="50">
        <f t="shared" si="6"/>
        <v>18.399999999999999</v>
      </c>
      <c r="BO6" s="50">
        <f t="shared" si="6"/>
        <v>26.2</v>
      </c>
      <c r="BP6" s="50" t="str">
        <f>IF(BP8="-","【-】","【"&amp;SUBSTITUTE(TEXT(BP8,"#,##0.0"),"-","△")&amp;"】")</f>
        <v>【16.8】</v>
      </c>
      <c r="BQ6" s="50">
        <f>IF(BQ8="-",NA(),BQ8)</f>
        <v>30.5</v>
      </c>
      <c r="BR6" s="50">
        <f t="shared" ref="BR6:BZ6" si="7">IF(BR8="-",NA(),BR8)</f>
        <v>35</v>
      </c>
      <c r="BS6" s="50">
        <f t="shared" si="7"/>
        <v>86.7</v>
      </c>
      <c r="BT6" s="50">
        <f t="shared" si="7"/>
        <v>0</v>
      </c>
      <c r="BU6" s="50">
        <f t="shared" si="7"/>
        <v>0</v>
      </c>
      <c r="BV6" s="50">
        <f t="shared" si="7"/>
        <v>29.4</v>
      </c>
      <c r="BW6" s="50">
        <f t="shared" si="7"/>
        <v>27.8</v>
      </c>
      <c r="BX6" s="50">
        <f t="shared" si="7"/>
        <v>141.19999999999999</v>
      </c>
      <c r="BY6" s="50">
        <f t="shared" si="7"/>
        <v>52.3</v>
      </c>
      <c r="BZ6" s="50">
        <f t="shared" si="7"/>
        <v>27.7</v>
      </c>
      <c r="CA6" s="50" t="str">
        <f>IF(CA8="-","【-】","【"&amp;SUBSTITUTE(TEXT(CA8,"#,##0.0"),"-","△")&amp;"】")</f>
        <v>【109.1】</v>
      </c>
      <c r="CB6" s="50">
        <f>IF(CB8="-",NA(),CB8)</f>
        <v>13.4</v>
      </c>
      <c r="CC6" s="50">
        <f t="shared" ref="CC6:CK6" si="8">IF(CC8="-",NA(),CC8)</f>
        <v>6</v>
      </c>
      <c r="CD6" s="50">
        <f t="shared" si="8"/>
        <v>-73.7</v>
      </c>
      <c r="CE6" s="50">
        <f t="shared" si="8"/>
        <v>-133.5</v>
      </c>
      <c r="CF6" s="50">
        <f t="shared" si="8"/>
        <v>0</v>
      </c>
      <c r="CG6" s="50">
        <f t="shared" si="8"/>
        <v>17.100000000000001</v>
      </c>
      <c r="CH6" s="50">
        <f t="shared" si="8"/>
        <v>15.9</v>
      </c>
      <c r="CI6" s="50">
        <f t="shared" si="8"/>
        <v>-192.5</v>
      </c>
      <c r="CJ6" s="50">
        <f t="shared" si="8"/>
        <v>-6.6</v>
      </c>
      <c r="CK6" s="50">
        <f t="shared" si="8"/>
        <v>13.5</v>
      </c>
      <c r="CL6" s="50" t="str">
        <f>IF(CL8="-","【-】","【"&amp;SUBSTITUTE(TEXT(CL8,"#,##0.0"),"-","△")&amp;"】")</f>
        <v>【△42.8】</v>
      </c>
      <c r="CM6" s="45">
        <f>IF(CM8="-",NA(),CM8)</f>
        <v>33392</v>
      </c>
      <c r="CN6" s="45">
        <f t="shared" ref="CN6:CV6" si="9">IF(CN8="-",NA(),CN8)</f>
        <v>12651</v>
      </c>
      <c r="CO6" s="45">
        <f t="shared" si="9"/>
        <v>30303</v>
      </c>
      <c r="CP6" s="45">
        <f t="shared" si="9"/>
        <v>-76316</v>
      </c>
      <c r="CQ6" s="45">
        <f t="shared" si="9"/>
        <v>2324</v>
      </c>
      <c r="CR6" s="45">
        <f t="shared" si="9"/>
        <v>5713</v>
      </c>
      <c r="CS6" s="45">
        <f t="shared" si="9"/>
        <v>3780</v>
      </c>
      <c r="CT6" s="45">
        <f t="shared" si="9"/>
        <v>-586204</v>
      </c>
      <c r="CU6" s="45">
        <f t="shared" si="9"/>
        <v>-28874</v>
      </c>
      <c r="CV6" s="45">
        <f t="shared" si="9"/>
        <v>-4869</v>
      </c>
      <c r="CW6" s="45" t="str">
        <f>IF(CW8="-","【-】","【"&amp;SUBSTITUTE(TEXT(CW8,"#,##0"),"-","△")&amp;"】")</f>
        <v>【△15,718】</v>
      </c>
      <c r="CX6" s="50"/>
      <c r="CY6" s="50"/>
      <c r="CZ6" s="50"/>
      <c r="DA6" s="50"/>
      <c r="DB6" s="50"/>
      <c r="DC6" s="50"/>
      <c r="DD6" s="50"/>
      <c r="DE6" s="50"/>
      <c r="DF6" s="50"/>
      <c r="DG6" s="50"/>
      <c r="DH6" s="50" t="s">
        <v>122</v>
      </c>
      <c r="DI6" s="46">
        <f t="shared" ref="DI6:DJ6" si="10">DI8</f>
        <v>606916</v>
      </c>
      <c r="DJ6" s="46">
        <f t="shared" si="10"/>
        <v>2000</v>
      </c>
      <c r="DK6" s="50"/>
      <c r="DL6" s="50"/>
      <c r="DM6" s="50"/>
      <c r="DN6" s="50"/>
      <c r="DO6" s="50"/>
      <c r="DP6" s="50"/>
      <c r="DQ6" s="50"/>
      <c r="DR6" s="50"/>
      <c r="DS6" s="50"/>
      <c r="DT6" s="50"/>
      <c r="DU6" s="50" t="s">
        <v>122</v>
      </c>
      <c r="DV6" s="50">
        <f>IF(DV8="-",NA(),DV8)</f>
        <v>0</v>
      </c>
      <c r="DW6" s="50">
        <f t="shared" ref="DW6:EE6" si="11">IF(DW8="-",NA(),DW8)</f>
        <v>0</v>
      </c>
      <c r="DX6" s="50">
        <f t="shared" si="11"/>
        <v>0</v>
      </c>
      <c r="DY6" s="50">
        <f t="shared" si="11"/>
        <v>0</v>
      </c>
      <c r="DZ6" s="50">
        <f t="shared" si="11"/>
        <v>0</v>
      </c>
      <c r="EA6" s="50">
        <f t="shared" si="11"/>
        <v>34.9</v>
      </c>
      <c r="EB6" s="50">
        <f t="shared" si="11"/>
        <v>29.8</v>
      </c>
      <c r="EC6" s="50">
        <f t="shared" si="11"/>
        <v>48.5</v>
      </c>
      <c r="ED6" s="50">
        <f t="shared" si="11"/>
        <v>37.5</v>
      </c>
      <c r="EE6" s="50">
        <f t="shared" si="11"/>
        <v>23.3</v>
      </c>
      <c r="EF6" s="50" t="str">
        <f>IF(EF8="-","【-】","【"&amp;SUBSTITUTE(TEXT(EF8,"#,##0.0"),"-","△")&amp;"】")</f>
        <v>【23.0】</v>
      </c>
      <c r="EG6" s="51">
        <f>IF(EG8="-",NA(),EG8)</f>
        <v>5.5999999999999999E-3</v>
      </c>
      <c r="EH6" s="51">
        <f t="shared" ref="EH6:EP6" si="12">IF(EH8="-",NA(),EH8)</f>
        <v>4.8999999999999998E-3</v>
      </c>
      <c r="EI6" s="51">
        <f t="shared" si="12"/>
        <v>2.3999999999999998E-3</v>
      </c>
      <c r="EJ6" s="51">
        <f t="shared" si="12"/>
        <v>1.1000000000000001E-3</v>
      </c>
      <c r="EK6" s="51">
        <f t="shared" si="12"/>
        <v>0</v>
      </c>
      <c r="EL6" s="51">
        <f t="shared" si="12"/>
        <v>0.57979999999999998</v>
      </c>
      <c r="EM6" s="51">
        <f t="shared" si="12"/>
        <v>0.59609999999999996</v>
      </c>
      <c r="EN6" s="51">
        <f t="shared" si="12"/>
        <v>0.58609999999999995</v>
      </c>
      <c r="EO6" s="51">
        <f t="shared" si="12"/>
        <v>0.55289999999999995</v>
      </c>
      <c r="EP6" s="51">
        <f t="shared" si="12"/>
        <v>0.53700000000000003</v>
      </c>
    </row>
    <row r="7" spans="1:146" s="52" customFormat="1" x14ac:dyDescent="0.2">
      <c r="A7" s="28" t="s">
        <v>123</v>
      </c>
      <c r="B7" s="43">
        <f t="shared" ref="B7:X7" si="13">B8</f>
        <v>2022</v>
      </c>
      <c r="C7" s="43">
        <f t="shared" si="13"/>
        <v>392014</v>
      </c>
      <c r="D7" s="43">
        <f t="shared" si="13"/>
        <v>47</v>
      </c>
      <c r="E7" s="43">
        <f t="shared" si="13"/>
        <v>11</v>
      </c>
      <c r="F7" s="43">
        <f t="shared" si="13"/>
        <v>1</v>
      </c>
      <c r="G7" s="43">
        <f t="shared" si="13"/>
        <v>1</v>
      </c>
      <c r="H7" s="43" t="str">
        <f t="shared" si="13"/>
        <v>高知県　高知市</v>
      </c>
      <c r="I7" s="43" t="str">
        <f t="shared" si="13"/>
        <v>国民宿舎桂浜荘</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3493</v>
      </c>
      <c r="R7" s="46">
        <f t="shared" si="13"/>
        <v>122</v>
      </c>
      <c r="S7" s="47" t="str">
        <f t="shared" si="13"/>
        <v>-</v>
      </c>
      <c r="T7" s="48" t="str">
        <f t="shared" si="13"/>
        <v>無</v>
      </c>
      <c r="U7" s="44" t="str">
        <f t="shared" si="13"/>
        <v>-</v>
      </c>
      <c r="V7" s="48" t="str">
        <f t="shared" si="13"/>
        <v>無</v>
      </c>
      <c r="W7" s="49">
        <f t="shared" si="13"/>
        <v>83.9</v>
      </c>
      <c r="X7" s="48" t="str">
        <f t="shared" si="13"/>
        <v>有</v>
      </c>
      <c r="Y7" s="50">
        <f>Y8</f>
        <v>115.7</v>
      </c>
      <c r="Z7" s="50">
        <f t="shared" ref="Z7:AH7" si="14">Z8</f>
        <v>106.6</v>
      </c>
      <c r="AA7" s="50">
        <f t="shared" si="14"/>
        <v>125.4</v>
      </c>
      <c r="AB7" s="50">
        <f t="shared" si="14"/>
        <v>29.1</v>
      </c>
      <c r="AC7" s="50">
        <f t="shared" si="14"/>
        <v>145.6</v>
      </c>
      <c r="AD7" s="50">
        <f t="shared" si="14"/>
        <v>156</v>
      </c>
      <c r="AE7" s="50">
        <f t="shared" si="14"/>
        <v>125.6</v>
      </c>
      <c r="AF7" s="50">
        <f t="shared" si="14"/>
        <v>78.7</v>
      </c>
      <c r="AG7" s="50">
        <f t="shared" si="14"/>
        <v>77.2</v>
      </c>
      <c r="AH7" s="50">
        <f t="shared" si="14"/>
        <v>159.1</v>
      </c>
      <c r="AI7" s="50"/>
      <c r="AJ7" s="50">
        <f>AJ8</f>
        <v>114.8</v>
      </c>
      <c r="AK7" s="50">
        <f t="shared" ref="AK7:AS7" si="15">AK8</f>
        <v>20.2</v>
      </c>
      <c r="AL7" s="50">
        <f t="shared" si="15"/>
        <v>0</v>
      </c>
      <c r="AM7" s="50">
        <f t="shared" si="15"/>
        <v>0</v>
      </c>
      <c r="AN7" s="50">
        <f t="shared" si="15"/>
        <v>0</v>
      </c>
      <c r="AO7" s="50">
        <f t="shared" si="15"/>
        <v>10.6</v>
      </c>
      <c r="AP7" s="50">
        <f t="shared" si="15"/>
        <v>28.3</v>
      </c>
      <c r="AQ7" s="50">
        <f t="shared" si="15"/>
        <v>26</v>
      </c>
      <c r="AR7" s="50">
        <f t="shared" si="15"/>
        <v>21.4</v>
      </c>
      <c r="AS7" s="50">
        <f t="shared" si="15"/>
        <v>14.1</v>
      </c>
      <c r="AT7" s="50"/>
      <c r="AU7" s="45">
        <f>AU8</f>
        <v>14826</v>
      </c>
      <c r="AV7" s="45">
        <f t="shared" ref="AV7:BD7" si="16">AV8</f>
        <v>2920</v>
      </c>
      <c r="AW7" s="45">
        <f t="shared" si="16"/>
        <v>0</v>
      </c>
      <c r="AX7" s="45">
        <f t="shared" si="16"/>
        <v>19148</v>
      </c>
      <c r="AY7" s="45">
        <f t="shared" si="16"/>
        <v>0</v>
      </c>
      <c r="AZ7" s="45">
        <f t="shared" si="16"/>
        <v>1100</v>
      </c>
      <c r="BA7" s="45">
        <f t="shared" si="16"/>
        <v>706</v>
      </c>
      <c r="BB7" s="45">
        <f t="shared" si="16"/>
        <v>183723</v>
      </c>
      <c r="BC7" s="45">
        <f t="shared" si="16"/>
        <v>12164</v>
      </c>
      <c r="BD7" s="45">
        <f t="shared" si="16"/>
        <v>234734</v>
      </c>
      <c r="BE7" s="45"/>
      <c r="BF7" s="50">
        <f>BF8</f>
        <v>38</v>
      </c>
      <c r="BG7" s="50">
        <f t="shared" ref="BG7:BO7" si="17">BG8</f>
        <v>32.1</v>
      </c>
      <c r="BH7" s="50">
        <f t="shared" si="17"/>
        <v>10.4</v>
      </c>
      <c r="BI7" s="50">
        <f t="shared" si="17"/>
        <v>4.9000000000000004</v>
      </c>
      <c r="BJ7" s="50">
        <f t="shared" si="17"/>
        <v>0</v>
      </c>
      <c r="BK7" s="50">
        <f t="shared" si="17"/>
        <v>31.6</v>
      </c>
      <c r="BL7" s="50">
        <f t="shared" si="17"/>
        <v>28</v>
      </c>
      <c r="BM7" s="50">
        <f t="shared" si="17"/>
        <v>14.5</v>
      </c>
      <c r="BN7" s="50">
        <f t="shared" si="17"/>
        <v>18.399999999999999</v>
      </c>
      <c r="BO7" s="50">
        <f t="shared" si="17"/>
        <v>26.2</v>
      </c>
      <c r="BP7" s="50"/>
      <c r="BQ7" s="50">
        <f>BQ8</f>
        <v>30.5</v>
      </c>
      <c r="BR7" s="50">
        <f t="shared" ref="BR7:BZ7" si="18">BR8</f>
        <v>35</v>
      </c>
      <c r="BS7" s="50">
        <f t="shared" si="18"/>
        <v>86.7</v>
      </c>
      <c r="BT7" s="50">
        <f t="shared" si="18"/>
        <v>0</v>
      </c>
      <c r="BU7" s="50">
        <f t="shared" si="18"/>
        <v>0</v>
      </c>
      <c r="BV7" s="50">
        <f t="shared" si="18"/>
        <v>29.4</v>
      </c>
      <c r="BW7" s="50">
        <f t="shared" si="18"/>
        <v>27.8</v>
      </c>
      <c r="BX7" s="50">
        <f t="shared" si="18"/>
        <v>141.19999999999999</v>
      </c>
      <c r="BY7" s="50">
        <f t="shared" si="18"/>
        <v>52.3</v>
      </c>
      <c r="BZ7" s="50">
        <f t="shared" si="18"/>
        <v>27.7</v>
      </c>
      <c r="CA7" s="50"/>
      <c r="CB7" s="50">
        <f>CB8</f>
        <v>13.4</v>
      </c>
      <c r="CC7" s="50">
        <f t="shared" ref="CC7:CK7" si="19">CC8</f>
        <v>6</v>
      </c>
      <c r="CD7" s="50">
        <f t="shared" si="19"/>
        <v>-73.7</v>
      </c>
      <c r="CE7" s="50">
        <f t="shared" si="19"/>
        <v>-133.5</v>
      </c>
      <c r="CF7" s="50">
        <f t="shared" si="19"/>
        <v>0</v>
      </c>
      <c r="CG7" s="50">
        <f t="shared" si="19"/>
        <v>17.100000000000001</v>
      </c>
      <c r="CH7" s="50">
        <f t="shared" si="19"/>
        <v>15.9</v>
      </c>
      <c r="CI7" s="50">
        <f t="shared" si="19"/>
        <v>-192.5</v>
      </c>
      <c r="CJ7" s="50">
        <f t="shared" si="19"/>
        <v>-6.6</v>
      </c>
      <c r="CK7" s="50">
        <f t="shared" si="19"/>
        <v>13.5</v>
      </c>
      <c r="CL7" s="50"/>
      <c r="CM7" s="45">
        <f>CM8</f>
        <v>33392</v>
      </c>
      <c r="CN7" s="45">
        <f t="shared" ref="CN7:CV7" si="20">CN8</f>
        <v>12651</v>
      </c>
      <c r="CO7" s="45">
        <f t="shared" si="20"/>
        <v>30303</v>
      </c>
      <c r="CP7" s="45">
        <f t="shared" si="20"/>
        <v>-76316</v>
      </c>
      <c r="CQ7" s="45">
        <f t="shared" si="20"/>
        <v>2324</v>
      </c>
      <c r="CR7" s="45">
        <f t="shared" si="20"/>
        <v>5713</v>
      </c>
      <c r="CS7" s="45">
        <f t="shared" si="20"/>
        <v>3780</v>
      </c>
      <c r="CT7" s="45">
        <f t="shared" si="20"/>
        <v>-586204</v>
      </c>
      <c r="CU7" s="45">
        <f t="shared" si="20"/>
        <v>-28874</v>
      </c>
      <c r="CV7" s="45">
        <f t="shared" si="20"/>
        <v>-4869</v>
      </c>
      <c r="CW7" s="45"/>
      <c r="CX7" s="50" t="s">
        <v>124</v>
      </c>
      <c r="CY7" s="50" t="s">
        <v>124</v>
      </c>
      <c r="CZ7" s="50" t="s">
        <v>124</v>
      </c>
      <c r="DA7" s="50" t="s">
        <v>124</v>
      </c>
      <c r="DB7" s="50" t="s">
        <v>124</v>
      </c>
      <c r="DC7" s="50" t="s">
        <v>124</v>
      </c>
      <c r="DD7" s="50" t="s">
        <v>124</v>
      </c>
      <c r="DE7" s="50" t="s">
        <v>124</v>
      </c>
      <c r="DF7" s="50" t="s">
        <v>124</v>
      </c>
      <c r="DG7" s="50" t="s">
        <v>125</v>
      </c>
      <c r="DH7" s="50"/>
      <c r="DI7" s="46">
        <f>DI8</f>
        <v>606916</v>
      </c>
      <c r="DJ7" s="46">
        <f>DJ8</f>
        <v>2000</v>
      </c>
      <c r="DK7" s="50" t="s">
        <v>124</v>
      </c>
      <c r="DL7" s="50" t="s">
        <v>124</v>
      </c>
      <c r="DM7" s="50" t="s">
        <v>124</v>
      </c>
      <c r="DN7" s="50" t="s">
        <v>124</v>
      </c>
      <c r="DO7" s="50" t="s">
        <v>124</v>
      </c>
      <c r="DP7" s="50" t="s">
        <v>124</v>
      </c>
      <c r="DQ7" s="50" t="s">
        <v>124</v>
      </c>
      <c r="DR7" s="50" t="s">
        <v>124</v>
      </c>
      <c r="DS7" s="50" t="s">
        <v>124</v>
      </c>
      <c r="DT7" s="50" t="s">
        <v>122</v>
      </c>
      <c r="DU7" s="50"/>
      <c r="DV7" s="50">
        <f>DV8</f>
        <v>0</v>
      </c>
      <c r="DW7" s="50">
        <f t="shared" ref="DW7:EE7" si="21">DW8</f>
        <v>0</v>
      </c>
      <c r="DX7" s="50">
        <f t="shared" si="21"/>
        <v>0</v>
      </c>
      <c r="DY7" s="50">
        <f t="shared" si="21"/>
        <v>0</v>
      </c>
      <c r="DZ7" s="50">
        <f t="shared" si="21"/>
        <v>0</v>
      </c>
      <c r="EA7" s="50">
        <f t="shared" si="21"/>
        <v>34.9</v>
      </c>
      <c r="EB7" s="50">
        <f t="shared" si="21"/>
        <v>29.8</v>
      </c>
      <c r="EC7" s="50">
        <f t="shared" si="21"/>
        <v>48.5</v>
      </c>
      <c r="ED7" s="50">
        <f t="shared" si="21"/>
        <v>37.5</v>
      </c>
      <c r="EE7" s="50">
        <f t="shared" si="21"/>
        <v>23.3</v>
      </c>
      <c r="EF7" s="50"/>
      <c r="EG7" s="51"/>
      <c r="EH7" s="51"/>
      <c r="EI7" s="51"/>
      <c r="EJ7" s="51"/>
      <c r="EK7" s="51"/>
      <c r="EL7" s="51"/>
      <c r="EM7" s="51"/>
      <c r="EN7" s="51"/>
      <c r="EO7" s="51"/>
      <c r="EP7" s="51"/>
    </row>
    <row r="8" spans="1:146" s="52" customFormat="1" x14ac:dyDescent="0.2">
      <c r="A8" s="28"/>
      <c r="B8" s="53">
        <v>2022</v>
      </c>
      <c r="C8" s="53">
        <v>392014</v>
      </c>
      <c r="D8" s="53">
        <v>47</v>
      </c>
      <c r="E8" s="53">
        <v>11</v>
      </c>
      <c r="F8" s="53">
        <v>1</v>
      </c>
      <c r="G8" s="53">
        <v>1</v>
      </c>
      <c r="H8" s="53" t="s">
        <v>126</v>
      </c>
      <c r="I8" s="53" t="s">
        <v>127</v>
      </c>
      <c r="J8" s="53" t="s">
        <v>128</v>
      </c>
      <c r="K8" s="53" t="s">
        <v>129</v>
      </c>
      <c r="L8" s="53" t="s">
        <v>130</v>
      </c>
      <c r="M8" s="53" t="s">
        <v>131</v>
      </c>
      <c r="N8" s="53" t="s">
        <v>132</v>
      </c>
      <c r="O8" s="54" t="s">
        <v>133</v>
      </c>
      <c r="P8" s="54" t="s">
        <v>133</v>
      </c>
      <c r="Q8" s="55">
        <v>3493</v>
      </c>
      <c r="R8" s="55">
        <v>122</v>
      </c>
      <c r="S8" s="56" t="s">
        <v>134</v>
      </c>
      <c r="T8" s="57" t="s">
        <v>135</v>
      </c>
      <c r="U8" s="54" t="s">
        <v>134</v>
      </c>
      <c r="V8" s="57" t="s">
        <v>135</v>
      </c>
      <c r="W8" s="58">
        <v>83.9</v>
      </c>
      <c r="X8" s="57" t="s">
        <v>136</v>
      </c>
      <c r="Y8" s="59">
        <v>115.7</v>
      </c>
      <c r="Z8" s="59">
        <v>106.6</v>
      </c>
      <c r="AA8" s="59">
        <v>125.4</v>
      </c>
      <c r="AB8" s="59">
        <v>29.1</v>
      </c>
      <c r="AC8" s="59">
        <v>145.6</v>
      </c>
      <c r="AD8" s="59">
        <v>156</v>
      </c>
      <c r="AE8" s="59">
        <v>125.6</v>
      </c>
      <c r="AF8" s="59">
        <v>78.7</v>
      </c>
      <c r="AG8" s="59">
        <v>77.2</v>
      </c>
      <c r="AH8" s="59">
        <v>159.1</v>
      </c>
      <c r="AI8" s="59">
        <v>115.2</v>
      </c>
      <c r="AJ8" s="59">
        <v>114.8</v>
      </c>
      <c r="AK8" s="59">
        <v>20.2</v>
      </c>
      <c r="AL8" s="59">
        <v>0</v>
      </c>
      <c r="AM8" s="59">
        <v>0</v>
      </c>
      <c r="AN8" s="59">
        <v>0</v>
      </c>
      <c r="AO8" s="59">
        <v>10.6</v>
      </c>
      <c r="AP8" s="59">
        <v>28.3</v>
      </c>
      <c r="AQ8" s="59">
        <v>26</v>
      </c>
      <c r="AR8" s="59">
        <v>21.4</v>
      </c>
      <c r="AS8" s="59">
        <v>14.1</v>
      </c>
      <c r="AT8" s="59">
        <v>26.4</v>
      </c>
      <c r="AU8" s="60">
        <v>14826</v>
      </c>
      <c r="AV8" s="60">
        <v>2920</v>
      </c>
      <c r="AW8" s="60">
        <v>0</v>
      </c>
      <c r="AX8" s="60">
        <v>19148</v>
      </c>
      <c r="AY8" s="60">
        <v>0</v>
      </c>
      <c r="AZ8" s="60">
        <v>1100</v>
      </c>
      <c r="BA8" s="60">
        <v>706</v>
      </c>
      <c r="BB8" s="60">
        <v>183723</v>
      </c>
      <c r="BC8" s="60">
        <v>12164</v>
      </c>
      <c r="BD8" s="60">
        <v>234734</v>
      </c>
      <c r="BE8" s="60">
        <v>73677</v>
      </c>
      <c r="BF8" s="59">
        <v>38</v>
      </c>
      <c r="BG8" s="59">
        <v>32.1</v>
      </c>
      <c r="BH8" s="59">
        <v>10.4</v>
      </c>
      <c r="BI8" s="59">
        <v>4.9000000000000004</v>
      </c>
      <c r="BJ8" s="59">
        <v>0</v>
      </c>
      <c r="BK8" s="59">
        <v>31.6</v>
      </c>
      <c r="BL8" s="59">
        <v>28</v>
      </c>
      <c r="BM8" s="59">
        <v>14.5</v>
      </c>
      <c r="BN8" s="59">
        <v>18.399999999999999</v>
      </c>
      <c r="BO8" s="59">
        <v>26.2</v>
      </c>
      <c r="BP8" s="59">
        <v>16.8</v>
      </c>
      <c r="BQ8" s="59">
        <v>30.5</v>
      </c>
      <c r="BR8" s="59">
        <v>35</v>
      </c>
      <c r="BS8" s="59">
        <v>86.7</v>
      </c>
      <c r="BT8" s="59">
        <v>0</v>
      </c>
      <c r="BU8" s="59">
        <v>0</v>
      </c>
      <c r="BV8" s="59">
        <v>29.4</v>
      </c>
      <c r="BW8" s="59">
        <v>27.8</v>
      </c>
      <c r="BX8" s="59">
        <v>141.19999999999999</v>
      </c>
      <c r="BY8" s="59">
        <v>52.3</v>
      </c>
      <c r="BZ8" s="59">
        <v>27.7</v>
      </c>
      <c r="CA8" s="59">
        <v>109.1</v>
      </c>
      <c r="CB8" s="59">
        <v>13.4</v>
      </c>
      <c r="CC8" s="59">
        <v>6</v>
      </c>
      <c r="CD8" s="59">
        <v>-73.7</v>
      </c>
      <c r="CE8" s="61">
        <v>-133.5</v>
      </c>
      <c r="CF8" s="61">
        <v>0</v>
      </c>
      <c r="CG8" s="59">
        <v>17.100000000000001</v>
      </c>
      <c r="CH8" s="59">
        <v>15.9</v>
      </c>
      <c r="CI8" s="59">
        <v>-192.5</v>
      </c>
      <c r="CJ8" s="59">
        <v>-6.6</v>
      </c>
      <c r="CK8" s="59">
        <v>13.5</v>
      </c>
      <c r="CL8" s="59">
        <v>-42.8</v>
      </c>
      <c r="CM8" s="60">
        <v>33392</v>
      </c>
      <c r="CN8" s="60">
        <v>12651</v>
      </c>
      <c r="CO8" s="60">
        <v>30303</v>
      </c>
      <c r="CP8" s="60">
        <v>-76316</v>
      </c>
      <c r="CQ8" s="60">
        <v>2324</v>
      </c>
      <c r="CR8" s="60">
        <v>5713</v>
      </c>
      <c r="CS8" s="60">
        <v>3780</v>
      </c>
      <c r="CT8" s="60">
        <v>-586204</v>
      </c>
      <c r="CU8" s="60">
        <v>-28874</v>
      </c>
      <c r="CV8" s="60">
        <v>-4869</v>
      </c>
      <c r="CW8" s="60">
        <v>-15718</v>
      </c>
      <c r="CX8" s="59" t="s">
        <v>134</v>
      </c>
      <c r="CY8" s="59" t="s">
        <v>134</v>
      </c>
      <c r="CZ8" s="59" t="s">
        <v>134</v>
      </c>
      <c r="DA8" s="59" t="s">
        <v>134</v>
      </c>
      <c r="DB8" s="59" t="s">
        <v>134</v>
      </c>
      <c r="DC8" s="59" t="s">
        <v>134</v>
      </c>
      <c r="DD8" s="59" t="s">
        <v>134</v>
      </c>
      <c r="DE8" s="59" t="s">
        <v>134</v>
      </c>
      <c r="DF8" s="59" t="s">
        <v>134</v>
      </c>
      <c r="DG8" s="59" t="s">
        <v>134</v>
      </c>
      <c r="DH8" s="59" t="s">
        <v>134</v>
      </c>
      <c r="DI8" s="55">
        <v>606916</v>
      </c>
      <c r="DJ8" s="55">
        <v>2000</v>
      </c>
      <c r="DK8" s="59" t="s">
        <v>134</v>
      </c>
      <c r="DL8" s="59" t="s">
        <v>134</v>
      </c>
      <c r="DM8" s="59" t="s">
        <v>134</v>
      </c>
      <c r="DN8" s="59" t="s">
        <v>134</v>
      </c>
      <c r="DO8" s="59" t="s">
        <v>134</v>
      </c>
      <c r="DP8" s="59" t="s">
        <v>134</v>
      </c>
      <c r="DQ8" s="59" t="s">
        <v>134</v>
      </c>
      <c r="DR8" s="59" t="s">
        <v>134</v>
      </c>
      <c r="DS8" s="59" t="s">
        <v>134</v>
      </c>
      <c r="DT8" s="59" t="s">
        <v>134</v>
      </c>
      <c r="DU8" s="59" t="s">
        <v>134</v>
      </c>
      <c r="DV8" s="59">
        <v>0</v>
      </c>
      <c r="DW8" s="59">
        <v>0</v>
      </c>
      <c r="DX8" s="59">
        <v>0</v>
      </c>
      <c r="DY8" s="59">
        <v>0</v>
      </c>
      <c r="DZ8" s="59">
        <v>0</v>
      </c>
      <c r="EA8" s="59">
        <v>34.9</v>
      </c>
      <c r="EB8" s="59">
        <v>29.8</v>
      </c>
      <c r="EC8" s="59">
        <v>48.5</v>
      </c>
      <c r="ED8" s="59">
        <v>37.5</v>
      </c>
      <c r="EE8" s="59">
        <v>23.3</v>
      </c>
      <c r="EF8" s="59">
        <v>23</v>
      </c>
      <c r="EG8" s="62">
        <v>5.5999999999999999E-3</v>
      </c>
      <c r="EH8" s="62">
        <v>4.8999999999999998E-3</v>
      </c>
      <c r="EI8" s="62">
        <v>2.3999999999999998E-3</v>
      </c>
      <c r="EJ8" s="62">
        <v>1.1000000000000001E-3</v>
      </c>
      <c r="EK8" s="62">
        <v>0</v>
      </c>
      <c r="EL8" s="62">
        <v>0.57979999999999998</v>
      </c>
      <c r="EM8" s="62">
        <v>0.59609999999999996</v>
      </c>
      <c r="EN8" s="62">
        <v>0.58609999999999995</v>
      </c>
      <c r="EO8" s="62">
        <v>0.55289999999999995</v>
      </c>
      <c r="EP8" s="62">
        <v>0.53700000000000003</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137</v>
      </c>
      <c r="C10" s="65" t="s">
        <v>138</v>
      </c>
      <c r="D10" s="65" t="s">
        <v>139</v>
      </c>
      <c r="E10" s="65" t="s">
        <v>140</v>
      </c>
      <c r="F10" s="65" t="s">
        <v>141</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cp:lastPrinted>2024-03-01T02:13:36Z</cp:lastPrinted>
  <dcterms:created xsi:type="dcterms:W3CDTF">2024-01-11T00:07:25Z</dcterms:created>
  <dcterms:modified xsi:type="dcterms:W3CDTF">2024-03-01T02:14:58Z</dcterms:modified>
  <cp:category/>
</cp:coreProperties>
</file>