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480958\Documents\01_要回答\R060117　【照会：1月25日（木）正午〆】公営企業に係る経営比較分析表（令和４年度決算）の分析等について\【経営比較分析表】2022_393860_47_1718\【経営比較分析表】2022_393860_47_1718\"/>
    </mc:Choice>
  </mc:AlternateContent>
  <xr:revisionPtr revIDLastSave="0" documentId="13_ncr:1_{33F64D54-9282-4B22-B474-AB90F57A76B4}" xr6:coauthVersionLast="36" xr6:coauthVersionMax="36" xr10:uidLastSave="{00000000-0000-0000-0000-000000000000}"/>
  <workbookProtection workbookAlgorithmName="SHA-512" workbookHashValue="QnDMkzQ4yWtgrlrYnrwnlXyd62Vw7GENMRzfJv7O1CsqtMxuYQKFHz6WwFwLSKGfU6dhXozJlmEOM7kO/txTYw==" workbookSaltValue="Aby456kRYEDNxDMsJmwyfA=="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<sst xmlns="http://schemas.openxmlformats.org/spreadsheetml/2006/main" count="236" uniqueCount="121">
  <si>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</si>
  <si>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</si>
  <si>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</si>
  <si>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</si>
  <si>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</si>
  <si>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</si>
  <si>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</si>
  <si>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</si>
  <si>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</si>
  <si>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</si>
  <si>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</si>
  <si>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</si>
  <si>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</si>
  <si>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</si>
  <si>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</si>
  <si>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</si>
  <si>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</si>
  <si>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</si>
  <si>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</si>
  <si>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</si>
  <si>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</si>
  <si>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</si>
  <si>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</si>
  <si>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</si>
  <si>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</si>
  <si>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</si>
  <si>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</si>
  <si>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</si>
  <si>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</si>
  <si>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</si>
  <si>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</si>
  <si>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</si>
  <si>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</si>
  <si>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</si>
  <si>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</si>
  <si>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</si>
  <si>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</si>
  <si>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</si>
  <si>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</si>
  <si>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</si>
  <si>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</si>
  <si>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</si>
  <si>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</si>
  <si>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</si>
  <si>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</si>
  <si>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</si>
  <si>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</si>
  <si>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</si>
  <si>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</si>
  <si>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</si>
  <si>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</si>
  <si>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</si>
  <si>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</si>
  <si>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</si>
  <si>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</si>
  <si>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</si>
  <si>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</si>
  <si>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</si>
  <si>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</si>
  <si>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</si>
  <si>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</si>
  <si>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</si>
  <si>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</si>
  <si>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</si>
  <si>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</si>
  <si>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</si>
  <si>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</si>
  <si>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</si>
  <si>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</si>
  <si>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</si>
  <si>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</si>
  <si>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</si>
  <si>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</si>
  <si>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</si>
  <si>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</si>
  <si>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</si>
  <si>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</si>
  <si>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</si>
  <si>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</si>
  <si>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</si>
  <si>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</si>
  <si>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</si>
  <si>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</si>
  <si>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</si>
  <si>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</si>
  <si>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</si>
  <si>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</si>
  <si>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</si>
  <si>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</si>
  <si>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</si>
  <si>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</si>
  <si>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</si>
  <si>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</si>
  <si>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</si>
  <si>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</si>
  <si>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</si>
  <si>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</si>
  <si>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</si>
  <si>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</si>
  <si>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</si>
  <si>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</si>
  <si>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</si>
  <si>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</si>
  <si>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</si>
  <si>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</si>
  <si>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</si>
  <si>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</si>
  <si>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</si>
  <si>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</si>
  <si>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</si>
  <si>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</si>
  <si>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</si>
  <si>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</si>
  <si>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</si>
  <si>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</si>
  <si>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</si>
  <si>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</si>
  <si>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</si>
  <si>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①収益的収支比率は100％を超えており、黒字であることが示されていますが、⑤の経費回収率は100％を下回っており、使用料以外の収入に依存していることがわかります。
また、経費回収率は年々低下しています。主な原因としては、⑥汚水処理原価の上昇が考えられます。物価の上昇などの影響もあり、維持管理費用が増加しており類似団体の平均値を上回る結果となっています。
本来使用料で回収すべき汚水処理に要する費用を使用料で賄うためにも、費用の削減等、経営の改善に取り組む必要があります。効率的な投資や維持管理を心がけるとともに、接続率の向上により有収水量を増加させる取り組みを行っていきたいと考えています。
④の企業債残高対事業規模比率につきましては、前年比から大きく増加していますが、これは決算統計入力での錯誤のためです。
⑦⑧管渠の布設により、下水道区域は延伸中ですが、人口減少の影響もあり有収水量は伸びておらず、施設の利用率が低いままとなっています。引き続き接続周知等、接続数を増加させる取り組みを継続します。</t>
    <rPh sb="86" eb="88">
      <t>ケイヒ</t>
    </rPh>
    <rPh sb="88" eb="91">
      <t>カイシュウリツ</t>
    </rPh>
    <rPh sb="92" eb="94">
      <t>ネンネン</t>
    </rPh>
    <rPh sb="94" eb="96">
      <t>テイカ</t>
    </rPh>
    <rPh sb="102" eb="103">
      <t>オモ</t>
    </rPh>
    <rPh sb="104" eb="106">
      <t>ゲンイン</t>
    </rPh>
    <rPh sb="119" eb="121">
      <t>ジョウショウ</t>
    </rPh>
    <rPh sb="122" eb="123">
      <t>カンガ</t>
    </rPh>
    <rPh sb="302" eb="305">
      <t>キギョウサイ</t>
    </rPh>
    <rPh sb="305" eb="307">
      <t>ザンダカ</t>
    </rPh>
    <rPh sb="307" eb="308">
      <t>タイ</t>
    </rPh>
    <rPh sb="308" eb="310">
      <t>ジギョウ</t>
    </rPh>
    <rPh sb="310" eb="312">
      <t>キボ</t>
    </rPh>
    <rPh sb="312" eb="314">
      <t>ヒリツ</t>
    </rPh>
    <rPh sb="322" eb="325">
      <t>ゼンネンヒ</t>
    </rPh>
    <rPh sb="327" eb="328">
      <t>オオ</t>
    </rPh>
    <rPh sb="330" eb="332">
      <t>ゾウカ</t>
    </rPh>
    <rPh sb="386" eb="388">
      <t>ゲンショウ</t>
    </rPh>
    <rPh sb="394" eb="398">
      <t>ユウシュウスイリョウ</t>
    </rPh>
    <rPh sb="399" eb="400">
      <t>ノ</t>
    </rPh>
    <rPh sb="406" eb="408">
      <t>シセツ</t>
    </rPh>
    <rPh sb="409" eb="412">
      <t>リヨウリツ</t>
    </rPh>
    <rPh sb="413" eb="414">
      <t>ヒク</t>
    </rPh>
    <phoneticPr fontId="4"/>
  </si>
  <si>
    <t>　管渠については、現在、老朽管はありませんが、平成28年度以降、重要な幹線等について調査・耐震診断を行っていますので、結果を踏まえ、必要に応じて更新等を実施していきます。</t>
    <phoneticPr fontId="4"/>
  </si>
  <si>
    <t>　R6年度中に、天王地区の汚水処理施設を廃止し、公共下水道へ接続する事業が完了する予定です。これにより使用料収入の増加や施設投資費用の効率化が見込めます。
　汚水処理費用の削減や、接続率向上の施策と合わせて、経費回収率の改善に向けて取組んでいきます。</t>
    <rPh sb="3" eb="5">
      <t>ネンド</t>
    </rPh>
    <rPh sb="5" eb="6">
      <t>ナカ</t>
    </rPh>
    <rPh sb="37" eb="39">
      <t>カンリョウ</t>
    </rPh>
    <rPh sb="41" eb="43">
      <t>ヨテイ</t>
    </rPh>
    <rPh sb="51" eb="54">
      <t>シヨウリョウ</t>
    </rPh>
    <rPh sb="54" eb="56">
      <t>シュウニュウ</t>
    </rPh>
    <rPh sb="57" eb="59">
      <t>ゾウカ</t>
    </rPh>
    <rPh sb="79" eb="83">
      <t>オスイショリ</t>
    </rPh>
    <rPh sb="83" eb="85">
      <t>ヒヨウ</t>
    </rPh>
    <rPh sb="86" eb="88">
      <t>サクゲン</t>
    </rPh>
    <rPh sb="90" eb="92">
      <t>セツゾク</t>
    </rPh>
    <rPh sb="92" eb="93">
      <t>リツ</t>
    </rPh>
    <rPh sb="93" eb="95">
      <t>コウジョウ</t>
    </rPh>
    <rPh sb="96" eb="98">
      <t>セサク</t>
    </rPh>
    <rPh sb="99" eb="100">
      <t>ア</t>
    </rPh>
    <rPh sb="104" eb="109">
      <t>ケイヒカイシュウリツ</t>
    </rPh>
    <rPh sb="110" eb="112">
      <t>カイゼン</t>
    </rPh>
    <rPh sb="113" eb="114">
      <t>ム</t>
    </rPh>
    <rPh sb="116" eb="118">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</si>
</sst>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3F-4B91-87A7-C4181B77A5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0.15</c:v>
                </c:pt>
                <c:pt idx="3">
                  <c:v>0.15</c:v>
                </c:pt>
                <c:pt idx="4">
                  <c:v>0.12</c:v>
                </c:pt>
              </c:numCache>
            </c:numRef>
          </c:val>
          <c:smooth val="0"/>
          <c:extLst>
            <c:ext xmlns:c16="http://schemas.microsoft.com/office/drawing/2014/chart" uri="{C3380CC4-5D6E-409C-BE32-E72D297353CC}">
              <c16:uniqueId val="{00000001-563F-4B91-87A7-C4181B77A5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23.35</c:v>
                </c:pt>
                <c:pt idx="1">
                  <c:v>23.39</c:v>
                </c:pt>
                <c:pt idx="2">
                  <c:v>23.91</c:v>
                </c:pt>
                <c:pt idx="3">
                  <c:v>26.06</c:v>
                </c:pt>
                <c:pt idx="4">
                  <c:v>24.2</c:v>
                </c:pt>
              </c:numCache>
            </c:numRef>
          </c:val>
          <c:extLst>
            <c:ext xmlns:c16="http://schemas.microsoft.com/office/drawing/2014/chart" uri="{C3380CC4-5D6E-409C-BE32-E72D297353CC}">
              <c16:uniqueId val="{00000000-7706-46AB-AC67-F101DB360F0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57.42</c:v>
                </c:pt>
                <c:pt idx="2">
                  <c:v>56.72</c:v>
                </c:pt>
                <c:pt idx="3">
                  <c:v>56.43</c:v>
                </c:pt>
                <c:pt idx="4">
                  <c:v>55.82</c:v>
                </c:pt>
              </c:numCache>
            </c:numRef>
          </c:val>
          <c:smooth val="0"/>
          <c:extLst>
            <c:ext xmlns:c16="http://schemas.microsoft.com/office/drawing/2014/chart" uri="{C3380CC4-5D6E-409C-BE32-E72D297353CC}">
              <c16:uniqueId val="{00000001-7706-46AB-AC67-F101DB360F0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94.68</c:v>
                </c:pt>
                <c:pt idx="1">
                  <c:v>95.73</c:v>
                </c:pt>
                <c:pt idx="2">
                  <c:v>95.92</c:v>
                </c:pt>
                <c:pt idx="3">
                  <c:v>96.75</c:v>
                </c:pt>
                <c:pt idx="4">
                  <c:v>98.51</c:v>
                </c:pt>
              </c:numCache>
            </c:numRef>
          </c:val>
          <c:extLst>
            <c:ext xmlns:c16="http://schemas.microsoft.com/office/drawing/2014/chart" uri="{C3380CC4-5D6E-409C-BE32-E72D297353CC}">
              <c16:uniqueId val="{00000000-B293-4555-97FC-B6ACB79914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90.42</c:v>
                </c:pt>
                <c:pt idx="2">
                  <c:v>90.72</c:v>
                </c:pt>
                <c:pt idx="3">
                  <c:v>91.07</c:v>
                </c:pt>
                <c:pt idx="4">
                  <c:v>90.67</c:v>
                </c:pt>
              </c:numCache>
            </c:numRef>
          </c:val>
          <c:smooth val="0"/>
          <c:extLst>
            <c:ext xmlns:c16="http://schemas.microsoft.com/office/drawing/2014/chart" uri="{C3380CC4-5D6E-409C-BE32-E72D297353CC}">
              <c16:uniqueId val="{00000001-B293-4555-97FC-B6ACB79914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106.3</c:v>
                </c:pt>
                <c:pt idx="1">
                  <c:v>94.77</c:v>
                </c:pt>
                <c:pt idx="2">
                  <c:v>143.6</c:v>
                </c:pt>
                <c:pt idx="3">
                  <c:v>104.61</c:v>
                </c:pt>
                <c:pt idx="4">
                  <c:v>131.35</c:v>
                </c:pt>
              </c:numCache>
            </c:numRef>
          </c:val>
          <c:extLst>
            <c:ext xmlns:c16="http://schemas.microsoft.com/office/drawing/2014/chart" uri="{C3380CC4-5D6E-409C-BE32-E72D297353CC}">
              <c16:uniqueId val="{00000000-4540-4E47-9B1E-A4298EF7934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40-4E47-9B1E-A4298EF7934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1B-412C-8330-3732B2EAEF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1B-412C-8330-3732B2EAEF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B-4307-AEEF-10DA12245E7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B-4307-AEEF-10DA12245E7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5-4A8C-A06F-CC8CAC58BE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5-4A8C-A06F-CC8CAC58BE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4A-480D-B927-978B42892B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4A-480D-B927-978B42892B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3241.11</c:v>
                </c:pt>
              </c:numCache>
            </c:numRef>
          </c:val>
          <c:extLst>
            <c:ext xmlns:c16="http://schemas.microsoft.com/office/drawing/2014/chart" uri="{C3380CC4-5D6E-409C-BE32-E72D297353CC}">
              <c16:uniqueId val="{00000000-CB2E-48CA-9B24-05F3151939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789.44</c:v>
                </c:pt>
                <c:pt idx="2">
                  <c:v>789.08</c:v>
                </c:pt>
                <c:pt idx="3">
                  <c:v>747.84</c:v>
                </c:pt>
                <c:pt idx="4">
                  <c:v>804.98</c:v>
                </c:pt>
              </c:numCache>
            </c:numRef>
          </c:val>
          <c:smooth val="0"/>
          <c:extLst>
            <c:ext xmlns:c16="http://schemas.microsoft.com/office/drawing/2014/chart" uri="{C3380CC4-5D6E-409C-BE32-E72D297353CC}">
              <c16:uniqueId val="{00000001-CB2E-48CA-9B24-05F3151939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81</c:v>
                </c:pt>
                <c:pt idx="1">
                  <c:v>73.14</c:v>
                </c:pt>
                <c:pt idx="2">
                  <c:v>68.58</c:v>
                </c:pt>
                <c:pt idx="3">
                  <c:v>63.46</c:v>
                </c:pt>
                <c:pt idx="4">
                  <c:v>57.31</c:v>
                </c:pt>
              </c:numCache>
            </c:numRef>
          </c:val>
          <c:extLst>
            <c:ext xmlns:c16="http://schemas.microsoft.com/office/drawing/2014/chart" uri="{C3380CC4-5D6E-409C-BE32-E72D297353CC}">
              <c16:uniqueId val="{00000000-B437-4894-9298-555DAE48A3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87.29</c:v>
                </c:pt>
                <c:pt idx="2">
                  <c:v>88.25</c:v>
                </c:pt>
                <c:pt idx="3">
                  <c:v>90.17</c:v>
                </c:pt>
                <c:pt idx="4">
                  <c:v>88.71</c:v>
                </c:pt>
              </c:numCache>
            </c:numRef>
          </c:val>
          <c:smooth val="0"/>
          <c:extLst>
            <c:ext xmlns:c16="http://schemas.microsoft.com/office/drawing/2014/chart" uri="{C3380CC4-5D6E-409C-BE32-E72D297353CC}">
              <c16:uniqueId val="{00000001-B437-4894-9298-555DAE48A3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133.82</c:v>
                </c:pt>
                <c:pt idx="1">
                  <c:v>149.76</c:v>
                </c:pt>
                <c:pt idx="2">
                  <c:v>161.58000000000001</c:v>
                </c:pt>
                <c:pt idx="3">
                  <c:v>174.3</c:v>
                </c:pt>
                <c:pt idx="4">
                  <c:v>192.33</c:v>
                </c:pt>
              </c:numCache>
            </c:numRef>
          </c:val>
          <c:extLst>
            <c:ext xmlns:c16="http://schemas.microsoft.com/office/drawing/2014/chart" uri="{C3380CC4-5D6E-409C-BE32-E72D297353CC}">
              <c16:uniqueId val="{00000000-0048-4F37-A60D-CB7DFB130E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176.67</c:v>
                </c:pt>
                <c:pt idx="2">
                  <c:v>176.37</c:v>
                </c:pt>
                <c:pt idx="3">
                  <c:v>173.17</c:v>
                </c:pt>
                <c:pt idx="4">
                  <c:v>174.8</c:v>
                </c:pt>
              </c:numCache>
            </c:numRef>
          </c:val>
          <c:smooth val="0"/>
          <c:extLst>
            <c:ext xmlns:c16="http://schemas.microsoft.com/office/drawing/2014/chart" uri="{C3380CC4-5D6E-409C-BE32-E72D297353CC}">
              <c16:uniqueId val="{00000001-0048-4F37-A60D-CB7DFB130E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高知県　いの町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55">
        <f>データ!S6</f>
        <v>21504</v>
      </c>
      <c r="AM8" s="55"/>
      <c r="AN8" s="55"/>
      <c r="AO8" s="55"/>
      <c r="AP8" s="55"/>
      <c r="AQ8" s="55"/>
      <c r="AR8" s="55"/>
      <c r="AS8" s="55"/>
      <c r="AT8" s="54">
        <f>データ!T6</f>
        <v>470.97</v>
      </c>
      <c r="AU8" s="54"/>
      <c r="AV8" s="54"/>
      <c r="AW8" s="54"/>
      <c r="AX8" s="54"/>
      <c r="AY8" s="54"/>
      <c r="AZ8" s="54"/>
      <c r="BA8" s="54"/>
      <c r="BB8" s="54">
        <f>データ!U6</f>
        <v>45.66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18.2</v>
      </c>
      <c r="Q10" s="54"/>
      <c r="R10" s="54"/>
      <c r="S10" s="54"/>
      <c r="T10" s="54"/>
      <c r="U10" s="54"/>
      <c r="V10" s="54"/>
      <c r="W10" s="54">
        <f>データ!Q6</f>
        <v>92.84</v>
      </c>
      <c r="X10" s="54"/>
      <c r="Y10" s="54"/>
      <c r="Z10" s="54"/>
      <c r="AA10" s="54"/>
      <c r="AB10" s="54"/>
      <c r="AC10" s="54"/>
      <c r="AD10" s="55">
        <f>データ!R6</f>
        <v>1760</v>
      </c>
      <c r="AE10" s="55"/>
      <c r="AF10" s="55"/>
      <c r="AG10" s="55"/>
      <c r="AH10" s="55"/>
      <c r="AI10" s="55"/>
      <c r="AJ10" s="55"/>
      <c r="AK10" s="2"/>
      <c r="AL10" s="55">
        <f>データ!V6</f>
        <v>3894</v>
      </c>
      <c r="AM10" s="55"/>
      <c r="AN10" s="55"/>
      <c r="AO10" s="55"/>
      <c r="AP10" s="55"/>
      <c r="AQ10" s="55"/>
      <c r="AR10" s="55"/>
      <c r="AS10" s="55"/>
      <c r="AT10" s="54">
        <f>データ!W6</f>
        <v>1.02</v>
      </c>
      <c r="AU10" s="54"/>
      <c r="AV10" s="54"/>
      <c r="AW10" s="54"/>
      <c r="AX10" s="54"/>
      <c r="AY10" s="54"/>
      <c r="AZ10" s="54"/>
      <c r="BA10" s="54"/>
      <c r="BB10" s="54">
        <f>データ!X6</f>
        <v>3817.65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45</v>
      </c>
      <c r="O86" s="12" t="str">
        <f>データ!EO6</f>
        <v>【0.23】</v>
      </c>
    </row>
  </sheetData>
  <sheetProtection algorithmName="SHA-512" hashValue="BbqWIt6O77WyrpLQ5Wepg41/zSS4c3nXzzdmWSU6PBHBXnFv+G051QghZv/GBUAOeVlz2FaR1oBkhw/F9cRmYw==" saltValue="79YcLOTnyJ41041t7dEg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393860</v>
      </c>
      <c r="D6" s="19">
        <f t="shared" si="3"/>
        <v>47</v>
      </c>
      <c r="E6" s="19">
        <f t="shared" si="3"/>
        <v>17</v>
      </c>
      <c r="F6" s="19">
        <f t="shared" si="3"/>
        <v>1</v>
      </c>
      <c r="G6" s="19">
        <f t="shared" si="3"/>
        <v>0</v>
      </c>
      <c r="H6" s="19" t="str">
        <f t="shared" si="3"/>
        <v>高知県　いの町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18.2</v>
      </c>
      <c r="Q6" s="20">
        <f t="shared" si="3"/>
        <v>92.84</v>
      </c>
      <c r="R6" s="20">
        <f t="shared" si="3"/>
        <v>1760</v>
      </c>
      <c r="S6" s="20">
        <f t="shared" si="3"/>
        <v>21504</v>
      </c>
      <c r="T6" s="20">
        <f t="shared" si="3"/>
        <v>470.97</v>
      </c>
      <c r="U6" s="20">
        <f t="shared" si="3"/>
        <v>45.66</v>
      </c>
      <c r="V6" s="20">
        <f t="shared" si="3"/>
        <v>3894</v>
      </c>
      <c r="W6" s="20">
        <f t="shared" si="3"/>
        <v>1.02</v>
      </c>
      <c r="X6" s="20">
        <f t="shared" si="3"/>
        <v>3817.65</v>
      </c>
      <c r="Y6" s="21">
        <f>IF(Y7="",NA(),Y7)</f>
        <v>106.3</v>
      </c>
      <c r="Z6" s="21">
        <f t="shared" ref="Z6:AH6" si="4">IF(Z7="",NA(),Z7)</f>
        <v>94.77</v>
      </c>
      <c r="AA6" s="21">
        <f t="shared" si="4"/>
        <v>143.6</v>
      </c>
      <c r="AB6" s="21">
        <f t="shared" si="4"/>
        <v>104.61</v>
      </c>
      <c r="AC6" s="21">
        <f t="shared" si="4"/>
        <v>131.35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3241.11</v>
      </c>
      <c r="BK6" s="21">
        <f t="shared" si="7"/>
        <v>958.81</v>
      </c>
      <c r="BL6" s="21">
        <f t="shared" si="7"/>
        <v>789.44</v>
      </c>
      <c r="BM6" s="21">
        <f t="shared" si="7"/>
        <v>789.08</v>
      </c>
      <c r="BN6" s="21">
        <f t="shared" si="7"/>
        <v>747.84</v>
      </c>
      <c r="BO6" s="21">
        <f t="shared" si="7"/>
        <v>804.98</v>
      </c>
      <c r="BP6" s="20" t="str">
        <f>IF(BP7="","",IF(BP7="-","【-】","【"&amp;SUBSTITUTE(TEXT(BP7,"#,##0.00"),"-","△")&amp;"】"))</f>
        <v>【652.82】</v>
      </c>
      <c r="BQ6" s="21">
        <f>IF(BQ7="",NA(),BQ7)</f>
        <v>81</v>
      </c>
      <c r="BR6" s="21">
        <f t="shared" ref="BR6:BZ6" si="8">IF(BR7="",NA(),BR7)</f>
        <v>73.14</v>
      </c>
      <c r="BS6" s="21">
        <f t="shared" si="8"/>
        <v>68.58</v>
      </c>
      <c r="BT6" s="21">
        <f t="shared" si="8"/>
        <v>63.46</v>
      </c>
      <c r="BU6" s="21">
        <f t="shared" si="8"/>
        <v>57.31</v>
      </c>
      <c r="BV6" s="21">
        <f t="shared" si="8"/>
        <v>82.88</v>
      </c>
      <c r="BW6" s="21">
        <f t="shared" si="8"/>
        <v>87.29</v>
      </c>
      <c r="BX6" s="21">
        <f t="shared" si="8"/>
        <v>88.25</v>
      </c>
      <c r="BY6" s="21">
        <f t="shared" si="8"/>
        <v>90.17</v>
      </c>
      <c r="BZ6" s="21">
        <f t="shared" si="8"/>
        <v>88.71</v>
      </c>
      <c r="CA6" s="20" t="str">
        <f>IF(CA7="","",IF(CA7="-","【-】","【"&amp;SUBSTITUTE(TEXT(CA7,"#,##0.00"),"-","△")&amp;"】"))</f>
        <v>【97.61】</v>
      </c>
      <c r="CB6" s="21">
        <f>IF(CB7="",NA(),CB7)</f>
        <v>133.82</v>
      </c>
      <c r="CC6" s="21">
        <f t="shared" ref="CC6:CK6" si="9">IF(CC7="",NA(),CC7)</f>
        <v>149.76</v>
      </c>
      <c r="CD6" s="21">
        <f t="shared" si="9"/>
        <v>161.58000000000001</v>
      </c>
      <c r="CE6" s="21">
        <f t="shared" si="9"/>
        <v>174.3</v>
      </c>
      <c r="CF6" s="21">
        <f t="shared" si="9"/>
        <v>192.33</v>
      </c>
      <c r="CG6" s="21">
        <f t="shared" si="9"/>
        <v>190.99</v>
      </c>
      <c r="CH6" s="21">
        <f t="shared" si="9"/>
        <v>176.67</v>
      </c>
      <c r="CI6" s="21">
        <f t="shared" si="9"/>
        <v>176.37</v>
      </c>
      <c r="CJ6" s="21">
        <f t="shared" si="9"/>
        <v>173.17</v>
      </c>
      <c r="CK6" s="21">
        <f t="shared" si="9"/>
        <v>174.8</v>
      </c>
      <c r="CL6" s="20" t="str">
        <f>IF(CL7="","",IF(CL7="-","【-】","【"&amp;SUBSTITUTE(TEXT(CL7,"#,##0.00"),"-","△")&amp;"】"))</f>
        <v>【138.29】</v>
      </c>
      <c r="CM6" s="21">
        <f>IF(CM7="",NA(),CM7)</f>
        <v>23.35</v>
      </c>
      <c r="CN6" s="21">
        <f t="shared" ref="CN6:CV6" si="10">IF(CN7="",NA(),CN7)</f>
        <v>23.39</v>
      </c>
      <c r="CO6" s="21">
        <f t="shared" si="10"/>
        <v>23.91</v>
      </c>
      <c r="CP6" s="21">
        <f t="shared" si="10"/>
        <v>26.06</v>
      </c>
      <c r="CQ6" s="21">
        <f t="shared" si="10"/>
        <v>24.2</v>
      </c>
      <c r="CR6" s="21">
        <f t="shared" si="10"/>
        <v>52.58</v>
      </c>
      <c r="CS6" s="21">
        <f t="shared" si="10"/>
        <v>57.42</v>
      </c>
      <c r="CT6" s="21">
        <f t="shared" si="10"/>
        <v>56.72</v>
      </c>
      <c r="CU6" s="21">
        <f t="shared" si="10"/>
        <v>56.43</v>
      </c>
      <c r="CV6" s="21">
        <f t="shared" si="10"/>
        <v>55.82</v>
      </c>
      <c r="CW6" s="20" t="str">
        <f>IF(CW7="","",IF(CW7="-","【-】","【"&amp;SUBSTITUTE(TEXT(CW7,"#,##0.00"),"-","△")&amp;"】"))</f>
        <v>【59.10】</v>
      </c>
      <c r="CX6" s="21">
        <f>IF(CX7="",NA(),CX7)</f>
        <v>94.68</v>
      </c>
      <c r="CY6" s="21">
        <f t="shared" ref="CY6:DG6" si="11">IF(CY7="",NA(),CY7)</f>
        <v>95.73</v>
      </c>
      <c r="CZ6" s="21">
        <f t="shared" si="11"/>
        <v>95.92</v>
      </c>
      <c r="DA6" s="21">
        <f t="shared" si="11"/>
        <v>96.75</v>
      </c>
      <c r="DB6" s="21">
        <f t="shared" si="11"/>
        <v>98.51</v>
      </c>
      <c r="DC6" s="21">
        <f t="shared" si="11"/>
        <v>83.02</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393860</v>
      </c>
      <c r="D7" s="23">
        <v>47</v>
      </c>
      <c r="E7" s="23">
        <v>17</v>
      </c>
      <c r="F7" s="23">
        <v>1</v>
      </c>
      <c r="G7" s="23">
        <v>0</v>
      </c>
      <c r="H7" s="23" t="s">
        <v>99</v>
      </c>
      <c r="I7" s="23" t="s">
        <v>100</v>
      </c>
      <c r="J7" s="23" t="s">
        <v>101</v>
      </c>
      <c r="K7" s="23" t="s">
        <v>102</v>
      </c>
      <c r="L7" s="23" t="s">
        <v>103</v>
      </c>
      <c r="M7" s="23" t="s">
        <v>104</v>
      </c>
      <c r="N7" s="24" t="s">
        <v>105</v>
      </c>
      <c r="O7" s="24" t="s">
        <v>106</v>
      </c>
      <c r="P7" s="24">
        <v>18.2</v>
      </c>
      <c r="Q7" s="24">
        <v>92.84</v>
      </c>
      <c r="R7" s="24">
        <v>1760</v>
      </c>
      <c r="S7" s="24">
        <v>21504</v>
      </c>
      <c r="T7" s="24">
        <v>470.97</v>
      </c>
      <c r="U7" s="24">
        <v>45.66</v>
      </c>
      <c r="V7" s="24">
        <v>3894</v>
      </c>
      <c r="W7" s="24">
        <v>1.02</v>
      </c>
      <c r="X7" s="24">
        <v>3817.65</v>
      </c>
      <c r="Y7" s="24">
        <v>106.3</v>
      </c>
      <c r="Z7" s="24">
        <v>94.77</v>
      </c>
      <c r="AA7" s="24">
        <v>143.6</v>
      </c>
      <c r="AB7" s="24">
        <v>104.61</v>
      </c>
      <c r="AC7" s="24">
        <v>131.35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3241.11</v>
      </c>
      <c r="BK7" s="24">
        <v>958.81</v>
      </c>
      <c r="BL7" s="24">
        <v>789.44</v>
      </c>
      <c r="BM7" s="24">
        <v>789.08</v>
      </c>
      <c r="BN7" s="24">
        <v>747.84</v>
      </c>
      <c r="BO7" s="24">
        <v>804.98</v>
      </c>
      <c r="BP7" s="24">
        <v>652.82000000000005</v>
      </c>
      <c r="BQ7" s="24">
        <v>81</v>
      </c>
      <c r="BR7" s="24">
        <v>73.14</v>
      </c>
      <c r="BS7" s="24">
        <v>68.58</v>
      </c>
      <c r="BT7" s="24">
        <v>63.46</v>
      </c>
      <c r="BU7" s="24">
        <v>57.31</v>
      </c>
      <c r="BV7" s="24">
        <v>82.88</v>
      </c>
      <c r="BW7" s="24">
        <v>87.29</v>
      </c>
      <c r="BX7" s="24">
        <v>88.25</v>
      </c>
      <c r="BY7" s="24">
        <v>90.17</v>
      </c>
      <c r="BZ7" s="24">
        <v>88.71</v>
      </c>
      <c r="CA7" s="24">
        <v>97.61</v>
      </c>
      <c r="CB7" s="24">
        <v>133.82</v>
      </c>
      <c r="CC7" s="24">
        <v>149.76</v>
      </c>
      <c r="CD7" s="24">
        <v>161.58000000000001</v>
      </c>
      <c r="CE7" s="24">
        <v>174.3</v>
      </c>
      <c r="CF7" s="24">
        <v>192.33</v>
      </c>
      <c r="CG7" s="24">
        <v>190.99</v>
      </c>
      <c r="CH7" s="24">
        <v>176.67</v>
      </c>
      <c r="CI7" s="24">
        <v>176.37</v>
      </c>
      <c r="CJ7" s="24">
        <v>173.17</v>
      </c>
      <c r="CK7" s="24">
        <v>174.8</v>
      </c>
      <c r="CL7" s="24">
        <v>138.29</v>
      </c>
      <c r="CM7" s="24">
        <v>23.35</v>
      </c>
      <c r="CN7" s="24">
        <v>23.39</v>
      </c>
      <c r="CO7" s="24">
        <v>23.91</v>
      </c>
      <c r="CP7" s="24">
        <v>26.06</v>
      </c>
      <c r="CQ7" s="24">
        <v>24.2</v>
      </c>
      <c r="CR7" s="24">
        <v>52.58</v>
      </c>
      <c r="CS7" s="24">
        <v>57.42</v>
      </c>
      <c r="CT7" s="24">
        <v>56.72</v>
      </c>
      <c r="CU7" s="24">
        <v>56.43</v>
      </c>
      <c r="CV7" s="24">
        <v>55.82</v>
      </c>
      <c r="CW7" s="24">
        <v>59.1</v>
      </c>
      <c r="CX7" s="24">
        <v>94.68</v>
      </c>
      <c r="CY7" s="24">
        <v>95.73</v>
      </c>
      <c r="CZ7" s="24">
        <v>95.92</v>
      </c>
      <c r="DA7" s="24">
        <v>96.75</v>
      </c>
      <c r="DB7" s="24">
        <v>98.51</v>
      </c>
      <c r="DC7" s="24">
        <v>83.02</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靖浩</cp:lastModifiedBy>
  <dcterms:created xsi:type="dcterms:W3CDTF">2023-12-12T02:48:01Z</dcterms:created>
  <dcterms:modified xsi:type="dcterms:W3CDTF">2024-01-24T04:10:22Z</dcterms:modified>
  <cp:category/>
</cp:coreProperties>
</file>