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onchonas01\建設課\簡水\⑪経営比較分析表\R05年度\"/>
    </mc:Choice>
  </mc:AlternateContent>
  <xr:revisionPtr revIDLastSave="0" documentId="13_ncr:1_{7201C197-F102-41B4-A508-D4062B9A043A}" xr6:coauthVersionLast="36" xr6:coauthVersionMax="36" xr10:uidLastSave="{00000000-0000-0000-0000-000000000000}"/>
  <workbookProtection workbookAlgorithmName="SHA-512" workbookHashValue="sSYEPhd/owT9msZg6tqTmg0u8oMDvwJvXbP34PZHNVU4/3wKHlSDX1rjrkLjvllF61dDG2J968UuDYOEBxJloQ==" workbookSaltValue="q5dbyYkRdU3vrcQ8jScMTw=="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AL10" i="4"/>
  <c r="W10" i="4"/>
  <c r="BB8" i="4"/>
  <c r="AT8" i="4"/>
  <c r="AD8" i="4"/>
  <c r="W8" i="4"/>
  <c r="P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<sst xmlns="http://schemas.openxmlformats.org/spreadsheetml/2006/main" count="233" uniqueCount="116">
  <si>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</si>
  <si>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</si>
  <si>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</si>
  <si>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</si>
  <si>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</si>
  <si>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</si>
  <si>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</si>
  <si>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</si>
  <si>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</si>
  <si>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</si>
  <si>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</si>
  <si>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</si>
  <si>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</si>
  <si>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</si>
  <si>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</si>
  <si>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</si>
  <si>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</si>
  <si>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</si>
  <si>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</si>
  <si>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</si>
  <si>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</si>
  <si>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</si>
  <si>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</si>
  <si>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</si>
  <si>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</si>
  <si>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</si>
  <si>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</si>
  <si>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</si>
  <si>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</si>
  <si>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</si>
  <si>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</si>
  <si>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</si>
  <si>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</si>
  <si>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</si>
  <si>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</si>
  <si>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</si>
  <si>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</si>
  <si>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</si>
  <si>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</si>
  <si>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</si>
  <si>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</si>
  <si>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</si>
  <si>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</si>
  <si>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</si>
  <si>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</si>
  <si>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</si>
  <si>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</si>
  <si>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</si>
  <si>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</si>
  <si>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</si>
  <si>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</si>
  <si>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</si>
  <si>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</si>
  <si>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</si>
  <si>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</si>
  <si>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</si>
  <si>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</si>
  <si>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</si>
  <si>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</si>
  <si>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</si>
  <si>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</si>
  <si>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</si>
  <si>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</si>
  <si>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</si>
  <si>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</si>
  <si>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</si>
  <si>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</si>
  <si>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</si>
  <si>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</si>
  <si>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</si>
  <si>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</si>
  <si>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</si>
  <si>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</si>
  <si>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</si>
  <si>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</si>
  <si>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</si>
  <si>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</si>
  <si>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</si>
  <si>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</si>
  <si>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</si>
  <si>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</si>
  <si>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</si>
  <si>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</si>
  <si>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</si>
  <si>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</si>
  <si>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</si>
  <si>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</si>
  <si>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</si>
  <si>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</si>
  <si>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</si>
  <si>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</si>
  <si>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</si>
  <si>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</si>
  <si>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</si>
  <si>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</si>
  <si>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仁淀川町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</si>
  <si>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</si>
  <si>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</si>
  <si>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</si>
  <si>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</si>
  <si>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</si>
  <si>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</si>
  <si>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</si>
  <si>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</si>
  <si>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</si>
  <si>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</si>
  <si>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</si>
  <si>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</si>
  <si>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</si>
  <si>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</si>
  <si>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</si>
  <si>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</si>
  <si>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</si>
  <si>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【健全性】　　　　　　　　　　　　　　　　　　　　　　　　　　　　　　　　　　　　　　　　　　　　　　　　　　　　　　　　　　　　　　　　　　　　　　　　　　　 　　収益的収支比較、料金回収率から給水収益だけでは賄えておらず、一般会計繰入金により維持している状態である。単年度の収支が赤字であることから、適正な水道料金の見直しを行い経営改善に向けた取り組みに着手する。　　　　　　　　　　　　　　　　　　　　　　　　　　　　　　　　　　　　　　　　　　【効率性】　　　　　　　　　　　　　　　　　　　　　　　　　　　　　　　　　　　　　　　　　　　　　　　　　　　　　　　　　　　　　　　　　　　施設の耐震化、維持管理等の投資費用、また将来の給水人口の減少等、多面的な分析が必要であり検討していく必要がある。</t>
    <phoneticPr fontId="4"/>
  </si>
  <si>
    <t>　耐用年数を経過している施設や管路について、順次更新を進めている。中長期的な更新計画をもとに、耐用年数を超えた施設や管路の耐震化を今後も進める。</t>
    <phoneticPr fontId="4"/>
  </si>
  <si>
    <t>　人口減少に伴い給水収益の減少は続くことが見込まれ、老朽化施設等の計画的な更新及び耐震化を進めることで経営状況は厳しくなることが想定される。今後においては、経営収支の見通しを踏まえ、水道料金の更なる見直しや投資規模の適正化に努め、経営改善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</si>
</sst>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B9-4E2C-A1D0-8D69DF7BFFC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04B9-4E2C-A1D0-8D69DF7BFFC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71.010000000000005</c:v>
                </c:pt>
                <c:pt idx="1">
                  <c:v>70.91</c:v>
                </c:pt>
                <c:pt idx="2">
                  <c:v>72.48</c:v>
                </c:pt>
                <c:pt idx="3">
                  <c:v>70.28</c:v>
                </c:pt>
                <c:pt idx="4">
                  <c:v>68.06</c:v>
                </c:pt>
              </c:numCache>
            </c:numRef>
          </c:val>
          <c:extLst>
            <c:ext xmlns:c16="http://schemas.microsoft.com/office/drawing/2014/chart" uri="{C3380CC4-5D6E-409C-BE32-E72D297353CC}">
              <c16:uniqueId val="{00000000-3FC9-474F-A2CB-78965572558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3FC9-474F-A2CB-78965572558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94.02</c:v>
                </c:pt>
                <c:pt idx="1">
                  <c:v>94.02</c:v>
                </c:pt>
                <c:pt idx="2">
                  <c:v>94.02</c:v>
                </c:pt>
                <c:pt idx="3">
                  <c:v>94.02</c:v>
                </c:pt>
                <c:pt idx="4">
                  <c:v>94.02</c:v>
                </c:pt>
              </c:numCache>
            </c:numRef>
          </c:val>
          <c:extLst>
            <c:ext xmlns:c16="http://schemas.microsoft.com/office/drawing/2014/chart" uri="{C3380CC4-5D6E-409C-BE32-E72D297353CC}">
              <c16:uniqueId val="{00000000-2F41-4905-B372-1F51A3659F2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2F41-4905-B372-1F51A3659F2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55.01</c:v>
                </c:pt>
                <c:pt idx="1">
                  <c:v>68.459999999999994</c:v>
                </c:pt>
                <c:pt idx="2">
                  <c:v>61.51</c:v>
                </c:pt>
                <c:pt idx="3">
                  <c:v>63.76</c:v>
                </c:pt>
                <c:pt idx="4">
                  <c:v>61.95</c:v>
                </c:pt>
              </c:numCache>
            </c:numRef>
          </c:val>
          <c:extLst>
            <c:ext xmlns:c16="http://schemas.microsoft.com/office/drawing/2014/chart" uri="{C3380CC4-5D6E-409C-BE32-E72D297353CC}">
              <c16:uniqueId val="{00000000-F806-4A3C-AAFC-1E5B2BAFD5D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F806-4A3C-AAFC-1E5B2BAFD5D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62-4067-893F-56F8F7AD641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62-4067-893F-56F8F7AD641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C1-4AA3-B9A6-EF65BBF88C3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C1-4AA3-B9A6-EF65BBF88C3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7C-4CDC-8FE5-2AD0BD09958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C-4CDC-8FE5-2AD0BD09958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A-4C55-BC11-CB71B8D8E2F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A-4C55-BC11-CB71B8D8E2F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1044.95</c:v>
                </c:pt>
                <c:pt idx="1">
                  <c:v>968.06</c:v>
                </c:pt>
                <c:pt idx="2">
                  <c:v>888.07</c:v>
                </c:pt>
                <c:pt idx="3">
                  <c:v>672.71</c:v>
                </c:pt>
                <c:pt idx="4">
                  <c:v>805.41</c:v>
                </c:pt>
              </c:numCache>
            </c:numRef>
          </c:val>
          <c:extLst>
            <c:ext xmlns:c16="http://schemas.microsoft.com/office/drawing/2014/chart" uri="{C3380CC4-5D6E-409C-BE32-E72D297353CC}">
              <c16:uniqueId val="{00000000-50A0-4390-86A4-DBBA8E21036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50A0-4390-86A4-DBBA8E21036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45.89</c:v>
                </c:pt>
                <c:pt idx="1">
                  <c:v>43.16</c:v>
                </c:pt>
                <c:pt idx="2">
                  <c:v>52.24</c:v>
                </c:pt>
                <c:pt idx="3">
                  <c:v>59.71</c:v>
                </c:pt>
                <c:pt idx="4">
                  <c:v>58.45</c:v>
                </c:pt>
              </c:numCache>
            </c:numRef>
          </c:val>
          <c:extLst>
            <c:ext xmlns:c16="http://schemas.microsoft.com/office/drawing/2014/chart" uri="{C3380CC4-5D6E-409C-BE32-E72D297353CC}">
              <c16:uniqueId val="{00000000-4366-442E-BD51-83C2F307010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4366-442E-BD51-83C2F307010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199.63</c:v>
                </c:pt>
                <c:pt idx="1">
                  <c:v>212.74</c:v>
                </c:pt>
                <c:pt idx="2">
                  <c:v>176.87</c:v>
                </c:pt>
                <c:pt idx="3">
                  <c:v>198.64</c:v>
                </c:pt>
                <c:pt idx="4">
                  <c:v>205.36</c:v>
                </c:pt>
              </c:numCache>
            </c:numRef>
          </c:val>
          <c:extLst>
            <c:ext xmlns:c16="http://schemas.microsoft.com/office/drawing/2014/chart" uri="{C3380CC4-5D6E-409C-BE32-E72D297353CC}">
              <c16:uniqueId val="{00000000-35CD-4032-97EB-A80FA55D32E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5CD-4032-97EB-A80FA55D32E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仁淀川町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4795</v>
      </c>
      <c r="AM8" s="55"/>
      <c r="AN8" s="55"/>
      <c r="AO8" s="55"/>
      <c r="AP8" s="55"/>
      <c r="AQ8" s="55"/>
      <c r="AR8" s="55"/>
      <c r="AS8" s="55"/>
      <c r="AT8" s="45">
        <f>データ!$S$6</f>
        <v>333</v>
      </c>
      <c r="AU8" s="45"/>
      <c r="AV8" s="45"/>
      <c r="AW8" s="45"/>
      <c r="AX8" s="45"/>
      <c r="AY8" s="45"/>
      <c r="AZ8" s="45"/>
      <c r="BA8" s="45"/>
      <c r="BB8" s="45">
        <f>データ!$T$6</f>
        <v>14.4</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43.46</v>
      </c>
      <c r="Q10" s="45"/>
      <c r="R10" s="45"/>
      <c r="S10" s="45"/>
      <c r="T10" s="45"/>
      <c r="U10" s="45"/>
      <c r="V10" s="45"/>
      <c r="W10" s="55">
        <f>データ!$Q$6</f>
        <v>2080</v>
      </c>
      <c r="X10" s="55"/>
      <c r="Y10" s="55"/>
      <c r="Z10" s="55"/>
      <c r="AA10" s="55"/>
      <c r="AB10" s="55"/>
      <c r="AC10" s="55"/>
      <c r="AD10" s="2"/>
      <c r="AE10" s="2"/>
      <c r="AF10" s="2"/>
      <c r="AG10" s="2"/>
      <c r="AH10" s="2"/>
      <c r="AI10" s="2"/>
      <c r="AJ10" s="2"/>
      <c r="AK10" s="2"/>
      <c r="AL10" s="55">
        <f>データ!$U$6</f>
        <v>2064</v>
      </c>
      <c r="AM10" s="55"/>
      <c r="AN10" s="55"/>
      <c r="AO10" s="55"/>
      <c r="AP10" s="55"/>
      <c r="AQ10" s="55"/>
      <c r="AR10" s="55"/>
      <c r="AS10" s="55"/>
      <c r="AT10" s="45">
        <f>データ!$V$6</f>
        <v>97.3</v>
      </c>
      <c r="AU10" s="45"/>
      <c r="AV10" s="45"/>
      <c r="AW10" s="45"/>
      <c r="AX10" s="45"/>
      <c r="AY10" s="45"/>
      <c r="AZ10" s="45"/>
      <c r="BA10" s="45"/>
      <c r="BB10" s="45">
        <f>データ!$W$6</f>
        <v>21.21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113</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MBuAbVIS5OrzFXJcjKE4CRyUW5ifuCxonusfeioeHcoiLc+OEY62gzyNzZJLfTUDitBRy18DqvYih/pAoavcbQ==" saltValue="cFlIhsI6MpIbD+E02V5h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393878</v>
      </c>
      <c r="D6" s="20">
        <f t="shared" si="3"/>
        <v>47</v>
      </c>
      <c r="E6" s="20">
        <f t="shared" si="3"/>
        <v>1</v>
      </c>
      <c r="F6" s="20">
        <f t="shared" si="3"/>
        <v>0</v>
      </c>
      <c r="G6" s="20">
        <f t="shared" si="3"/>
        <v>0</v>
      </c>
      <c r="H6" s="20" t="str">
        <f t="shared" si="3"/>
        <v>高知県　仁淀川町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43.46</v>
      </c>
      <c r="Q6" s="21">
        <f t="shared" si="3"/>
        <v>2080</v>
      </c>
      <c r="R6" s="21">
        <f t="shared" si="3"/>
        <v>4795</v>
      </c>
      <c r="S6" s="21">
        <f t="shared" si="3"/>
        <v>333</v>
      </c>
      <c r="T6" s="21">
        <f t="shared" si="3"/>
        <v>14.4</v>
      </c>
      <c r="U6" s="21">
        <f t="shared" si="3"/>
        <v>2064</v>
      </c>
      <c r="V6" s="21">
        <f t="shared" si="3"/>
        <v>97.3</v>
      </c>
      <c r="W6" s="21">
        <f t="shared" si="3"/>
        <v>21.21</v>
      </c>
      <c r="X6" s="22">
        <f>IF(X7="",NA(),X7)</f>
        <v>55.01</v>
      </c>
      <c r="Y6" s="22">
        <f t="shared" ref="Y6:AG6" si="4">IF(Y7="",NA(),Y7)</f>
        <v>68.459999999999994</v>
      </c>
      <c r="Z6" s="22">
        <f t="shared" si="4"/>
        <v>61.51</v>
      </c>
      <c r="AA6" s="22">
        <f t="shared" si="4"/>
        <v>63.76</v>
      </c>
      <c r="AB6" s="22">
        <f t="shared" si="4"/>
        <v>61.95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1044.95</v>
      </c>
      <c r="BF6" s="22">
        <f t="shared" ref="BF6:BN6" si="7">IF(BF7="",NA(),BF7)</f>
        <v>968.06</v>
      </c>
      <c r="BG6" s="22">
        <f t="shared" si="7"/>
        <v>888.07</v>
      </c>
      <c r="BH6" s="22">
        <f t="shared" si="7"/>
        <v>672.71</v>
      </c>
      <c r="BI6" s="22">
        <f t="shared" si="7"/>
        <v>805.41</v>
      </c>
      <c r="BJ6" s="22">
        <f t="shared" si="7"/>
        <v>1007.7</v>
      </c>
      <c r="BK6" s="22">
        <f t="shared" si="7"/>
        <v>1018.52</v>
      </c>
      <c r="BL6" s="22">
        <f t="shared" si="7"/>
        <v>949.61</v>
      </c>
      <c r="BM6" s="22">
        <f t="shared" si="7"/>
        <v>918.84</v>
      </c>
      <c r="BN6" s="22">
        <f t="shared" si="7"/>
        <v>955.49</v>
      </c>
      <c r="BO6" s="21" t="str">
        <f>IF(BO7="","",IF(BO7="-","【-】","【"&amp;SUBSTITUTE(TEXT(BO7,"#,##0.00"),"-","△")&amp;"】"))</f>
        <v>【982.48】</v>
      </c>
      <c r="BP6" s="22">
        <f>IF(BP7="",NA(),BP7)</f>
        <v>45.89</v>
      </c>
      <c r="BQ6" s="22">
        <f t="shared" ref="BQ6:BY6" si="8">IF(BQ7="",NA(),BQ7)</f>
        <v>43.16</v>
      </c>
      <c r="BR6" s="22">
        <f t="shared" si="8"/>
        <v>52.24</v>
      </c>
      <c r="BS6" s="22">
        <f t="shared" si="8"/>
        <v>59.71</v>
      </c>
      <c r="BT6" s="22">
        <f t="shared" si="8"/>
        <v>58.45</v>
      </c>
      <c r="BU6" s="22">
        <f t="shared" si="8"/>
        <v>59.22</v>
      </c>
      <c r="BV6" s="22">
        <f t="shared" si="8"/>
        <v>58.79</v>
      </c>
      <c r="BW6" s="22">
        <f t="shared" si="8"/>
        <v>58.41</v>
      </c>
      <c r="BX6" s="22">
        <f t="shared" si="8"/>
        <v>58.27</v>
      </c>
      <c r="BY6" s="22">
        <f t="shared" si="8"/>
        <v>55.15</v>
      </c>
      <c r="BZ6" s="21" t="str">
        <f>IF(BZ7="","",IF(BZ7="-","【-】","【"&amp;SUBSTITUTE(TEXT(BZ7,"#,##0.00"),"-","△")&amp;"】"))</f>
        <v>【50.61】</v>
      </c>
      <c r="CA6" s="22">
        <f>IF(CA7="",NA(),CA7)</f>
        <v>199.63</v>
      </c>
      <c r="CB6" s="22">
        <f t="shared" ref="CB6:CJ6" si="9">IF(CB7="",NA(),CB7)</f>
        <v>212.74</v>
      </c>
      <c r="CC6" s="22">
        <f t="shared" si="9"/>
        <v>176.87</v>
      </c>
      <c r="CD6" s="22">
        <f t="shared" si="9"/>
        <v>198.64</v>
      </c>
      <c r="CE6" s="22">
        <f t="shared" si="9"/>
        <v>205.36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71.010000000000005</v>
      </c>
      <c r="CM6" s="22">
        <f t="shared" ref="CM6:CU6" si="10">IF(CM7="",NA(),CM7)</f>
        <v>70.91</v>
      </c>
      <c r="CN6" s="22">
        <f t="shared" si="10"/>
        <v>72.48</v>
      </c>
      <c r="CO6" s="22">
        <f t="shared" si="10"/>
        <v>70.28</v>
      </c>
      <c r="CP6" s="22">
        <f t="shared" si="10"/>
        <v>68.06</v>
      </c>
      <c r="CQ6" s="22">
        <f t="shared" si="10"/>
        <v>56.76</v>
      </c>
      <c r="CR6" s="22">
        <f t="shared" si="10"/>
        <v>56.04</v>
      </c>
      <c r="CS6" s="22">
        <f t="shared" si="10"/>
        <v>58.52</v>
      </c>
      <c r="CT6" s="22">
        <f t="shared" si="10"/>
        <v>58.88</v>
      </c>
      <c r="CU6" s="22">
        <f t="shared" si="10"/>
        <v>58.16</v>
      </c>
      <c r="CV6" s="21" t="str">
        <f>IF(CV7="","",IF(CV7="-","【-】","【"&amp;SUBSTITUTE(TEXT(CV7,"#,##0.00"),"-","△")&amp;"】"))</f>
        <v>【56.15】</v>
      </c>
      <c r="CW6" s="22">
        <f>IF(CW7="",NA(),CW7)</f>
        <v>94.02</v>
      </c>
      <c r="CX6" s="22">
        <f t="shared" ref="CX6:DF6" si="11">IF(CX7="",NA(),CX7)</f>
        <v>94.02</v>
      </c>
      <c r="CY6" s="22">
        <f t="shared" si="11"/>
        <v>94.02</v>
      </c>
      <c r="CZ6" s="22">
        <f t="shared" si="11"/>
        <v>94.02</v>
      </c>
      <c r="DA6" s="22">
        <f t="shared" si="11"/>
        <v>94.02</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393878</v>
      </c>
      <c r="D7" s="24">
        <v>47</v>
      </c>
      <c r="E7" s="24">
        <v>1</v>
      </c>
      <c r="F7" s="24">
        <v>0</v>
      </c>
      <c r="G7" s="24">
        <v>0</v>
      </c>
      <c r="H7" s="24" t="s">
        <v>95</v>
      </c>
      <c r="I7" s="24" t="s">
        <v>96</v>
      </c>
      <c r="J7" s="24" t="s">
        <v>97</v>
      </c>
      <c r="K7" s="24" t="s">
        <v>98</v>
      </c>
      <c r="L7" s="24" t="s">
        <v>99</v>
      </c>
      <c r="M7" s="24" t="s">
        <v>100</v>
      </c>
      <c r="N7" s="25" t="s">
        <v>101</v>
      </c>
      <c r="O7" s="25" t="s">
        <v>102</v>
      </c>
      <c r="P7" s="25">
        <v>43.46</v>
      </c>
      <c r="Q7" s="25">
        <v>2080</v>
      </c>
      <c r="R7" s="25">
        <v>4795</v>
      </c>
      <c r="S7" s="25">
        <v>333</v>
      </c>
      <c r="T7" s="25">
        <v>14.4</v>
      </c>
      <c r="U7" s="25">
        <v>2064</v>
      </c>
      <c r="V7" s="25">
        <v>97.3</v>
      </c>
      <c r="W7" s="25">
        <v>21.21</v>
      </c>
      <c r="X7" s="25">
        <v>55.01</v>
      </c>
      <c r="Y7" s="25">
        <v>68.459999999999994</v>
      </c>
      <c r="Z7" s="25">
        <v>61.51</v>
      </c>
      <c r="AA7" s="25">
        <v>63.76</v>
      </c>
      <c r="AB7" s="25">
        <v>61.95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1044.95</v>
      </c>
      <c r="BF7" s="25">
        <v>968.06</v>
      </c>
      <c r="BG7" s="25">
        <v>888.07</v>
      </c>
      <c r="BH7" s="25">
        <v>672.71</v>
      </c>
      <c r="BI7" s="25">
        <v>805.41</v>
      </c>
      <c r="BJ7" s="25">
        <v>1007.7</v>
      </c>
      <c r="BK7" s="25">
        <v>1018.52</v>
      </c>
      <c r="BL7" s="25">
        <v>949.61</v>
      </c>
      <c r="BM7" s="25">
        <v>918.84</v>
      </c>
      <c r="BN7" s="25">
        <v>955.49</v>
      </c>
      <c r="BO7" s="25">
        <v>982.48</v>
      </c>
      <c r="BP7" s="25">
        <v>45.89</v>
      </c>
      <c r="BQ7" s="25">
        <v>43.16</v>
      </c>
      <c r="BR7" s="25">
        <v>52.24</v>
      </c>
      <c r="BS7" s="25">
        <v>59.71</v>
      </c>
      <c r="BT7" s="25">
        <v>58.45</v>
      </c>
      <c r="BU7" s="25">
        <v>59.22</v>
      </c>
      <c r="BV7" s="25">
        <v>58.79</v>
      </c>
      <c r="BW7" s="25">
        <v>58.41</v>
      </c>
      <c r="BX7" s="25">
        <v>58.27</v>
      </c>
      <c r="BY7" s="25">
        <v>55.15</v>
      </c>
      <c r="BZ7" s="25">
        <v>50.61</v>
      </c>
      <c r="CA7" s="25">
        <v>199.63</v>
      </c>
      <c r="CB7" s="25">
        <v>212.74</v>
      </c>
      <c r="CC7" s="25">
        <v>176.87</v>
      </c>
      <c r="CD7" s="25">
        <v>198.64</v>
      </c>
      <c r="CE7" s="25">
        <v>205.36</v>
      </c>
      <c r="CF7" s="25">
        <v>292.89999999999998</v>
      </c>
      <c r="CG7" s="25">
        <v>298.25</v>
      </c>
      <c r="CH7" s="25">
        <v>303.27999999999997</v>
      </c>
      <c r="CI7" s="25">
        <v>303.81</v>
      </c>
      <c r="CJ7" s="25">
        <v>310.26</v>
      </c>
      <c r="CK7" s="25">
        <v>320.83</v>
      </c>
      <c r="CL7" s="25">
        <v>71.010000000000005</v>
      </c>
      <c r="CM7" s="25">
        <v>70.91</v>
      </c>
      <c r="CN7" s="25">
        <v>72.48</v>
      </c>
      <c r="CO7" s="25">
        <v>70.28</v>
      </c>
      <c r="CP7" s="25">
        <v>68.06</v>
      </c>
      <c r="CQ7" s="25">
        <v>56.76</v>
      </c>
      <c r="CR7" s="25">
        <v>56.04</v>
      </c>
      <c r="CS7" s="25">
        <v>58.52</v>
      </c>
      <c r="CT7" s="25">
        <v>58.88</v>
      </c>
      <c r="CU7" s="25">
        <v>58.16</v>
      </c>
      <c r="CV7" s="25">
        <v>56.15</v>
      </c>
      <c r="CW7" s="25">
        <v>94.02</v>
      </c>
      <c r="CX7" s="25">
        <v>94.02</v>
      </c>
      <c r="CY7" s="25">
        <v>94.02</v>
      </c>
      <c r="CZ7" s="25">
        <v>94.02</v>
      </c>
      <c r="DA7" s="25">
        <v>94.02</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2023-12-05T01:07:15Z</dcterms:created>
  <dcterms:modified xsi:type="dcterms:W3CDTF">2024-01-29T01:44:38Z</dcterms:modified>
  <cp:category/>
</cp:coreProperties>
</file>