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W:\2130町民環境課(水道)\69上：水道\調査_通知\R5\R5 経営比較分析\"/>
    </mc:Choice>
  </mc:AlternateContent>
  <xr:revisionPtr revIDLastSave="0" documentId="13_ncr:1_{F3881965-8589-4FDA-8983-1C040D47F299}" xr6:coauthVersionLast="36" xr6:coauthVersionMax="47" xr10:uidLastSave="{00000000-0000-0000-0000-000000000000}"/>
  <workbookProtection workbookAlgorithmName="SHA-512" workbookHashValue="uDSehcpM8xxTt+nQ7xifuHVBhPKKygDFB1sQFBff7v/LYMIf7O9A+3LuQvH0PfKmBQ+SE4Lg0rqD1kkmyUxAzA==" workbookSaltValue="+ajY8nx341Ii35MqCMPHI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 r="AL10" i="4"/>
  <c r="W10"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<sst xmlns="http://schemas.openxmlformats.org/spreadsheetml/2006/main" count="228" uniqueCount="114">
  <si>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</si>
  <si>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</si>
  <si>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</si>
  <si>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</si>
  <si>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</si>
  <si>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</si>
  <si>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</si>
  <si>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</si>
  <si>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</si>
  <si>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</si>
  <si>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</si>
  <si>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</si>
  <si>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</si>
  <si>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</si>
  <si>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</si>
  <si>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</si>
  <si>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</si>
  <si>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</si>
  <si>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</si>
  <si>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</si>
  <si>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</si>
  <si>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</si>
  <si>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</si>
  <si>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</si>
  <si>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</si>
  <si>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</si>
  <si>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</si>
  <si>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</si>
  <si>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</si>
  <si>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</si>
  <si>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</si>
  <si>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</si>
  <si>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</si>
  <si>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</si>
  <si>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</si>
  <si>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</si>
  <si>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</si>
  <si>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</si>
  <si>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</si>
  <si>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</si>
  <si>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</si>
  <si>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</si>
  <si>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</si>
  <si>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</si>
  <si>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</si>
  <si>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</si>
  <si>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</si>
  <si>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</si>
  <si>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</si>
  <si>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</si>
  <si>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</si>
  <si>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</si>
  <si>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</si>
  <si>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</si>
  <si>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</si>
  <si>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</si>
  <si>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</si>
  <si>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</si>
  <si>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</si>
  <si>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</si>
  <si>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</si>
  <si>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</si>
  <si>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</si>
  <si>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</si>
  <si>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</si>
  <si>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</si>
  <si>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</si>
  <si>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</si>
  <si>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</si>
  <si>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</si>
  <si>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</si>
  <si>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</si>
  <si>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</si>
  <si>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</si>
  <si>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</si>
  <si>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</si>
  <si>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</si>
  <si>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</si>
  <si>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</si>
  <si>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</si>
  <si>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</si>
  <si>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</si>
  <si>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</si>
  <si>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</si>
  <si>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</si>
  <si>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</si>
  <si>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</si>
  <si>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</si>
  <si>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</si>
  <si>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</si>
  <si>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</si>
  <si>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</si>
  <si>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</si>
  <si>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中土佐町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</si>
  <si>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</si>
  <si>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</si>
  <si>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</si>
  <si>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</si>
  <si>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</si>
  <si>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</si>
  <si>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</si>
  <si>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</si>
  <si>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</si>
  <si>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</si>
  <si>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</si>
  <si>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</si>
  <si>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</si>
  <si>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</si>
  <si>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</si>
  <si>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</si>
  <si>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</si>
  <si>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①経常収支比率：経常収益は、人口減少に伴い給水収益が3.71％減少しているものの、他会計補助金が増加したことにより6.25％増加したが、経常費用の増加（修繕費増 +80.89％、システム更新費用等による総係費増 +58.05％）が収益の増加を上回り経常収支比率は、前年度より0.57％低下している。②累積欠損金：欠損金は発生していないが、給水人口減少に伴う料金収入の減少、老朽管修繕経費の増加等により今後、収支の悪化が見込まれる。③流動比率：前払金(R4繰越工事費)が計上され、未払金(R2繰越工事費)が減少したことにより流動比率が上昇している。今後、企業債を財源とした老朽施設更新事業が継続する予定であることから、企業債償還のための現金支出が増加し流動比率の低下が見込まれる。④企業債残高対給水収益比率：人口減少に伴う給水収益の減少に対し、施設更新事業の財源として企業債の借入が継続的に増加しており、企業債残高対給水収益比率は増加傾向にある（本町は特定簡易水道に該当し国庫補助対象外）。⑤料金回収率・⑥給水原価：人口減少による有収水量の減少に伴う減収に対し、老朽施設更修繕費の増加（対前年比80.89％増）し、併せて料金及び会計システムの更新費用が発生したことにより給水原価が増加し給水原価が増加したことから料金回収率が低下している。⑦施設利用率・⑧有収率：人口減少により有収水量は減少しているが、本年度、大規模漏水箇所の修繕が完了したことにより、前年度比で有収率が改善している。しかしながら、継続的に管路の経年劣化による漏水等が増加（最大稼働率91.58％）していることから安定供給に課題を残している。</t>
    <phoneticPr fontId="4"/>
  </si>
  <si>
    <t>①有形固定資産減価償却率
本町は特定簡易水道に該当し国庫補助対象外であることから管路及び施設更新事業の財源が確保できていないため、有形固定資産減価償却率は上昇傾向にある。
②管路経年化率・③管路更新率
財政状況が厳しく、また十分な技術系職員を確保できていないため管路更新事業を施設更新事業と並行して進められず管路経年化率が上昇（管路更新率0％）している。平成30年度から継続している配水池（２か所）の更新工事完了後（令和7年度完成予定）、管路の更新事業を進めていく予定である。</t>
    <phoneticPr fontId="4"/>
  </si>
  <si>
    <t>簡易水道事業については、施設・設備の老朽化に伴う更新需要の増大、建設資材物価の高騰や人口減少等に伴う料金収入の減少などが課題となっている。本町では法定耐用年数を超過した管路延長の合計が60㎞超となり、これに伴い漏水修繕に係る経費も増加している。老朽管の更新には資金需要の増大が見込まれ、簡易水道事業を取り巻く環境はより厳しさを増すことが予想されている。
こうした中で、長期的財政収支に基づき施設の更新等を計画的に実行し、持続可能な簡易水道事業を実現していくためには、長期的な水道施設のライフサイクル全体にわたって効率的に簡易水道施設を管理運営することが必要不可欠である。アセットマネジメントの手法を取り入れ簡易水道事業施設更新計画に沿った維持・更新事業を着実に推進しながら、これらの施策の成果検証を行い、良質な水道サービスの提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</si>
</sst>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84-4875-BD27-BA415BA9B5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0.26</c:v>
                </c:pt>
                <c:pt idx="3">
                  <c:v>0.28999999999999998</c:v>
                </c:pt>
                <c:pt idx="4">
                  <c:v>1.8</c:v>
                </c:pt>
              </c:numCache>
            </c:numRef>
          </c:val>
          <c:smooth val="0"/>
          <c:extLst>
            <c:ext xmlns:c16="http://schemas.microsoft.com/office/drawing/2014/chart" uri="{C3380CC4-5D6E-409C-BE32-E72D297353CC}">
              <c16:uniqueId val="{00000001-7B84-4875-BD27-BA415BA9B5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73.930000000000007</c:v>
                </c:pt>
                <c:pt idx="1">
                  <c:v>75.52</c:v>
                </c:pt>
                <c:pt idx="2">
                  <c:v>95.57</c:v>
                </c:pt>
                <c:pt idx="3">
                  <c:v>88.41</c:v>
                </c:pt>
                <c:pt idx="4">
                  <c:v>64.17</c:v>
                </c:pt>
              </c:numCache>
            </c:numRef>
          </c:val>
          <c:extLst>
            <c:ext xmlns:c16="http://schemas.microsoft.com/office/drawing/2014/chart" uri="{C3380CC4-5D6E-409C-BE32-E72D297353CC}">
              <c16:uniqueId val="{00000000-B8F9-4FE9-8F49-8C0F9E8A7F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52.63</c:v>
                </c:pt>
                <c:pt idx="1">
                  <c:v>55.3</c:v>
                </c:pt>
                <c:pt idx="2">
                  <c:v>54.14</c:v>
                </c:pt>
                <c:pt idx="3">
                  <c:v>53.79</c:v>
                </c:pt>
                <c:pt idx="4">
                  <c:v>56.4</c:v>
                </c:pt>
              </c:numCache>
            </c:numRef>
          </c:val>
          <c:smooth val="0"/>
          <c:extLst>
            <c:ext xmlns:c16="http://schemas.microsoft.com/office/drawing/2014/chart" uri="{C3380CC4-5D6E-409C-BE32-E72D297353CC}">
              <c16:uniqueId val="{00000001-B8F9-4FE9-8F49-8C0F9E8A7F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67.349999999999994</c:v>
                </c:pt>
                <c:pt idx="1">
                  <c:v>63.08</c:v>
                </c:pt>
                <c:pt idx="2">
                  <c:v>77.41</c:v>
                </c:pt>
                <c:pt idx="3">
                  <c:v>49.36</c:v>
                </c:pt>
                <c:pt idx="4">
                  <c:v>65.64</c:v>
                </c:pt>
              </c:numCache>
            </c:numRef>
          </c:val>
          <c:extLst>
            <c:ext xmlns:c16="http://schemas.microsoft.com/office/drawing/2014/chart" uri="{C3380CC4-5D6E-409C-BE32-E72D297353CC}">
              <c16:uniqueId val="{00000000-1C16-457E-8DCE-7A9D711C02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78.83</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1C16-457E-8DCE-7A9D711C02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103.62</c:v>
                </c:pt>
                <c:pt idx="1">
                  <c:v>104</c:v>
                </c:pt>
                <c:pt idx="2">
                  <c:v>114.91</c:v>
                </c:pt>
                <c:pt idx="3">
                  <c:v>109.67</c:v>
                </c:pt>
                <c:pt idx="4">
                  <c:v>109.1</c:v>
                </c:pt>
              </c:numCache>
            </c:numRef>
          </c:val>
          <c:extLst>
            <c:ext xmlns:c16="http://schemas.microsoft.com/office/drawing/2014/chart" uri="{C3380CC4-5D6E-409C-BE32-E72D297353CC}">
              <c16:uniqueId val="{00000000-90B1-4A77-82D2-3AAF25B5A1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99.53</c:v>
                </c:pt>
                <c:pt idx="1">
                  <c:v>100.27</c:v>
                </c:pt>
                <c:pt idx="2">
                  <c:v>103.57</c:v>
                </c:pt>
                <c:pt idx="3">
                  <c:v>100.97</c:v>
                </c:pt>
                <c:pt idx="4">
                  <c:v>101.68</c:v>
                </c:pt>
              </c:numCache>
            </c:numRef>
          </c:val>
          <c:smooth val="0"/>
          <c:extLst>
            <c:ext xmlns:c16="http://schemas.microsoft.com/office/drawing/2014/chart" uri="{C3380CC4-5D6E-409C-BE32-E72D297353CC}">
              <c16:uniqueId val="{00000001-90B1-4A77-82D2-3AAF25B5A1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47.37</c:v>
                </c:pt>
                <c:pt idx="1">
                  <c:v>49.28</c:v>
                </c:pt>
                <c:pt idx="2">
                  <c:v>49.02</c:v>
                </c:pt>
                <c:pt idx="3">
                  <c:v>48.11</c:v>
                </c:pt>
                <c:pt idx="4">
                  <c:v>49.97</c:v>
                </c:pt>
              </c:numCache>
            </c:numRef>
          </c:val>
          <c:extLst>
            <c:ext xmlns:c16="http://schemas.microsoft.com/office/drawing/2014/chart" uri="{C3380CC4-5D6E-409C-BE32-E72D297353CC}">
              <c16:uniqueId val="{00000000-4CE4-450F-9FC8-A93703541A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41.07</c:v>
                </c:pt>
                <c:pt idx="1">
                  <c:v>34.83</c:v>
                </c:pt>
                <c:pt idx="2">
                  <c:v>31.44</c:v>
                </c:pt>
                <c:pt idx="3">
                  <c:v>35.43</c:v>
                </c:pt>
                <c:pt idx="4">
                  <c:v>41.69</c:v>
                </c:pt>
              </c:numCache>
            </c:numRef>
          </c:val>
          <c:smooth val="0"/>
          <c:extLst>
            <c:ext xmlns:c16="http://schemas.microsoft.com/office/drawing/2014/chart" uri="{C3380CC4-5D6E-409C-BE32-E72D297353CC}">
              <c16:uniqueId val="{00000001-4CE4-450F-9FC8-A93703541A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46.12</c:v>
                </c:pt>
                <c:pt idx="1">
                  <c:v>50.57</c:v>
                </c:pt>
                <c:pt idx="2">
                  <c:v>57.86</c:v>
                </c:pt>
                <c:pt idx="3">
                  <c:v>58.94</c:v>
                </c:pt>
                <c:pt idx="4">
                  <c:v>66.84</c:v>
                </c:pt>
              </c:numCache>
            </c:numRef>
          </c:val>
          <c:extLst>
            <c:ext xmlns:c16="http://schemas.microsoft.com/office/drawing/2014/chart" uri="{C3380CC4-5D6E-409C-BE32-E72D297353CC}">
              <c16:uniqueId val="{00000000-C40D-45B6-BC1A-E331A61895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5.94</c:v>
                </c:pt>
                <c:pt idx="1">
                  <c:v>10.050000000000001</c:v>
                </c:pt>
                <c:pt idx="2">
                  <c:v>10.78</c:v>
                </c:pt>
                <c:pt idx="3">
                  <c:v>11.16</c:v>
                </c:pt>
                <c:pt idx="4">
                  <c:v>14.82</c:v>
                </c:pt>
              </c:numCache>
            </c:numRef>
          </c:val>
          <c:smooth val="0"/>
          <c:extLst>
            <c:ext xmlns:c16="http://schemas.microsoft.com/office/drawing/2014/chart" uri="{C3380CC4-5D6E-409C-BE32-E72D297353CC}">
              <c16:uniqueId val="{00000001-C40D-45B6-BC1A-E331A61895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D4-4C0C-91DD-578FAA867B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4.53</c:v>
                </c:pt>
                <c:pt idx="1">
                  <c:v>8.57</c:v>
                </c:pt>
                <c:pt idx="2">
                  <c:v>5.78</c:v>
                </c:pt>
                <c:pt idx="3">
                  <c:v>8.73</c:v>
                </c:pt>
                <c:pt idx="4">
                  <c:v>15.24</c:v>
                </c:pt>
              </c:numCache>
            </c:numRef>
          </c:val>
          <c:smooth val="0"/>
          <c:extLst>
            <c:ext xmlns:c16="http://schemas.microsoft.com/office/drawing/2014/chart" uri="{C3380CC4-5D6E-409C-BE32-E72D297353CC}">
              <c16:uniqueId val="{00000001-EFD4-4C0C-91DD-578FAA867B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166.96</c:v>
                </c:pt>
                <c:pt idx="1">
                  <c:v>193.92</c:v>
                </c:pt>
                <c:pt idx="2">
                  <c:v>211.27</c:v>
                </c:pt>
                <c:pt idx="3">
                  <c:v>137.01</c:v>
                </c:pt>
                <c:pt idx="4">
                  <c:v>336.4</c:v>
                </c:pt>
              </c:numCache>
            </c:numRef>
          </c:val>
          <c:extLst>
            <c:ext xmlns:c16="http://schemas.microsoft.com/office/drawing/2014/chart" uri="{C3380CC4-5D6E-409C-BE32-E72D297353CC}">
              <c16:uniqueId val="{00000000-316F-44E2-8786-E02D36F4C4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183.95</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316F-44E2-8786-E02D36F4C4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775.27</c:v>
                </c:pt>
                <c:pt idx="1">
                  <c:v>867.62</c:v>
                </c:pt>
                <c:pt idx="2">
                  <c:v>794.75</c:v>
                </c:pt>
                <c:pt idx="3">
                  <c:v>960</c:v>
                </c:pt>
                <c:pt idx="4">
                  <c:v>1022.93</c:v>
                </c:pt>
              </c:numCache>
            </c:numRef>
          </c:val>
          <c:extLst>
            <c:ext xmlns:c16="http://schemas.microsoft.com/office/drawing/2014/chart" uri="{C3380CC4-5D6E-409C-BE32-E72D297353CC}">
              <c16:uniqueId val="{00000000-FB2E-457D-8083-0529CB6503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1272.18</c:v>
                </c:pt>
                <c:pt idx="1">
                  <c:v>1390.57</c:v>
                </c:pt>
                <c:pt idx="2">
                  <c:v>1546.97</c:v>
                </c:pt>
                <c:pt idx="3">
                  <c:v>1471.36</c:v>
                </c:pt>
                <c:pt idx="4">
                  <c:v>1495.64</c:v>
                </c:pt>
              </c:numCache>
            </c:numRef>
          </c:val>
          <c:smooth val="0"/>
          <c:extLst>
            <c:ext xmlns:c16="http://schemas.microsoft.com/office/drawing/2014/chart" uri="{C3380CC4-5D6E-409C-BE32-E72D297353CC}">
              <c16:uniqueId val="{00000001-FB2E-457D-8083-0529CB6503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70.56</c:v>
                </c:pt>
                <c:pt idx="1">
                  <c:v>67.86</c:v>
                </c:pt>
                <c:pt idx="2">
                  <c:v>84.76</c:v>
                </c:pt>
                <c:pt idx="3">
                  <c:v>78.31</c:v>
                </c:pt>
                <c:pt idx="4">
                  <c:v>68.25</c:v>
                </c:pt>
              </c:numCache>
            </c:numRef>
          </c:val>
          <c:extLst>
            <c:ext xmlns:c16="http://schemas.microsoft.com/office/drawing/2014/chart" uri="{C3380CC4-5D6E-409C-BE32-E72D297353CC}">
              <c16:uniqueId val="{00000000-B894-4FB2-A284-7BD146CF1E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75.83</c:v>
                </c:pt>
                <c:pt idx="1">
                  <c:v>62.43</c:v>
                </c:pt>
                <c:pt idx="2">
                  <c:v>51.1</c:v>
                </c:pt>
                <c:pt idx="3">
                  <c:v>51.76</c:v>
                </c:pt>
                <c:pt idx="4">
                  <c:v>46.15</c:v>
                </c:pt>
              </c:numCache>
            </c:numRef>
          </c:val>
          <c:smooth val="0"/>
          <c:extLst>
            <c:ext xmlns:c16="http://schemas.microsoft.com/office/drawing/2014/chart" uri="{C3380CC4-5D6E-409C-BE32-E72D297353CC}">
              <c16:uniqueId val="{00000001-B894-4FB2-A284-7BD146CF1E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128.6</c:v>
                </c:pt>
                <c:pt idx="1">
                  <c:v>133.46</c:v>
                </c:pt>
                <c:pt idx="2">
                  <c:v>122.43</c:v>
                </c:pt>
                <c:pt idx="3">
                  <c:v>131.97999999999999</c:v>
                </c:pt>
                <c:pt idx="4">
                  <c:v>151.08000000000001</c:v>
                </c:pt>
              </c:numCache>
            </c:numRef>
          </c:val>
          <c:extLst>
            <c:ext xmlns:c16="http://schemas.microsoft.com/office/drawing/2014/chart" uri="{C3380CC4-5D6E-409C-BE32-E72D297353CC}">
              <c16:uniqueId val="{00000000-14B5-49CA-8C6E-6663F94715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181.94</c:v>
                </c:pt>
                <c:pt idx="1">
                  <c:v>224.51</c:v>
                </c:pt>
                <c:pt idx="2">
                  <c:v>269.64</c:v>
                </c:pt>
                <c:pt idx="3">
                  <c:v>276.18</c:v>
                </c:pt>
                <c:pt idx="4">
                  <c:v>315.83</c:v>
                </c:pt>
              </c:numCache>
            </c:numRef>
          </c:val>
          <c:smooth val="0"/>
          <c:extLst>
            <c:ext xmlns:c16="http://schemas.microsoft.com/office/drawing/2014/chart" uri="{C3380CC4-5D6E-409C-BE32-E72D297353CC}">
              <c16:uniqueId val="{00000001-14B5-49CA-8C6E-6663F94715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中土佐町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6106</v>
      </c>
      <c r="AM8" s="45"/>
      <c r="AN8" s="45"/>
      <c r="AO8" s="45"/>
      <c r="AP8" s="45"/>
      <c r="AQ8" s="45"/>
      <c r="AR8" s="45"/>
      <c r="AS8" s="45"/>
      <c r="AT8" s="46">
        <f>データ!$S$6</f>
        <v>193.21</v>
      </c>
      <c r="AU8" s="47"/>
      <c r="AV8" s="47"/>
      <c r="AW8" s="47"/>
      <c r="AX8" s="47"/>
      <c r="AY8" s="47"/>
      <c r="AZ8" s="47"/>
      <c r="BA8" s="47"/>
      <c r="BB8" s="48">
        <f>データ!$T$6</f>
        <v>31.6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57.86</v>
      </c>
      <c r="J10" s="47"/>
      <c r="K10" s="47"/>
      <c r="L10" s="47"/>
      <c r="M10" s="47"/>
      <c r="N10" s="47"/>
      <c r="O10" s="81"/>
      <c r="P10" s="48">
        <f>データ!$P$6</f>
        <v>98.86</v>
      </c>
      <c r="Q10" s="48"/>
      <c r="R10" s="48"/>
      <c r="S10" s="48"/>
      <c r="T10" s="48"/>
      <c r="U10" s="48"/>
      <c r="V10" s="48"/>
      <c r="W10" s="45">
        <f>データ!$Q$6</f>
        <v>1870</v>
      </c>
      <c r="X10" s="45"/>
      <c r="Y10" s="45"/>
      <c r="Z10" s="45"/>
      <c r="AA10" s="45"/>
      <c r="AB10" s="45"/>
      <c r="AC10" s="45"/>
      <c r="AD10" s="2"/>
      <c r="AE10" s="2"/>
      <c r="AF10" s="2"/>
      <c r="AG10" s="2"/>
      <c r="AH10" s="2"/>
      <c r="AI10" s="2"/>
      <c r="AJ10" s="2"/>
      <c r="AK10" s="2"/>
      <c r="AL10" s="45">
        <f>データ!$U$6</f>
        <v>5988</v>
      </c>
      <c r="AM10" s="45"/>
      <c r="AN10" s="45"/>
      <c r="AO10" s="45"/>
      <c r="AP10" s="45"/>
      <c r="AQ10" s="45"/>
      <c r="AR10" s="45"/>
      <c r="AS10" s="45"/>
      <c r="AT10" s="46">
        <f>データ!$V$6</f>
        <v>22.82</v>
      </c>
      <c r="AU10" s="47"/>
      <c r="AV10" s="47"/>
      <c r="AW10" s="47"/>
      <c r="AX10" s="47"/>
      <c r="AY10" s="47"/>
      <c r="AZ10" s="47"/>
      <c r="BA10" s="47"/>
      <c r="BB10" s="48">
        <f>データ!$W$6</f>
        <v>262.39999999999998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bAgNRH51WZAtwgLlx72aBJHayC2320KW3cmO4b2Favvh0S+aM+iQ/osjlGolC/1XPs0fxJtfcXvq3UI0GaCfMw==" saltValue="B0ymMNEuO7EtlQQ3Qhor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394017</v>
      </c>
      <c r="D6" s="20">
        <f t="shared" si="3"/>
        <v>46</v>
      </c>
      <c r="E6" s="20">
        <f t="shared" si="3"/>
        <v>1</v>
      </c>
      <c r="F6" s="20">
        <f t="shared" si="3"/>
        <v>0</v>
      </c>
      <c r="G6" s="20">
        <f t="shared" si="3"/>
        <v>5</v>
      </c>
      <c r="H6" s="20" t="str">
        <f t="shared" si="3"/>
        <v>高知県　中土佐町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57.86</v>
      </c>
      <c r="P6" s="21">
        <f t="shared" si="3"/>
        <v>98.86</v>
      </c>
      <c r="Q6" s="21">
        <f t="shared" si="3"/>
        <v>1870</v>
      </c>
      <c r="R6" s="21">
        <f t="shared" si="3"/>
        <v>6106</v>
      </c>
      <c r="S6" s="21">
        <f t="shared" si="3"/>
        <v>193.21</v>
      </c>
      <c r="T6" s="21">
        <f t="shared" si="3"/>
        <v>31.6</v>
      </c>
      <c r="U6" s="21">
        <f t="shared" si="3"/>
        <v>5988</v>
      </c>
      <c r="V6" s="21">
        <f t="shared" si="3"/>
        <v>22.82</v>
      </c>
      <c r="W6" s="21">
        <f t="shared" si="3"/>
        <v>262.39999999999998</v>
      </c>
      <c r="X6" s="22">
        <f>IF(X7="",NA(),X7)</f>
        <v>103.62</v>
      </c>
      <c r="Y6" s="22">
        <f t="shared" ref="Y6:AG6" si="4">IF(Y7="",NA(),Y7)</f>
        <v>104</v>
      </c>
      <c r="Z6" s="22">
        <f t="shared" si="4"/>
        <v>114.91</v>
      </c>
      <c r="AA6" s="22">
        <f t="shared" si="4"/>
        <v>109.67</v>
      </c>
      <c r="AB6" s="22">
        <f t="shared" si="4"/>
        <v>109.1</v>
      </c>
      <c r="AC6" s="22">
        <f t="shared" si="4"/>
        <v>99.53</v>
      </c>
      <c r="AD6" s="22">
        <f t="shared" si="4"/>
        <v>100.27</v>
      </c>
      <c r="AE6" s="22">
        <f t="shared" si="4"/>
        <v>103.57</v>
      </c>
      <c r="AF6" s="22">
        <f t="shared" si="4"/>
        <v>100.97</v>
      </c>
      <c r="AG6" s="22">
        <f t="shared" si="4"/>
        <v>101.68</v>
      </c>
      <c r="AH6" s="21" t="str">
        <f>IF(AH7="","",IF(AH7="-","【-】","【"&amp;SUBSTITUTE(TEXT(AH7,"#,##0.00"),"-","△")&amp;"】"))</f>
        <v>【104.96】</v>
      </c>
      <c r="AI6" s="21">
        <f>IF(AI7="",NA(),AI7)</f>
        <v>0</v>
      </c>
      <c r="AJ6" s="21">
        <f t="shared" ref="AJ6:AR6" si="5">IF(AJ7="",NA(),AJ7)</f>
        <v>0</v>
      </c>
      <c r="AK6" s="21">
        <f t="shared" si="5"/>
        <v>0</v>
      </c>
      <c r="AL6" s="21">
        <f t="shared" si="5"/>
        <v>0</v>
      </c>
      <c r="AM6" s="21">
        <f t="shared" si="5"/>
        <v>0</v>
      </c>
      <c r="AN6" s="22">
        <f t="shared" si="5"/>
        <v>4.53</v>
      </c>
      <c r="AO6" s="22">
        <f t="shared" si="5"/>
        <v>8.57</v>
      </c>
      <c r="AP6" s="22">
        <f t="shared" si="5"/>
        <v>5.78</v>
      </c>
      <c r="AQ6" s="22">
        <f t="shared" si="5"/>
        <v>8.73</v>
      </c>
      <c r="AR6" s="22">
        <f t="shared" si="5"/>
        <v>15.24</v>
      </c>
      <c r="AS6" s="21" t="str">
        <f>IF(AS7="","",IF(AS7="-","【-】","【"&amp;SUBSTITUTE(TEXT(AS7,"#,##0.00"),"-","△")&amp;"】"))</f>
        <v>【30.67】</v>
      </c>
      <c r="AT6" s="22">
        <f>IF(AT7="",NA(),AT7)</f>
        <v>166.96</v>
      </c>
      <c r="AU6" s="22">
        <f t="shared" ref="AU6:BC6" si="6">IF(AU7="",NA(),AU7)</f>
        <v>193.92</v>
      </c>
      <c r="AV6" s="22">
        <f t="shared" si="6"/>
        <v>211.27</v>
      </c>
      <c r="AW6" s="22">
        <f t="shared" si="6"/>
        <v>137.01</v>
      </c>
      <c r="AX6" s="22">
        <f t="shared" si="6"/>
        <v>336.4</v>
      </c>
      <c r="AY6" s="22">
        <f t="shared" si="6"/>
        <v>183.95</v>
      </c>
      <c r="AZ6" s="22">
        <f t="shared" si="6"/>
        <v>139.66999999999999</v>
      </c>
      <c r="BA6" s="22">
        <f t="shared" si="6"/>
        <v>92.24</v>
      </c>
      <c r="BB6" s="22">
        <f t="shared" si="6"/>
        <v>116</v>
      </c>
      <c r="BC6" s="22">
        <f t="shared" si="6"/>
        <v>132.63999999999999</v>
      </c>
      <c r="BD6" s="21" t="str">
        <f>IF(BD7="","",IF(BD7="-","【-】","【"&amp;SUBSTITUTE(TEXT(BD7,"#,##0.00"),"-","△")&amp;"】"))</f>
        <v>【195.24】</v>
      </c>
      <c r="BE6" s="22">
        <f>IF(BE7="",NA(),BE7)</f>
        <v>775.27</v>
      </c>
      <c r="BF6" s="22">
        <f t="shared" ref="BF6:BN6" si="7">IF(BF7="",NA(),BF7)</f>
        <v>867.62</v>
      </c>
      <c r="BG6" s="22">
        <f t="shared" si="7"/>
        <v>794.75</v>
      </c>
      <c r="BH6" s="22">
        <f t="shared" si="7"/>
        <v>960</v>
      </c>
      <c r="BI6" s="22">
        <f t="shared" si="7"/>
        <v>1022.93</v>
      </c>
      <c r="BJ6" s="22">
        <f t="shared" si="7"/>
        <v>1272.18</v>
      </c>
      <c r="BK6" s="22">
        <f t="shared" si="7"/>
        <v>1390.57</v>
      </c>
      <c r="BL6" s="22">
        <f t="shared" si="7"/>
        <v>1546.97</v>
      </c>
      <c r="BM6" s="22">
        <f t="shared" si="7"/>
        <v>1471.36</v>
      </c>
      <c r="BN6" s="22">
        <f t="shared" si="7"/>
        <v>1495.64</v>
      </c>
      <c r="BO6" s="21" t="str">
        <f>IF(BO7="","",IF(BO7="-","【-】","【"&amp;SUBSTITUTE(TEXT(BO7,"#,##0.00"),"-","△")&amp;"】"))</f>
        <v>【1,090.93】</v>
      </c>
      <c r="BP6" s="22">
        <f>IF(BP7="",NA(),BP7)</f>
        <v>70.56</v>
      </c>
      <c r="BQ6" s="22">
        <f t="shared" ref="BQ6:BY6" si="8">IF(BQ7="",NA(),BQ7)</f>
        <v>67.86</v>
      </c>
      <c r="BR6" s="22">
        <f t="shared" si="8"/>
        <v>84.76</v>
      </c>
      <c r="BS6" s="22">
        <f t="shared" si="8"/>
        <v>78.31</v>
      </c>
      <c r="BT6" s="22">
        <f t="shared" si="8"/>
        <v>68.25</v>
      </c>
      <c r="BU6" s="22">
        <f t="shared" si="8"/>
        <v>75.83</v>
      </c>
      <c r="BV6" s="22">
        <f t="shared" si="8"/>
        <v>62.43</v>
      </c>
      <c r="BW6" s="22">
        <f t="shared" si="8"/>
        <v>51.1</v>
      </c>
      <c r="BX6" s="22">
        <f t="shared" si="8"/>
        <v>51.76</v>
      </c>
      <c r="BY6" s="22">
        <f t="shared" si="8"/>
        <v>46.15</v>
      </c>
      <c r="BZ6" s="21" t="str">
        <f>IF(BZ7="","",IF(BZ7="-","【-】","【"&amp;SUBSTITUTE(TEXT(BZ7,"#,##0.00"),"-","△")&amp;"】"))</f>
        <v>【58.61】</v>
      </c>
      <c r="CA6" s="22">
        <f>IF(CA7="",NA(),CA7)</f>
        <v>128.6</v>
      </c>
      <c r="CB6" s="22">
        <f t="shared" ref="CB6:CJ6" si="9">IF(CB7="",NA(),CB7)</f>
        <v>133.46</v>
      </c>
      <c r="CC6" s="22">
        <f t="shared" si="9"/>
        <v>122.43</v>
      </c>
      <c r="CD6" s="22">
        <f t="shared" si="9"/>
        <v>131.97999999999999</v>
      </c>
      <c r="CE6" s="22">
        <f t="shared" si="9"/>
        <v>151.08000000000001</v>
      </c>
      <c r="CF6" s="22">
        <f t="shared" si="9"/>
        <v>181.94</v>
      </c>
      <c r="CG6" s="22">
        <f t="shared" si="9"/>
        <v>224.51</v>
      </c>
      <c r="CH6" s="22">
        <f t="shared" si="9"/>
        <v>269.64</v>
      </c>
      <c r="CI6" s="22">
        <f t="shared" si="9"/>
        <v>276.18</v>
      </c>
      <c r="CJ6" s="22">
        <f t="shared" si="9"/>
        <v>315.83</v>
      </c>
      <c r="CK6" s="21" t="str">
        <f>IF(CK7="","",IF(CK7="-","【-】","【"&amp;SUBSTITUTE(TEXT(CK7,"#,##0.00"),"-","△")&amp;"】"))</f>
        <v>【274.97】</v>
      </c>
      <c r="CL6" s="22">
        <f>IF(CL7="",NA(),CL7)</f>
        <v>73.930000000000007</v>
      </c>
      <c r="CM6" s="22">
        <f t="shared" ref="CM6:CU6" si="10">IF(CM7="",NA(),CM7)</f>
        <v>75.52</v>
      </c>
      <c r="CN6" s="22">
        <f t="shared" si="10"/>
        <v>95.57</v>
      </c>
      <c r="CO6" s="22">
        <f t="shared" si="10"/>
        <v>88.41</v>
      </c>
      <c r="CP6" s="22">
        <f t="shared" si="10"/>
        <v>64.17</v>
      </c>
      <c r="CQ6" s="22">
        <f t="shared" si="10"/>
        <v>52.63</v>
      </c>
      <c r="CR6" s="22">
        <f t="shared" si="10"/>
        <v>55.3</v>
      </c>
      <c r="CS6" s="22">
        <f t="shared" si="10"/>
        <v>54.14</v>
      </c>
      <c r="CT6" s="22">
        <f t="shared" si="10"/>
        <v>53.79</v>
      </c>
      <c r="CU6" s="22">
        <f t="shared" si="10"/>
        <v>56.4</v>
      </c>
      <c r="CV6" s="21" t="str">
        <f>IF(CV7="","",IF(CV7="-","【-】","【"&amp;SUBSTITUTE(TEXT(CV7,"#,##0.00"),"-","△")&amp;"】"))</f>
        <v>【52.36】</v>
      </c>
      <c r="CW6" s="22">
        <f>IF(CW7="",NA(),CW7)</f>
        <v>67.349999999999994</v>
      </c>
      <c r="CX6" s="22">
        <f t="shared" ref="CX6:DF6" si="11">IF(CX7="",NA(),CX7)</f>
        <v>63.08</v>
      </c>
      <c r="CY6" s="22">
        <f t="shared" si="11"/>
        <v>77.41</v>
      </c>
      <c r="CZ6" s="22">
        <f t="shared" si="11"/>
        <v>49.36</v>
      </c>
      <c r="DA6" s="22">
        <f t="shared" si="11"/>
        <v>65.64</v>
      </c>
      <c r="DB6" s="22">
        <f t="shared" si="11"/>
        <v>78.83</v>
      </c>
      <c r="DC6" s="22">
        <f t="shared" si="11"/>
        <v>78.319999999999993</v>
      </c>
      <c r="DD6" s="22">
        <f t="shared" si="11"/>
        <v>76.239999999999995</v>
      </c>
      <c r="DE6" s="22">
        <f t="shared" si="11"/>
        <v>73.81</v>
      </c>
      <c r="DF6" s="22">
        <f t="shared" si="11"/>
        <v>73.099999999999994</v>
      </c>
      <c r="DG6" s="21" t="str">
        <f>IF(DG7="","",IF(DG7="-","【-】","【"&amp;SUBSTITUTE(TEXT(DG7,"#,##0.00"),"-","△")&amp;"】"))</f>
        <v>【73.88】</v>
      </c>
      <c r="DH6" s="22">
        <f>IF(DH7="",NA(),DH7)</f>
        <v>47.37</v>
      </c>
      <c r="DI6" s="22">
        <f t="shared" ref="DI6:DQ6" si="12">IF(DI7="",NA(),DI7)</f>
        <v>49.28</v>
      </c>
      <c r="DJ6" s="22">
        <f t="shared" si="12"/>
        <v>49.02</v>
      </c>
      <c r="DK6" s="22">
        <f t="shared" si="12"/>
        <v>48.11</v>
      </c>
      <c r="DL6" s="22">
        <f t="shared" si="12"/>
        <v>49.97</v>
      </c>
      <c r="DM6" s="22">
        <f t="shared" si="12"/>
        <v>41.07</v>
      </c>
      <c r="DN6" s="22">
        <f t="shared" si="12"/>
        <v>34.83</v>
      </c>
      <c r="DO6" s="22">
        <f t="shared" si="12"/>
        <v>31.44</v>
      </c>
      <c r="DP6" s="22">
        <f t="shared" si="12"/>
        <v>35.43</v>
      </c>
      <c r="DQ6" s="22">
        <f t="shared" si="12"/>
        <v>41.69</v>
      </c>
      <c r="DR6" s="21" t="str">
        <f>IF(DR7="","",IF(DR7="-","【-】","【"&amp;SUBSTITUTE(TEXT(DR7,"#,##0.00"),"-","△")&amp;"】"))</f>
        <v>【39.30】</v>
      </c>
      <c r="DS6" s="22">
        <f>IF(DS7="",NA(),DS7)</f>
        <v>46.12</v>
      </c>
      <c r="DT6" s="22">
        <f t="shared" ref="DT6:EB6" si="13">IF(DT7="",NA(),DT7)</f>
        <v>50.57</v>
      </c>
      <c r="DU6" s="22">
        <f t="shared" si="13"/>
        <v>57.86</v>
      </c>
      <c r="DV6" s="22">
        <f t="shared" si="13"/>
        <v>58.94</v>
      </c>
      <c r="DW6" s="22">
        <f t="shared" si="13"/>
        <v>66.84</v>
      </c>
      <c r="DX6" s="22">
        <f t="shared" si="13"/>
        <v>5.94</v>
      </c>
      <c r="DY6" s="22">
        <f t="shared" si="13"/>
        <v>10.050000000000001</v>
      </c>
      <c r="DZ6" s="22">
        <f t="shared" si="13"/>
        <v>10.78</v>
      </c>
      <c r="EA6" s="22">
        <f t="shared" si="13"/>
        <v>11.16</v>
      </c>
      <c r="EB6" s="22">
        <f t="shared" si="13"/>
        <v>14.82</v>
      </c>
      <c r="EC6" s="21" t="str">
        <f>IF(EC7="","",IF(EC7="-","【-】","【"&amp;SUBSTITUTE(TEXT(EC7,"#,##0.00"),"-","△")&amp;"】"))</f>
        <v>【18.76】</v>
      </c>
      <c r="ED6" s="21">
        <f>IF(ED7="",NA(),ED7)</f>
        <v>0</v>
      </c>
      <c r="EE6" s="21">
        <f t="shared" ref="EE6:EM6" si="14">IF(EE7="",NA(),EE7)</f>
        <v>0</v>
      </c>
      <c r="EF6" s="21">
        <f t="shared" si="14"/>
        <v>0</v>
      </c>
      <c r="EG6" s="21">
        <f t="shared" si="14"/>
        <v>0</v>
      </c>
      <c r="EH6" s="21">
        <f t="shared" si="14"/>
        <v>0</v>
      </c>
      <c r="EI6" s="22">
        <f t="shared" si="14"/>
        <v>0.04</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394017</v>
      </c>
      <c r="D7" s="24">
        <v>46</v>
      </c>
      <c r="E7" s="24">
        <v>1</v>
      </c>
      <c r="F7" s="24">
        <v>0</v>
      </c>
      <c r="G7" s="24">
        <v>5</v>
      </c>
      <c r="H7" s="24" t="s">
        <v>93</v>
      </c>
      <c r="I7" s="24" t="s">
        <v>94</v>
      </c>
      <c r="J7" s="24" t="s">
        <v>95</v>
      </c>
      <c r="K7" s="24" t="s">
        <v>96</v>
      </c>
      <c r="L7" s="24" t="s">
        <v>97</v>
      </c>
      <c r="M7" s="24" t="s">
        <v>98</v>
      </c>
      <c r="N7" s="25" t="s">
        <v>99</v>
      </c>
      <c r="O7" s="25">
        <v>57.86</v>
      </c>
      <c r="P7" s="25">
        <v>98.86</v>
      </c>
      <c r="Q7" s="25">
        <v>1870</v>
      </c>
      <c r="R7" s="25">
        <v>6106</v>
      </c>
      <c r="S7" s="25">
        <v>193.21</v>
      </c>
      <c r="T7" s="25">
        <v>31.6</v>
      </c>
      <c r="U7" s="25">
        <v>5988</v>
      </c>
      <c r="V7" s="25">
        <v>22.82</v>
      </c>
      <c r="W7" s="25">
        <v>262.39999999999998</v>
      </c>
      <c r="X7" s="25">
        <v>103.62</v>
      </c>
      <c r="Y7" s="25">
        <v>104</v>
      </c>
      <c r="Z7" s="25">
        <v>114.91</v>
      </c>
      <c r="AA7" s="25">
        <v>109.67</v>
      </c>
      <c r="AB7" s="25">
        <v>109.1</v>
      </c>
      <c r="AC7" s="25">
        <v>99.53</v>
      </c>
      <c r="AD7" s="25">
        <v>100.27</v>
      </c>
      <c r="AE7" s="25">
        <v>103.57</v>
      </c>
      <c r="AF7" s="25">
        <v>100.97</v>
      </c>
      <c r="AG7" s="25">
        <v>101.68</v>
      </c>
      <c r="AH7" s="25">
        <v>104.96</v>
      </c>
      <c r="AI7" s="25">
        <v>0</v>
      </c>
      <c r="AJ7" s="25">
        <v>0</v>
      </c>
      <c r="AK7" s="25">
        <v>0</v>
      </c>
      <c r="AL7" s="25">
        <v>0</v>
      </c>
      <c r="AM7" s="25">
        <v>0</v>
      </c>
      <c r="AN7" s="25">
        <v>4.53</v>
      </c>
      <c r="AO7" s="25">
        <v>8.57</v>
      </c>
      <c r="AP7" s="25">
        <v>5.78</v>
      </c>
      <c r="AQ7" s="25">
        <v>8.73</v>
      </c>
      <c r="AR7" s="25">
        <v>15.24</v>
      </c>
      <c r="AS7" s="25">
        <v>30.67</v>
      </c>
      <c r="AT7" s="25">
        <v>166.96</v>
      </c>
      <c r="AU7" s="25">
        <v>193.92</v>
      </c>
      <c r="AV7" s="25">
        <v>211.27</v>
      </c>
      <c r="AW7" s="25">
        <v>137.01</v>
      </c>
      <c r="AX7" s="25">
        <v>336.4</v>
      </c>
      <c r="AY7" s="25">
        <v>183.95</v>
      </c>
      <c r="AZ7" s="25">
        <v>139.66999999999999</v>
      </c>
      <c r="BA7" s="25">
        <v>92.24</v>
      </c>
      <c r="BB7" s="25">
        <v>116</v>
      </c>
      <c r="BC7" s="25">
        <v>132.63999999999999</v>
      </c>
      <c r="BD7" s="25">
        <v>195.24</v>
      </c>
      <c r="BE7" s="25">
        <v>775.27</v>
      </c>
      <c r="BF7" s="25">
        <v>867.62</v>
      </c>
      <c r="BG7" s="25">
        <v>794.75</v>
      </c>
      <c r="BH7" s="25">
        <v>960</v>
      </c>
      <c r="BI7" s="25">
        <v>1022.93</v>
      </c>
      <c r="BJ7" s="25">
        <v>1272.18</v>
      </c>
      <c r="BK7" s="25">
        <v>1390.57</v>
      </c>
      <c r="BL7" s="25">
        <v>1546.97</v>
      </c>
      <c r="BM7" s="25">
        <v>1471.36</v>
      </c>
      <c r="BN7" s="25">
        <v>1495.64</v>
      </c>
      <c r="BO7" s="25">
        <v>1090.93</v>
      </c>
      <c r="BP7" s="25">
        <v>70.56</v>
      </c>
      <c r="BQ7" s="25">
        <v>67.86</v>
      </c>
      <c r="BR7" s="25">
        <v>84.76</v>
      </c>
      <c r="BS7" s="25">
        <v>78.31</v>
      </c>
      <c r="BT7" s="25">
        <v>68.25</v>
      </c>
      <c r="BU7" s="25">
        <v>75.83</v>
      </c>
      <c r="BV7" s="25">
        <v>62.43</v>
      </c>
      <c r="BW7" s="25">
        <v>51.1</v>
      </c>
      <c r="BX7" s="25">
        <v>51.76</v>
      </c>
      <c r="BY7" s="25">
        <v>46.15</v>
      </c>
      <c r="BZ7" s="25">
        <v>58.61</v>
      </c>
      <c r="CA7" s="25">
        <v>128.6</v>
      </c>
      <c r="CB7" s="25">
        <v>133.46</v>
      </c>
      <c r="CC7" s="25">
        <v>122.43</v>
      </c>
      <c r="CD7" s="25">
        <v>131.97999999999999</v>
      </c>
      <c r="CE7" s="25">
        <v>151.08000000000001</v>
      </c>
      <c r="CF7" s="25">
        <v>181.94</v>
      </c>
      <c r="CG7" s="25">
        <v>224.51</v>
      </c>
      <c r="CH7" s="25">
        <v>269.64</v>
      </c>
      <c r="CI7" s="25">
        <v>276.18</v>
      </c>
      <c r="CJ7" s="25">
        <v>315.83</v>
      </c>
      <c r="CK7" s="25">
        <v>274.97000000000003</v>
      </c>
      <c r="CL7" s="25">
        <v>73.930000000000007</v>
      </c>
      <c r="CM7" s="25">
        <v>75.52</v>
      </c>
      <c r="CN7" s="25">
        <v>95.57</v>
      </c>
      <c r="CO7" s="25">
        <v>88.41</v>
      </c>
      <c r="CP7" s="25">
        <v>64.17</v>
      </c>
      <c r="CQ7" s="25">
        <v>52.63</v>
      </c>
      <c r="CR7" s="25">
        <v>55.3</v>
      </c>
      <c r="CS7" s="25">
        <v>54.14</v>
      </c>
      <c r="CT7" s="25">
        <v>53.79</v>
      </c>
      <c r="CU7" s="25">
        <v>56.4</v>
      </c>
      <c r="CV7" s="25">
        <v>52.36</v>
      </c>
      <c r="CW7" s="25">
        <v>67.349999999999994</v>
      </c>
      <c r="CX7" s="25">
        <v>63.08</v>
      </c>
      <c r="CY7" s="25">
        <v>77.41</v>
      </c>
      <c r="CZ7" s="25">
        <v>49.36</v>
      </c>
      <c r="DA7" s="25">
        <v>65.64</v>
      </c>
      <c r="DB7" s="25">
        <v>78.83</v>
      </c>
      <c r="DC7" s="25">
        <v>78.319999999999993</v>
      </c>
      <c r="DD7" s="25">
        <v>76.239999999999995</v>
      </c>
      <c r="DE7" s="25">
        <v>73.81</v>
      </c>
      <c r="DF7" s="25">
        <v>73.099999999999994</v>
      </c>
      <c r="DG7" s="25">
        <v>73.88</v>
      </c>
      <c r="DH7" s="25">
        <v>47.37</v>
      </c>
      <c r="DI7" s="25">
        <v>49.28</v>
      </c>
      <c r="DJ7" s="25">
        <v>49.02</v>
      </c>
      <c r="DK7" s="25">
        <v>48.11</v>
      </c>
      <c r="DL7" s="25">
        <v>49.97</v>
      </c>
      <c r="DM7" s="25">
        <v>41.07</v>
      </c>
      <c r="DN7" s="25">
        <v>34.83</v>
      </c>
      <c r="DO7" s="25">
        <v>31.44</v>
      </c>
      <c r="DP7" s="25">
        <v>35.43</v>
      </c>
      <c r="DQ7" s="25">
        <v>41.69</v>
      </c>
      <c r="DR7" s="25">
        <v>39.299999999999997</v>
      </c>
      <c r="DS7" s="25">
        <v>46.12</v>
      </c>
      <c r="DT7" s="25">
        <v>50.57</v>
      </c>
      <c r="DU7" s="25">
        <v>57.86</v>
      </c>
      <c r="DV7" s="25">
        <v>58.94</v>
      </c>
      <c r="DW7" s="25">
        <v>66.84</v>
      </c>
      <c r="DX7" s="25">
        <v>5.94</v>
      </c>
      <c r="DY7" s="25">
        <v>10.050000000000001</v>
      </c>
      <c r="DZ7" s="25">
        <v>10.78</v>
      </c>
      <c r="EA7" s="25">
        <v>11.16</v>
      </c>
      <c r="EB7" s="25">
        <v>14.82</v>
      </c>
      <c r="EC7" s="25">
        <v>18.760000000000002</v>
      </c>
      <c r="ED7" s="25">
        <v>0</v>
      </c>
      <c r="EE7" s="25">
        <v>0</v>
      </c>
      <c r="EF7" s="25">
        <v>0</v>
      </c>
      <c r="EG7" s="25">
        <v>0</v>
      </c>
      <c r="EH7" s="25">
        <v>0</v>
      </c>
      <c r="EI7" s="25">
        <v>0.04</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吉規</cp:lastModifiedBy>
  <cp:lastPrinted>2024-01-18T06:00:03Z</cp:lastPrinted>
  <dcterms:created xsi:type="dcterms:W3CDTF">2023-12-05T01:00:32Z</dcterms:created>
  <dcterms:modified xsi:type="dcterms:W3CDTF">2024-01-18T06:01:18Z</dcterms:modified>
  <cp:category/>
</cp:coreProperties>
</file>