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dnybNrqeeifmU8K5kwL3/aDrtIWh0qXKuKoMZzHdaQZNZAbo6asg7xLd3Q8ut4X5cYiA5gG5CSpJgarTCX07g==" workbookSaltValue="x5+pqOWFVTtmbdIfTjo1GA=="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<sst xmlns="http://schemas.openxmlformats.org/spreadsheetml/2006/main" xmlns:r="http://schemas.openxmlformats.org/officeDocument/2006/relationships" count="116" uniqueCount="116">
  <si>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</si>
  <si>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</si>
  <si>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</si>
  <si>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</si>
  <si>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</si>
  <si>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</si>
  <si>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</si>
  <si>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2. 老朽化の状況</t>
  </si>
  <si>
    <r>
      <t>面積(km</t>
    </r>
    <r>
      <rPr>
        <b/>
        <vertAlign val="superscript"/>
        <sz val="11"/>
        <color theme="1"/>
        <rFont val="ＭＳ ゴシック"/>
      </rPr>
      <t>2</t>
    </r>
    <r>
      <rPr>
        <b/>
        <sz val="11"/>
        <color theme="1"/>
        <rFont val="ＭＳ ゴシック"/>
      </rPr>
      <t>)</t>
    </r>
  </si>
  <si>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</si>
  <si>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</si>
  <si>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</si>
  <si>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</si>
  <si>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</si>
  <si>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</si>
  <si>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</si>
  <si>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</si>
  <si>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</si>
  <si>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</si>
  <si>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</si>
  <si>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</si>
  <si>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</si>
  <si>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</si>
  <si>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</si>
  <si>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</si>
  <si>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</si>
  <si>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</si>
  <si>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</si>
  <si>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</si>
  <si>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</si>
  <si>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</si>
  <si>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</si>
  <si>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</si>
  <si>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</si>
  <si>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</si>
  <si>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</si>
  <si>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</si>
  <si>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</si>
  <si>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</si>
  <si>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</si>
  <si>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</si>
  <si>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</si>
  <si>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</si>
  <si>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</si>
  <si>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</si>
  <si>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</si>
  <si>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</si>
  <si>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</si>
  <si>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</si>
  <si>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</si>
  <si>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</si>
  <si>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</si>
  <si>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</si>
  <si>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</si>
  <si>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</si>
  <si>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</si>
  <si>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</si>
  <si>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</si>
  <si>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</si>
  <si>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</si>
  <si>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</si>
  <si>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</si>
  <si>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</si>
  <si>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</si>
  <si>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</si>
  <si>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</si>
  <si>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</si>
  <si>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</si>
  <si>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</si>
  <si>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</si>
  <si>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</si>
  <si>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</si>
  <si>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</si>
  <si>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</si>
  <si>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</si>
  <si>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</si>
  <si>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</si>
  <si>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</si>
  <si>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</si>
  <si>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</si>
  <si>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</si>
  <si>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</si>
  <si>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</si>
  <si>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 xml:space="preserve">①収益的収支比率は、地方公営企業法適用準備のための費用が、大きく数値を悪化させています。一般会計から収支差額を補うための基準外繰入を行っている状態です。今後は使用料の適正化の検討も必要と考えます。
④企業債残高対事業規模比率は、設備更新等のための費用を企業債での借入金で賄っていますが、償還については繰出基準に従い全額を一般会計から繰り入れているため当該値は０％となっています。
⑤経費回収率は、使用料で回収すべき経費を賄えているかの指標ですが、100％を下回っており経費のすべてを使用料で回収できていない状況です。経費削減や使用料の適正化の検討も必要と考えます。
⑥汚水処理原価は、類似団体平均値に比べて低い水準ですが、施設の老朽化に伴う修繕費の増加や地方公営企業法適用に向けての取り組み等のための経費増加により、処理原価が上昇しています。
⑦施設利用率は、表には出ていませんが令和元年度は81.25％、令和２年度は75.00％となっています。毎年利用率に変動はありますが、全国平均に比べて高い水準を保っています。将来的には汚水処理人口の減少が想定されることから、適切な施設規模の維持が課題となります。
⑧水洗化率は、処理区域内の施設利用者数の増減が少ないため、ほぼ横ばいの状態です。加入促進を図るなど、水洗化率向上に向けての取組が必要と考えます。
</t>
    <rPh sb="1" eb="4">
      <t>シュウエキテキ</t>
    </rPh>
    <rPh sb="4" eb="6">
      <t>シュウシ</t>
    </rPh>
    <rPh sb="6" eb="8">
      <t>ヒリツ</t>
    </rPh>
    <rPh sb="10" eb="12">
      <t>チホウ</t>
    </rPh>
    <rPh sb="12" eb="14">
      <t>コウエイ</t>
    </rPh>
    <rPh sb="14" eb="16">
      <t>キギョウ</t>
    </rPh>
    <rPh sb="16" eb="17">
      <t>ホウ</t>
    </rPh>
    <rPh sb="17" eb="19">
      <t>テキヨウ</t>
    </rPh>
    <rPh sb="19" eb="21">
      <t>ジュンビ</t>
    </rPh>
    <rPh sb="25" eb="27">
      <t>ヒヨウ</t>
    </rPh>
    <rPh sb="29" eb="30">
      <t>オオ</t>
    </rPh>
    <rPh sb="32" eb="34">
      <t>スウチ</t>
    </rPh>
    <rPh sb="35" eb="37">
      <t>アッカ</t>
    </rPh>
    <rPh sb="44" eb="46">
      <t>イッパン</t>
    </rPh>
    <rPh sb="46" eb="48">
      <t>カイケイ</t>
    </rPh>
    <rPh sb="50" eb="52">
      <t>シュウシ</t>
    </rPh>
    <rPh sb="52" eb="54">
      <t>サガク</t>
    </rPh>
    <rPh sb="55" eb="56">
      <t>オギナ</t>
    </rPh>
    <rPh sb="60" eb="62">
      <t>キジュン</t>
    </rPh>
    <rPh sb="62" eb="63">
      <t>ガイ</t>
    </rPh>
    <rPh sb="63" eb="65">
      <t>クリイレ</t>
    </rPh>
    <rPh sb="66" eb="67">
      <t>オコナ</t>
    </rPh>
    <rPh sb="71" eb="73">
      <t>ジョウタイ</t>
    </rPh>
    <rPh sb="93" eb="94">
      <t>カンガ</t>
    </rPh>
    <rPh sb="100" eb="103">
      <t>キギョウサイ</t>
    </rPh>
    <rPh sb="103" eb="105">
      <t>ザンダカ</t>
    </rPh>
    <rPh sb="105" eb="106">
      <t>タイ</t>
    </rPh>
    <rPh sb="106" eb="108">
      <t>ジギョウ</t>
    </rPh>
    <rPh sb="108" eb="110">
      <t>キボ</t>
    </rPh>
    <rPh sb="110" eb="112">
      <t>ヒリツ</t>
    </rPh>
    <rPh sb="114" eb="116">
      <t>セツビ</t>
    </rPh>
    <rPh sb="116" eb="118">
      <t>コウシン</t>
    </rPh>
    <rPh sb="118" eb="119">
      <t>トウ</t>
    </rPh>
    <rPh sb="123" eb="125">
      <t>ヒヨウ</t>
    </rPh>
    <rPh sb="126" eb="128">
      <t>キギョウ</t>
    </rPh>
    <rPh sb="128" eb="129">
      <t>サイ</t>
    </rPh>
    <rPh sb="131" eb="133">
      <t>カリイレ</t>
    </rPh>
    <rPh sb="133" eb="134">
      <t>キン</t>
    </rPh>
    <rPh sb="135" eb="136">
      <t>マカナ</t>
    </rPh>
    <rPh sb="143" eb="145">
      <t>ショウカン</t>
    </rPh>
    <rPh sb="151" eb="152">
      <t>ダシ</t>
    </rPh>
    <rPh sb="155" eb="156">
      <t>シタガ</t>
    </rPh>
    <rPh sb="157" eb="159">
      <t>ゼンガク</t>
    </rPh>
    <rPh sb="160" eb="162">
      <t>イッパン</t>
    </rPh>
    <rPh sb="162" eb="164">
      <t>カイケイ</t>
    </rPh>
    <rPh sb="166" eb="167">
      <t>ク</t>
    </rPh>
    <rPh sb="168" eb="169">
      <t>イ</t>
    </rPh>
    <rPh sb="175" eb="177">
      <t>トウガイ</t>
    </rPh>
    <rPh sb="177" eb="178">
      <t>アタイ</t>
    </rPh>
    <rPh sb="191" eb="193">
      <t>ケイヒ</t>
    </rPh>
    <rPh sb="193" eb="196">
      <t>カイシュウリツ</t>
    </rPh>
    <rPh sb="198" eb="201">
      <t>シヨウリョウ</t>
    </rPh>
    <rPh sb="202" eb="204">
      <t>カイシュウ</t>
    </rPh>
    <rPh sb="207" eb="209">
      <t>ケイヒ</t>
    </rPh>
    <rPh sb="210" eb="211">
      <t>マカナ</t>
    </rPh>
    <rPh sb="217" eb="219">
      <t>シヒョウ</t>
    </rPh>
    <rPh sb="228" eb="230">
      <t>シタマワ</t>
    </rPh>
    <rPh sb="234" eb="236">
      <t>ケイヒ</t>
    </rPh>
    <rPh sb="241" eb="244">
      <t>シヨウリョウ</t>
    </rPh>
    <rPh sb="245" eb="247">
      <t>カイシュウ</t>
    </rPh>
    <rPh sb="253" eb="255">
      <t>ジョウキョウ</t>
    </rPh>
    <rPh sb="258" eb="260">
      <t>ケイヒ</t>
    </rPh>
    <rPh sb="260" eb="262">
      <t>サクゲン</t>
    </rPh>
    <rPh sb="284" eb="286">
      <t>オスイ</t>
    </rPh>
    <rPh sb="286" eb="288">
      <t>ショリ</t>
    </rPh>
    <rPh sb="288" eb="290">
      <t>ゲンカ</t>
    </rPh>
    <rPh sb="292" eb="294">
      <t>ルイジ</t>
    </rPh>
    <rPh sb="294" eb="296">
      <t>ダンタイ</t>
    </rPh>
    <rPh sb="296" eb="299">
      <t>ヘイキンチ</t>
    </rPh>
    <rPh sb="300" eb="301">
      <t>クラ</t>
    </rPh>
    <rPh sb="303" eb="304">
      <t>ヒク</t>
    </rPh>
    <rPh sb="305" eb="307">
      <t>スイジュン</t>
    </rPh>
    <rPh sb="311" eb="313">
      <t>シセツ</t>
    </rPh>
    <rPh sb="314" eb="317">
      <t>ロウキュウカ</t>
    </rPh>
    <rPh sb="318" eb="319">
      <t>トモナ</t>
    </rPh>
    <rPh sb="320" eb="323">
      <t>シュウゼンヒ</t>
    </rPh>
    <rPh sb="324" eb="326">
      <t>ゾウカ</t>
    </rPh>
    <rPh sb="327" eb="329">
      <t>チホウ</t>
    </rPh>
    <rPh sb="329" eb="331">
      <t>コウエイ</t>
    </rPh>
    <rPh sb="331" eb="333">
      <t>キギョウ</t>
    </rPh>
    <rPh sb="333" eb="334">
      <t>ホウ</t>
    </rPh>
    <rPh sb="334" eb="336">
      <t>テキヨウ</t>
    </rPh>
    <rPh sb="337" eb="338">
      <t>ム</t>
    </rPh>
    <rPh sb="341" eb="342">
      <t>ト</t>
    </rPh>
    <rPh sb="343" eb="344">
      <t>ク</t>
    </rPh>
    <rPh sb="345" eb="346">
      <t>トウ</t>
    </rPh>
    <rPh sb="350" eb="352">
      <t>ケイヒ</t>
    </rPh>
    <rPh sb="352" eb="354">
      <t>ゾウカ</t>
    </rPh>
    <rPh sb="358" eb="360">
      <t>ショリ</t>
    </rPh>
    <rPh sb="360" eb="362">
      <t>ゲンカ</t>
    </rPh>
    <rPh sb="363" eb="365">
      <t>ジョウショウ</t>
    </rPh>
    <rPh sb="373" eb="375">
      <t>シセツ</t>
    </rPh>
    <rPh sb="375" eb="378">
      <t>リヨウリツ</t>
    </rPh>
    <rPh sb="380" eb="381">
      <t>ヒョウ</t>
    </rPh>
    <rPh sb="383" eb="384">
      <t>デ</t>
    </rPh>
    <rPh sb="390" eb="392">
      <t>レイワ</t>
    </rPh>
    <rPh sb="392" eb="395">
      <t>ガンネンド</t>
    </rPh>
    <rPh sb="403" eb="405">
      <t>レイワ</t>
    </rPh>
    <rPh sb="406" eb="408">
      <t>ネンド</t>
    </rPh>
    <rPh sb="423" eb="425">
      <t>マイネン</t>
    </rPh>
    <rPh sb="425" eb="428">
      <t>リヨウリツ</t>
    </rPh>
    <rPh sb="429" eb="431">
      <t>ヘンドウ</t>
    </rPh>
    <rPh sb="438" eb="440">
      <t>ゼンコク</t>
    </rPh>
    <rPh sb="440" eb="442">
      <t>ヘイキン</t>
    </rPh>
    <rPh sb="443" eb="444">
      <t>クラ</t>
    </rPh>
    <rPh sb="446" eb="447">
      <t>タカ</t>
    </rPh>
    <rPh sb="448" eb="450">
      <t>スイジュン</t>
    </rPh>
    <rPh sb="451" eb="452">
      <t>タモ</t>
    </rPh>
    <rPh sb="458" eb="460">
      <t>ショウライ</t>
    </rPh>
    <rPh sb="460" eb="461">
      <t>テキ</t>
    </rPh>
    <rPh sb="463" eb="465">
      <t>オスイ</t>
    </rPh>
    <rPh sb="465" eb="467">
      <t>ショリ</t>
    </rPh>
    <rPh sb="467" eb="469">
      <t>ジンコウ</t>
    </rPh>
    <rPh sb="470" eb="472">
      <t>ゲンショウ</t>
    </rPh>
    <rPh sb="473" eb="475">
      <t>ソウテイ</t>
    </rPh>
    <rPh sb="483" eb="485">
      <t>テキセツ</t>
    </rPh>
    <rPh sb="486" eb="488">
      <t>シセツ</t>
    </rPh>
    <rPh sb="488" eb="490">
      <t>キボ</t>
    </rPh>
    <rPh sb="491" eb="493">
      <t>イジ</t>
    </rPh>
    <rPh sb="494" eb="496">
      <t>カダイ</t>
    </rPh>
    <rPh sb="504" eb="506">
      <t>スイセン</t>
    </rPh>
    <rPh sb="506" eb="507">
      <t>カ</t>
    </rPh>
    <rPh sb="507" eb="508">
      <t>リツ</t>
    </rPh>
    <rPh sb="510" eb="512">
      <t>ショリ</t>
    </rPh>
    <rPh sb="512" eb="515">
      <t>クイキナイ</t>
    </rPh>
    <rPh sb="516" eb="518">
      <t>シセツ</t>
    </rPh>
    <rPh sb="518" eb="521">
      <t>リヨウシャ</t>
    </rPh>
    <rPh sb="521" eb="522">
      <t>スウ</t>
    </rPh>
    <rPh sb="523" eb="525">
      <t>ゾウゲン</t>
    </rPh>
    <rPh sb="526" eb="527">
      <t>スク</t>
    </rPh>
    <rPh sb="534" eb="535">
      <t>ヨコ</t>
    </rPh>
    <rPh sb="538" eb="540">
      <t>ジョウタイ</t>
    </rPh>
    <rPh sb="543" eb="545">
      <t>カニュウ</t>
    </rPh>
    <rPh sb="545" eb="547">
      <t>ソクシン</t>
    </rPh>
    <rPh sb="548" eb="549">
      <t>ハカ</t>
    </rPh>
    <rPh sb="553" eb="555">
      <t>スイセン</t>
    </rPh>
    <rPh sb="555" eb="556">
      <t>カ</t>
    </rPh>
    <rPh sb="556" eb="557">
      <t>リツ</t>
    </rPh>
    <rPh sb="557" eb="559">
      <t>コウジョウ</t>
    </rPh>
    <rPh sb="560" eb="561">
      <t>ム</t>
    </rPh>
    <rPh sb="564" eb="566">
      <t>トリクミ</t>
    </rPh>
    <rPh sb="567" eb="569">
      <t>ヒツヨウ</t>
    </rPh>
    <rPh sb="570" eb="571">
      <t>カンガ</t>
    </rPh>
    <phoneticPr fontId="1"/>
  </si>
  <si>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</si>
  <si>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</si>
  <si>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</si>
  <si>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</si>
  <si>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</si>
  <si>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</si>
  <si>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</si>
  <si>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</si>
  <si>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</si>
  <si>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</si>
  <si>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</si>
  <si>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</si>
  <si>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</si>
  <si>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高知県　佐川町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</si>
  <si>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</si>
  <si>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</si>
  <si>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</si>
  <si>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</si>
  <si>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</si>
  <si>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</si>
  <si>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</si>
  <si>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</si>
  <si>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</si>
  <si>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</si>
  <si>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</si>
  <si>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</si>
  <si>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</si>
  <si>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</si>
  <si>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</si>
  <si>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</si>
  <si>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今後は、処理区域内人口の減少による料金収入の減、施設の老朽化による維持管理費の増加が考えられ、経営の健全化に向けての取組が最重要課題となっています。
　令和６年度から公営企業法を適用し、企業会計に移行することにより、下水道事業の経営状況をより具体的に把握し、将来に向けての経営の見通しを立て、適切な判断を行い、健全化を目指します。</t>
    <rPh sb="1" eb="3">
      <t>コンゴ</t>
    </rPh>
    <rPh sb="5" eb="7">
      <t>ショリ</t>
    </rPh>
    <rPh sb="7" eb="10">
      <t>クイキナイ</t>
    </rPh>
    <rPh sb="10" eb="12">
      <t>ジンコウ</t>
    </rPh>
    <rPh sb="13" eb="14">
      <t>ゲン</t>
    </rPh>
    <rPh sb="18" eb="20">
      <t>リョウキン</t>
    </rPh>
    <rPh sb="20" eb="22">
      <t>シュウニュウ</t>
    </rPh>
    <rPh sb="23" eb="24">
      <t>ゲン</t>
    </rPh>
    <rPh sb="25" eb="27">
      <t>シセツ</t>
    </rPh>
    <rPh sb="28" eb="31">
      <t>ロウキュウカ</t>
    </rPh>
    <rPh sb="34" eb="36">
      <t>イジ</t>
    </rPh>
    <rPh sb="36" eb="38">
      <t>カンリ</t>
    </rPh>
    <rPh sb="38" eb="39">
      <t>ヒ</t>
    </rPh>
    <rPh sb="40" eb="42">
      <t>ゾウカ</t>
    </rPh>
    <rPh sb="43" eb="44">
      <t>カンガ</t>
    </rPh>
    <rPh sb="48" eb="50">
      <t>ケイエイ</t>
    </rPh>
    <rPh sb="51" eb="54">
      <t>ケンゼンカ</t>
    </rPh>
    <rPh sb="55" eb="56">
      <t>ム</t>
    </rPh>
    <rPh sb="59" eb="61">
      <t>トリクミ</t>
    </rPh>
    <rPh sb="62" eb="63">
      <t>サイ</t>
    </rPh>
    <rPh sb="63" eb="65">
      <t>ジュウヨウ</t>
    </rPh>
    <rPh sb="65" eb="67">
      <t>カダイ</t>
    </rPh>
    <rPh sb="84" eb="86">
      <t>コウエイ</t>
    </rPh>
    <rPh sb="86" eb="88">
      <t>キギョウ</t>
    </rPh>
    <rPh sb="88" eb="89">
      <t>ホウ</t>
    </rPh>
    <rPh sb="90" eb="92">
      <t>テキヨウ</t>
    </rPh>
    <rPh sb="94" eb="96">
      <t>キギョウ</t>
    </rPh>
    <rPh sb="96" eb="98">
      <t>カイケイ</t>
    </rPh>
    <rPh sb="99" eb="101">
      <t>イコウ</t>
    </rPh>
    <rPh sb="109" eb="112">
      <t>ゲスイドウ</t>
    </rPh>
    <rPh sb="112" eb="114">
      <t>ジギョウ</t>
    </rPh>
    <rPh sb="115" eb="117">
      <t>ケイエイ</t>
    </rPh>
    <rPh sb="117" eb="119">
      <t>ジョウキョウ</t>
    </rPh>
    <rPh sb="122" eb="125">
      <t>グタイテキ</t>
    </rPh>
    <rPh sb="126" eb="128">
      <t>ハアク</t>
    </rPh>
    <rPh sb="130" eb="132">
      <t>ショウライ</t>
    </rPh>
    <rPh sb="133" eb="134">
      <t>ム</t>
    </rPh>
    <rPh sb="137" eb="139">
      <t>ケイエイ</t>
    </rPh>
    <rPh sb="140" eb="142">
      <t>ミトオ</t>
    </rPh>
    <rPh sb="144" eb="145">
      <t>タ</t>
    </rPh>
    <rPh sb="147" eb="149">
      <t>テキセツ</t>
    </rPh>
    <rPh sb="150" eb="152">
      <t>ハンダン</t>
    </rPh>
    <rPh sb="153" eb="154">
      <t>オコナ</t>
    </rPh>
    <rPh sb="156" eb="159">
      <t>ケンゼンカ</t>
    </rPh>
    <rPh sb="160" eb="162">
      <t>メザ</t>
    </rPh>
    <phoneticPr fontId="1"/>
  </si>
  <si>
    <t>③管渠改善率は、０％であり管渠の更新等は実施していません。当該施設は平成１４年に供用を開始しており、管渠以外の下水処理施設（処理場、ポンプ施設）については、令和元年度に策定した機能強化対策事業計画に基づいて令和２年度から４年度まで工事を実施しています。
　令和２年度には、処理施設の非常用通報装置、ポンプ施設の電気設備、令和３年度と４年度には、処理施設、ポンプ施設の機械設備を更新しました。
　今後も計画的に設備の更新を行い、適切な管理を行っていきます。</t>
    <rPh sb="1" eb="2">
      <t>カン</t>
    </rPh>
    <rPh sb="2" eb="3">
      <t>キョ</t>
    </rPh>
    <rPh sb="3" eb="6">
      <t>カイゼンリツ</t>
    </rPh>
    <rPh sb="13" eb="14">
      <t>カン</t>
    </rPh>
    <rPh sb="14" eb="15">
      <t>キョ</t>
    </rPh>
    <rPh sb="16" eb="18">
      <t>コウシン</t>
    </rPh>
    <rPh sb="18" eb="19">
      <t>トウ</t>
    </rPh>
    <rPh sb="20" eb="22">
      <t>ジッシ</t>
    </rPh>
    <rPh sb="29" eb="31">
      <t>トウガイ</t>
    </rPh>
    <rPh sb="31" eb="33">
      <t>シセツ</t>
    </rPh>
    <rPh sb="34" eb="36">
      <t>ヘイセイ</t>
    </rPh>
    <rPh sb="38" eb="39">
      <t>ネン</t>
    </rPh>
    <rPh sb="40" eb="42">
      <t>キョウヨウ</t>
    </rPh>
    <rPh sb="43" eb="45">
      <t>カイシ</t>
    </rPh>
    <rPh sb="50" eb="51">
      <t>カン</t>
    </rPh>
    <rPh sb="51" eb="52">
      <t>キョ</t>
    </rPh>
    <rPh sb="52" eb="54">
      <t>イガイ</t>
    </rPh>
    <rPh sb="55" eb="57">
      <t>ゲスイ</t>
    </rPh>
    <rPh sb="57" eb="59">
      <t>ショリ</t>
    </rPh>
    <rPh sb="59" eb="61">
      <t>シセツ</t>
    </rPh>
    <rPh sb="62" eb="65">
      <t>ショリジョウ</t>
    </rPh>
    <rPh sb="69" eb="71">
      <t>シセツ</t>
    </rPh>
    <rPh sb="78" eb="80">
      <t>レイワ</t>
    </rPh>
    <rPh sb="80" eb="83">
      <t>ガンネンド</t>
    </rPh>
    <rPh sb="84" eb="86">
      <t>サクテイ</t>
    </rPh>
    <rPh sb="88" eb="90">
      <t>キノウ</t>
    </rPh>
    <rPh sb="90" eb="92">
      <t>キョウカ</t>
    </rPh>
    <rPh sb="92" eb="94">
      <t>タイサク</t>
    </rPh>
    <rPh sb="94" eb="96">
      <t>ジギョウ</t>
    </rPh>
    <rPh sb="96" eb="98">
      <t>ケイカク</t>
    </rPh>
    <rPh sb="99" eb="100">
      <t>モト</t>
    </rPh>
    <rPh sb="103" eb="105">
      <t>レイワ</t>
    </rPh>
    <rPh sb="106" eb="108">
      <t>ネンド</t>
    </rPh>
    <rPh sb="111" eb="113">
      <t>ネンド</t>
    </rPh>
    <rPh sb="115" eb="117">
      <t>コウジ</t>
    </rPh>
    <rPh sb="118" eb="120">
      <t>ジッシ</t>
    </rPh>
    <rPh sb="128" eb="130">
      <t>レイワ</t>
    </rPh>
    <rPh sb="131" eb="133">
      <t>ネンド</t>
    </rPh>
    <rPh sb="136" eb="138">
      <t>ショリ</t>
    </rPh>
    <rPh sb="138" eb="140">
      <t>シセツ</t>
    </rPh>
    <rPh sb="141" eb="144">
      <t>ヒジョウヨウ</t>
    </rPh>
    <rPh sb="144" eb="146">
      <t>ツウホウ</t>
    </rPh>
    <rPh sb="146" eb="148">
      <t>ソウチ</t>
    </rPh>
    <rPh sb="152" eb="154">
      <t>シセツ</t>
    </rPh>
    <rPh sb="155" eb="157">
      <t>デンキ</t>
    </rPh>
    <rPh sb="157" eb="159">
      <t>セツビ</t>
    </rPh>
    <rPh sb="160" eb="162">
      <t>レイワ</t>
    </rPh>
    <rPh sb="163" eb="165">
      <t>ネンド</t>
    </rPh>
    <rPh sb="167" eb="169">
      <t>ネンド</t>
    </rPh>
    <rPh sb="172" eb="174">
      <t>ショリ</t>
    </rPh>
    <rPh sb="174" eb="176">
      <t>シセツ</t>
    </rPh>
    <rPh sb="180" eb="182">
      <t>シセツ</t>
    </rPh>
    <rPh sb="183" eb="185">
      <t>キカイ</t>
    </rPh>
    <rPh sb="185" eb="187">
      <t>セツビ</t>
    </rPh>
    <rPh sb="188" eb="190">
      <t>コウシン</t>
    </rPh>
    <rPh sb="197" eb="199">
      <t>コンゴ</t>
    </rPh>
    <rPh sb="200" eb="203">
      <t>ケイカクテキ</t>
    </rPh>
    <rPh sb="204" eb="206">
      <t>セツビ</t>
    </rPh>
    <rPh sb="207" eb="209">
      <t>コウシン</t>
    </rPh>
    <rPh sb="210" eb="211">
      <t>オコナ</t>
    </rPh>
    <rPh sb="213" eb="215">
      <t>テキセツ</t>
    </rPh>
    <rPh sb="216" eb="218">
      <t>カンリ</t>
    </rPh>
    <rPh sb="219" eb="220">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</si>
</sst>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2.e-002</c:v>
                </c:pt>
                <c:pt idx="2">
                  <c:v>0.25</c:v>
                </c:pt>
                <c:pt idx="3">
                  <c:v>5.e-002</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81.25</c:v>
                </c:pt>
                <c:pt idx="1" formatCode="#,##0.00;&quot;△&quot;#,##0.00">
                  <c:v>0</c:v>
                </c:pt>
                <c:pt idx="2" formatCode="#,##0.00;&quot;△&quot;#,##0.00">
                  <c:v>0</c:v>
                </c:pt>
                <c:pt idx="3">
                  <c:v>79.86</c:v>
                </c:pt>
                <c:pt idx="4">
                  <c:v>77.08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50.68</c:v>
                </c:pt>
                <c:pt idx="1">
                  <c:v>50.14</c:v>
                </c:pt>
                <c:pt idx="2">
                  <c:v>54.83</c:v>
                </c:pt>
                <c:pt idx="3">
                  <c:v>66.53</c:v>
                </c:pt>
                <c:pt idx="4">
                  <c:v>52.35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86.61</c:v>
                </c:pt>
                <c:pt idx="1">
                  <c:v>87.33</c:v>
                </c:pt>
                <c:pt idx="2">
                  <c:v>86.85</c:v>
                </c:pt>
                <c:pt idx="3">
                  <c:v>86.97</c:v>
                </c:pt>
                <c:pt idx="4">
                  <c:v>86.97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84.86</c:v>
                </c:pt>
                <c:pt idx="1">
                  <c:v>84.98</c:v>
                </c:pt>
                <c:pt idx="2">
                  <c:v>84.7</c:v>
                </c:pt>
                <c:pt idx="3">
                  <c:v>84.67</c:v>
                </c:pt>
                <c:pt idx="4">
                  <c:v>84.39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98.05</c:v>
                </c:pt>
                <c:pt idx="1">
                  <c:v>96.54</c:v>
                </c:pt>
                <c:pt idx="2">
                  <c:v>100.32</c:v>
                </c:pt>
                <c:pt idx="3">
                  <c:v>97.54</c:v>
                </c:pt>
                <c:pt idx="4">
                  <c:v>84.78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789.46</c:v>
                </c:pt>
                <c:pt idx="1">
                  <c:v>826.83</c:v>
                </c:pt>
                <c:pt idx="2">
                  <c:v>867.83</c:v>
                </c:pt>
                <c:pt idx="3">
                  <c:v>791.76</c:v>
                </c:pt>
                <c:pt idx="4">
                  <c:v>900.82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93.01</c:v>
                </c:pt>
                <c:pt idx="1">
                  <c:v>54.81</c:v>
                </c:pt>
                <c:pt idx="2">
                  <c:v>97.9</c:v>
                </c:pt>
                <c:pt idx="3">
                  <c:v>81.14</c:v>
                </c:pt>
                <c:pt idx="4">
                  <c:v>53.06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57.77</c:v>
                </c:pt>
                <c:pt idx="1">
                  <c:v>57.31</c:v>
                </c:pt>
                <c:pt idx="2">
                  <c:v>57.08</c:v>
                </c:pt>
                <c:pt idx="3">
                  <c:v>56.26</c:v>
                </c:pt>
                <c:pt idx="4">
                  <c:v>52.94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136.13999999999999</c:v>
                </c:pt>
                <c:pt idx="1">
                  <c:v>242.6</c:v>
                </c:pt>
                <c:pt idx="2">
                  <c:v>129.97999999999999</c:v>
                </c:pt>
                <c:pt idx="3">
                  <c:v>156.07</c:v>
                </c:pt>
                <c:pt idx="4">
                  <c:v>247.95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274.35000000000002</c:v>
                </c:pt>
                <c:pt idx="1">
                  <c:v>273.52</c:v>
                </c:pt>
                <c:pt idx="2">
                  <c:v>274.99</c:v>
                </c:pt>
                <c:pt idx="3">
                  <c:v>282.08999999999997</c:v>
                </c:pt>
                <c:pt idx="4">
                  <c:v>303.27999999999997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【809.19】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【273.68】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C16" zoomScale="80" zoomScaleNormal="80" workbookViewId="0">
      <selection activeCell="CE38" sqref="CE38"/>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佐川町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8</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12238</v>
      </c>
      <c r="AM8" s="21"/>
      <c r="AN8" s="21"/>
      <c r="AO8" s="21"/>
      <c r="AP8" s="21"/>
      <c r="AQ8" s="21"/>
      <c r="AR8" s="21"/>
      <c r="AS8" s="21"/>
      <c r="AT8" s="7">
        <f>データ!T6</f>
        <v>100.8</v>
      </c>
      <c r="AU8" s="7"/>
      <c r="AV8" s="7"/>
      <c r="AW8" s="7"/>
      <c r="AX8" s="7"/>
      <c r="AY8" s="7"/>
      <c r="AZ8" s="7"/>
      <c r="BA8" s="7"/>
      <c r="BB8" s="7">
        <f>データ!U6</f>
        <v>121.41</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22</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8" t="s">
        <v>34</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3.46</v>
      </c>
      <c r="Q10" s="7"/>
      <c r="R10" s="7"/>
      <c r="S10" s="7"/>
      <c r="T10" s="7"/>
      <c r="U10" s="7"/>
      <c r="V10" s="7"/>
      <c r="W10" s="7">
        <f>データ!Q6</f>
        <v>100</v>
      </c>
      <c r="X10" s="7"/>
      <c r="Y10" s="7"/>
      <c r="Z10" s="7"/>
      <c r="AA10" s="7"/>
      <c r="AB10" s="7"/>
      <c r="AC10" s="7"/>
      <c r="AD10" s="21">
        <f>データ!R6</f>
        <v>3410</v>
      </c>
      <c r="AE10" s="21"/>
      <c r="AF10" s="21"/>
      <c r="AG10" s="21"/>
      <c r="AH10" s="21"/>
      <c r="AI10" s="21"/>
      <c r="AJ10" s="21"/>
      <c r="AK10" s="2"/>
      <c r="AL10" s="21">
        <f>データ!V6</f>
        <v>422</v>
      </c>
      <c r="AM10" s="21"/>
      <c r="AN10" s="21"/>
      <c r="AO10" s="21"/>
      <c r="AP10" s="21"/>
      <c r="AQ10" s="21"/>
      <c r="AR10" s="21"/>
      <c r="AS10" s="21"/>
      <c r="AT10" s="7">
        <f>データ!W6</f>
        <v>0.17</v>
      </c>
      <c r="AU10" s="7"/>
      <c r="AV10" s="7"/>
      <c r="AW10" s="7"/>
      <c r="AX10" s="7"/>
      <c r="AY10" s="7"/>
      <c r="AZ10" s="7"/>
      <c r="BA10" s="7"/>
      <c r="BB10" s="7">
        <f>データ!X6</f>
        <v>2482.35</v>
      </c>
      <c r="BC10" s="7"/>
      <c r="BD10" s="7"/>
      <c r="BE10" s="7"/>
      <c r="BF10" s="7"/>
      <c r="BG10" s="7"/>
      <c r="BH10" s="7"/>
      <c r="BI10" s="7"/>
      <c r="BJ10" s="2"/>
      <c r="BK10" s="2"/>
      <c r="BL10" s="29" t="s">
        <v>37</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83</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115</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45</v>
      </c>
      <c r="F85" s="12" t="s">
        <v>47</v>
      </c>
      <c r="G85" s="12" t="s">
        <v>48</v>
      </c>
      <c r="H85" s="12" t="s">
        <v>42</v>
      </c>
      <c r="I85" s="12" t="s">
        <v>10</v>
      </c>
      <c r="J85" s="12" t="s">
        <v>49</v>
      </c>
      <c r="K85" s="12" t="s">
        <v>50</v>
      </c>
      <c r="L85" s="12" t="s">
        <v>32</v>
      </c>
      <c r="M85" s="12" t="s">
        <v>36</v>
      </c>
      <c r="N85" s="12" t="s">
        <v>51</v>
      </c>
      <c r="O85" s="12" t="s">
        <v>52</v>
      </c>
    </row>
    <row r="86" spans="1:78" hidden="1">
      <c r="B86" s="12"/>
      <c r="C86" s="12"/>
      <c r="D86" s="12"/>
      <c r="E86" s="12" t="str">
        <f>データ!AI6</f>
        <v/>
      </c>
      <c r="F86" s="12" t="s">
        <v>39</v>
      </c>
      <c r="G86" s="12" t="s">
        <v>39</v>
      </c>
      <c r="H86" s="12" t="str">
        <f>データ!BP6</f>
        <v>【809.19】</v>
      </c>
      <c r="I86" s="12" t="str">
        <f>データ!CA6</f>
        <v>【57.02】</v>
      </c>
      <c r="J86" s="12" t="str">
        <f>データ!CL6</f>
        <v>【273.68】</v>
      </c>
      <c r="K86" s="12" t="str">
        <f>データ!CW6</f>
        <v>【52.55】</v>
      </c>
      <c r="L86" s="12" t="str">
        <f>データ!DH6</f>
        <v>【87.30】</v>
      </c>
      <c r="M86" s="12" t="s">
        <v>39</v>
      </c>
      <c r="N86" s="12" t="s">
        <v>39</v>
      </c>
      <c r="O86" s="12" t="str">
        <f>データ!EO6</f>
        <v>【0.02】</v>
      </c>
    </row>
  </sheetData>
  <sheetProtection algorithmName="SHA-512" hashValue="H27J0HmksCJNgMwhEkgmSmoOklMER3iKe0ftnwMfWZ1SRdy3n4G4416gfaNTpyiFNX2LrmhdNU9KDoX4Xb5grw==" saltValue="NKy3fanFOAUu5el39Lzt1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18</v>
      </c>
      <c r="B3" s="58" t="s">
        <v>33</v>
      </c>
      <c r="C3" s="58" t="s">
        <v>58</v>
      </c>
      <c r="D3" s="58" t="s">
        <v>59</v>
      </c>
      <c r="E3" s="58" t="s">
        <v>5</v>
      </c>
      <c r="F3" s="58" t="s">
        <v>4</v>
      </c>
      <c r="G3" s="58" t="s">
        <v>23</v>
      </c>
      <c r="H3" s="65" t="s">
        <v>55</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60</v>
      </c>
      <c r="B4" s="59"/>
      <c r="C4" s="59"/>
      <c r="D4" s="59"/>
      <c r="E4" s="59"/>
      <c r="F4" s="59"/>
      <c r="G4" s="59"/>
      <c r="H4" s="66"/>
      <c r="I4" s="69"/>
      <c r="J4" s="69"/>
      <c r="K4" s="69"/>
      <c r="L4" s="69"/>
      <c r="M4" s="69"/>
      <c r="N4" s="69"/>
      <c r="O4" s="69"/>
      <c r="P4" s="69"/>
      <c r="Q4" s="69"/>
      <c r="R4" s="69"/>
      <c r="S4" s="69"/>
      <c r="T4" s="69"/>
      <c r="U4" s="69"/>
      <c r="V4" s="69"/>
      <c r="W4" s="69"/>
      <c r="X4" s="74"/>
      <c r="Y4" s="77" t="s">
        <v>25</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61</v>
      </c>
      <c r="BG4" s="77"/>
      <c r="BH4" s="77"/>
      <c r="BI4" s="77"/>
      <c r="BJ4" s="77"/>
      <c r="BK4" s="77"/>
      <c r="BL4" s="77"/>
      <c r="BM4" s="77"/>
      <c r="BN4" s="77"/>
      <c r="BO4" s="77"/>
      <c r="BP4" s="77"/>
      <c r="BQ4" s="77" t="s">
        <v>14</v>
      </c>
      <c r="BR4" s="77"/>
      <c r="BS4" s="77"/>
      <c r="BT4" s="77"/>
      <c r="BU4" s="77"/>
      <c r="BV4" s="77"/>
      <c r="BW4" s="77"/>
      <c r="BX4" s="77"/>
      <c r="BY4" s="77"/>
      <c r="BZ4" s="77"/>
      <c r="CA4" s="77"/>
      <c r="CB4" s="77" t="s">
        <v>62</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57</v>
      </c>
      <c r="I5" s="67" t="s">
        <v>70</v>
      </c>
      <c r="J5" s="67" t="s">
        <v>71</v>
      </c>
      <c r="K5" s="67" t="s">
        <v>72</v>
      </c>
      <c r="L5" s="67" t="s">
        <v>73</v>
      </c>
      <c r="M5" s="67" t="s">
        <v>6</v>
      </c>
      <c r="N5" s="67" t="s">
        <v>74</v>
      </c>
      <c r="O5" s="67" t="s">
        <v>75</v>
      </c>
      <c r="P5" s="67" t="s">
        <v>76</v>
      </c>
      <c r="Q5" s="67" t="s">
        <v>77</v>
      </c>
      <c r="R5" s="67" t="s">
        <v>78</v>
      </c>
      <c r="S5" s="67" t="s">
        <v>79</v>
      </c>
      <c r="T5" s="67" t="s">
        <v>80</v>
      </c>
      <c r="U5" s="67" t="s">
        <v>63</v>
      </c>
      <c r="V5" s="67" t="s">
        <v>81</v>
      </c>
      <c r="W5" s="67" t="s">
        <v>82</v>
      </c>
      <c r="X5" s="67" t="s">
        <v>84</v>
      </c>
      <c r="Y5" s="67" t="s">
        <v>85</v>
      </c>
      <c r="Z5" s="67" t="s">
        <v>86</v>
      </c>
      <c r="AA5" s="67" t="s">
        <v>87</v>
      </c>
      <c r="AB5" s="67" t="s">
        <v>88</v>
      </c>
      <c r="AC5" s="67" t="s">
        <v>89</v>
      </c>
      <c r="AD5" s="67" t="s">
        <v>90</v>
      </c>
      <c r="AE5" s="67" t="s">
        <v>92</v>
      </c>
      <c r="AF5" s="67" t="s">
        <v>93</v>
      </c>
      <c r="AG5" s="67" t="s">
        <v>94</v>
      </c>
      <c r="AH5" s="67" t="s">
        <v>95</v>
      </c>
      <c r="AI5" s="67" t="s">
        <v>44</v>
      </c>
      <c r="AJ5" s="67" t="s">
        <v>85</v>
      </c>
      <c r="AK5" s="67" t="s">
        <v>86</v>
      </c>
      <c r="AL5" s="67" t="s">
        <v>87</v>
      </c>
      <c r="AM5" s="67" t="s">
        <v>88</v>
      </c>
      <c r="AN5" s="67" t="s">
        <v>89</v>
      </c>
      <c r="AO5" s="67" t="s">
        <v>90</v>
      </c>
      <c r="AP5" s="67" t="s">
        <v>92</v>
      </c>
      <c r="AQ5" s="67" t="s">
        <v>93</v>
      </c>
      <c r="AR5" s="67" t="s">
        <v>94</v>
      </c>
      <c r="AS5" s="67" t="s">
        <v>95</v>
      </c>
      <c r="AT5" s="67" t="s">
        <v>91</v>
      </c>
      <c r="AU5" s="67" t="s">
        <v>85</v>
      </c>
      <c r="AV5" s="67" t="s">
        <v>86</v>
      </c>
      <c r="AW5" s="67" t="s">
        <v>87</v>
      </c>
      <c r="AX5" s="67" t="s">
        <v>88</v>
      </c>
      <c r="AY5" s="67" t="s">
        <v>89</v>
      </c>
      <c r="AZ5" s="67" t="s">
        <v>90</v>
      </c>
      <c r="BA5" s="67" t="s">
        <v>92</v>
      </c>
      <c r="BB5" s="67" t="s">
        <v>93</v>
      </c>
      <c r="BC5" s="67" t="s">
        <v>94</v>
      </c>
      <c r="BD5" s="67" t="s">
        <v>95</v>
      </c>
      <c r="BE5" s="67" t="s">
        <v>91</v>
      </c>
      <c r="BF5" s="67" t="s">
        <v>85</v>
      </c>
      <c r="BG5" s="67" t="s">
        <v>86</v>
      </c>
      <c r="BH5" s="67" t="s">
        <v>87</v>
      </c>
      <c r="BI5" s="67" t="s">
        <v>88</v>
      </c>
      <c r="BJ5" s="67" t="s">
        <v>89</v>
      </c>
      <c r="BK5" s="67" t="s">
        <v>90</v>
      </c>
      <c r="BL5" s="67" t="s">
        <v>92</v>
      </c>
      <c r="BM5" s="67" t="s">
        <v>93</v>
      </c>
      <c r="BN5" s="67" t="s">
        <v>94</v>
      </c>
      <c r="BO5" s="67" t="s">
        <v>95</v>
      </c>
      <c r="BP5" s="67" t="s">
        <v>91</v>
      </c>
      <c r="BQ5" s="67" t="s">
        <v>85</v>
      </c>
      <c r="BR5" s="67" t="s">
        <v>86</v>
      </c>
      <c r="BS5" s="67" t="s">
        <v>87</v>
      </c>
      <c r="BT5" s="67" t="s">
        <v>88</v>
      </c>
      <c r="BU5" s="67" t="s">
        <v>89</v>
      </c>
      <c r="BV5" s="67" t="s">
        <v>90</v>
      </c>
      <c r="BW5" s="67" t="s">
        <v>92</v>
      </c>
      <c r="BX5" s="67" t="s">
        <v>93</v>
      </c>
      <c r="BY5" s="67" t="s">
        <v>94</v>
      </c>
      <c r="BZ5" s="67" t="s">
        <v>95</v>
      </c>
      <c r="CA5" s="67" t="s">
        <v>91</v>
      </c>
      <c r="CB5" s="67" t="s">
        <v>85</v>
      </c>
      <c r="CC5" s="67" t="s">
        <v>86</v>
      </c>
      <c r="CD5" s="67" t="s">
        <v>87</v>
      </c>
      <c r="CE5" s="67" t="s">
        <v>88</v>
      </c>
      <c r="CF5" s="67" t="s">
        <v>89</v>
      </c>
      <c r="CG5" s="67" t="s">
        <v>90</v>
      </c>
      <c r="CH5" s="67" t="s">
        <v>92</v>
      </c>
      <c r="CI5" s="67" t="s">
        <v>93</v>
      </c>
      <c r="CJ5" s="67" t="s">
        <v>94</v>
      </c>
      <c r="CK5" s="67" t="s">
        <v>95</v>
      </c>
      <c r="CL5" s="67" t="s">
        <v>91</v>
      </c>
      <c r="CM5" s="67" t="s">
        <v>85</v>
      </c>
      <c r="CN5" s="67" t="s">
        <v>86</v>
      </c>
      <c r="CO5" s="67" t="s">
        <v>87</v>
      </c>
      <c r="CP5" s="67" t="s">
        <v>88</v>
      </c>
      <c r="CQ5" s="67" t="s">
        <v>89</v>
      </c>
      <c r="CR5" s="67" t="s">
        <v>90</v>
      </c>
      <c r="CS5" s="67" t="s">
        <v>92</v>
      </c>
      <c r="CT5" s="67" t="s">
        <v>93</v>
      </c>
      <c r="CU5" s="67" t="s">
        <v>94</v>
      </c>
      <c r="CV5" s="67" t="s">
        <v>95</v>
      </c>
      <c r="CW5" s="67" t="s">
        <v>91</v>
      </c>
      <c r="CX5" s="67" t="s">
        <v>85</v>
      </c>
      <c r="CY5" s="67" t="s">
        <v>86</v>
      </c>
      <c r="CZ5" s="67" t="s">
        <v>87</v>
      </c>
      <c r="DA5" s="67" t="s">
        <v>88</v>
      </c>
      <c r="DB5" s="67" t="s">
        <v>89</v>
      </c>
      <c r="DC5" s="67" t="s">
        <v>90</v>
      </c>
      <c r="DD5" s="67" t="s">
        <v>92</v>
      </c>
      <c r="DE5" s="67" t="s">
        <v>93</v>
      </c>
      <c r="DF5" s="67" t="s">
        <v>94</v>
      </c>
      <c r="DG5" s="67" t="s">
        <v>95</v>
      </c>
      <c r="DH5" s="67" t="s">
        <v>91</v>
      </c>
      <c r="DI5" s="67" t="s">
        <v>85</v>
      </c>
      <c r="DJ5" s="67" t="s">
        <v>86</v>
      </c>
      <c r="DK5" s="67" t="s">
        <v>87</v>
      </c>
      <c r="DL5" s="67" t="s">
        <v>88</v>
      </c>
      <c r="DM5" s="67" t="s">
        <v>89</v>
      </c>
      <c r="DN5" s="67" t="s">
        <v>90</v>
      </c>
      <c r="DO5" s="67" t="s">
        <v>92</v>
      </c>
      <c r="DP5" s="67" t="s">
        <v>93</v>
      </c>
      <c r="DQ5" s="67" t="s">
        <v>94</v>
      </c>
      <c r="DR5" s="67" t="s">
        <v>95</v>
      </c>
      <c r="DS5" s="67" t="s">
        <v>91</v>
      </c>
      <c r="DT5" s="67" t="s">
        <v>85</v>
      </c>
      <c r="DU5" s="67" t="s">
        <v>86</v>
      </c>
      <c r="DV5" s="67" t="s">
        <v>87</v>
      </c>
      <c r="DW5" s="67" t="s">
        <v>88</v>
      </c>
      <c r="DX5" s="67" t="s">
        <v>89</v>
      </c>
      <c r="DY5" s="67" t="s">
        <v>90</v>
      </c>
      <c r="DZ5" s="67" t="s">
        <v>92</v>
      </c>
      <c r="EA5" s="67" t="s">
        <v>93</v>
      </c>
      <c r="EB5" s="67" t="s">
        <v>94</v>
      </c>
      <c r="EC5" s="67" t="s">
        <v>95</v>
      </c>
      <c r="ED5" s="67" t="s">
        <v>91</v>
      </c>
      <c r="EE5" s="67" t="s">
        <v>85</v>
      </c>
      <c r="EF5" s="67" t="s">
        <v>86</v>
      </c>
      <c r="EG5" s="67" t="s">
        <v>87</v>
      </c>
      <c r="EH5" s="67" t="s">
        <v>88</v>
      </c>
      <c r="EI5" s="67" t="s">
        <v>89</v>
      </c>
      <c r="EJ5" s="67" t="s">
        <v>90</v>
      </c>
      <c r="EK5" s="67" t="s">
        <v>92</v>
      </c>
      <c r="EL5" s="67" t="s">
        <v>93</v>
      </c>
      <c r="EM5" s="67" t="s">
        <v>94</v>
      </c>
      <c r="EN5" s="67" t="s">
        <v>95</v>
      </c>
      <c r="EO5" s="67" t="s">
        <v>91</v>
      </c>
    </row>
    <row r="6" spans="1:145" s="55" customFormat="1">
      <c r="A6" s="56" t="s">
        <v>96</v>
      </c>
      <c r="B6" s="61">
        <f t="shared" ref="B6:X6" si="1">B7</f>
        <v>2022</v>
      </c>
      <c r="C6" s="61">
        <f t="shared" si="1"/>
        <v>394025</v>
      </c>
      <c r="D6" s="61">
        <f t="shared" si="1"/>
        <v>47</v>
      </c>
      <c r="E6" s="61">
        <f t="shared" si="1"/>
        <v>17</v>
      </c>
      <c r="F6" s="61">
        <f t="shared" si="1"/>
        <v>5</v>
      </c>
      <c r="G6" s="61">
        <f t="shared" si="1"/>
        <v>0</v>
      </c>
      <c r="H6" s="61" t="str">
        <f t="shared" si="1"/>
        <v>高知県　佐川町</v>
      </c>
      <c r="I6" s="61" t="str">
        <f t="shared" si="1"/>
        <v>法非適用</v>
      </c>
      <c r="J6" s="61" t="str">
        <f t="shared" si="1"/>
        <v>下水道事業</v>
      </c>
      <c r="K6" s="61" t="str">
        <f t="shared" si="1"/>
        <v>農業集落排水</v>
      </c>
      <c r="L6" s="61" t="str">
        <f t="shared" si="1"/>
        <v>F2</v>
      </c>
      <c r="M6" s="61" t="str">
        <f t="shared" si="1"/>
        <v>非設置</v>
      </c>
      <c r="N6" s="70" t="str">
        <f t="shared" si="1"/>
        <v>-</v>
      </c>
      <c r="O6" s="70" t="str">
        <f t="shared" si="1"/>
        <v>該当数値なし</v>
      </c>
      <c r="P6" s="70">
        <f t="shared" si="1"/>
        <v>3.46</v>
      </c>
      <c r="Q6" s="70">
        <f t="shared" si="1"/>
        <v>100</v>
      </c>
      <c r="R6" s="70">
        <f t="shared" si="1"/>
        <v>3410</v>
      </c>
      <c r="S6" s="70">
        <f t="shared" si="1"/>
        <v>12238</v>
      </c>
      <c r="T6" s="70">
        <f t="shared" si="1"/>
        <v>100.8</v>
      </c>
      <c r="U6" s="70">
        <f t="shared" si="1"/>
        <v>121.41</v>
      </c>
      <c r="V6" s="70">
        <f t="shared" si="1"/>
        <v>422</v>
      </c>
      <c r="W6" s="70">
        <f t="shared" si="1"/>
        <v>0.17</v>
      </c>
      <c r="X6" s="70">
        <f t="shared" si="1"/>
        <v>2482.35</v>
      </c>
      <c r="Y6" s="78">
        <f t="shared" ref="Y6:AH6" si="2">IF(Y7="",NA(),Y7)</f>
        <v>98.05</v>
      </c>
      <c r="Z6" s="78">
        <f t="shared" si="2"/>
        <v>96.54</v>
      </c>
      <c r="AA6" s="78">
        <f t="shared" si="2"/>
        <v>100.32</v>
      </c>
      <c r="AB6" s="78">
        <f t="shared" si="2"/>
        <v>97.54</v>
      </c>
      <c r="AC6" s="78">
        <f t="shared" si="2"/>
        <v>84.78</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0">
        <f t="shared" si="5"/>
        <v>0</v>
      </c>
      <c r="BJ6" s="70">
        <f t="shared" si="5"/>
        <v>0</v>
      </c>
      <c r="BK6" s="78">
        <f t="shared" si="5"/>
        <v>789.46</v>
      </c>
      <c r="BL6" s="78">
        <f t="shared" si="5"/>
        <v>826.83</v>
      </c>
      <c r="BM6" s="78">
        <f t="shared" si="5"/>
        <v>867.83</v>
      </c>
      <c r="BN6" s="78">
        <f t="shared" si="5"/>
        <v>791.76</v>
      </c>
      <c r="BO6" s="78">
        <f t="shared" si="5"/>
        <v>900.82</v>
      </c>
      <c r="BP6" s="70" t="str">
        <f>IF(BP7="","",IF(BP7="-","【-】","【"&amp;SUBSTITUTE(TEXT(BP7,"#,##0.00"),"-","△")&amp;"】"))</f>
        <v>【809.19】</v>
      </c>
      <c r="BQ6" s="78">
        <f t="shared" ref="BQ6:BZ6" si="6">IF(BQ7="",NA(),BQ7)</f>
        <v>93.01</v>
      </c>
      <c r="BR6" s="78">
        <f t="shared" si="6"/>
        <v>54.81</v>
      </c>
      <c r="BS6" s="78">
        <f t="shared" si="6"/>
        <v>97.9</v>
      </c>
      <c r="BT6" s="78">
        <f t="shared" si="6"/>
        <v>81.14</v>
      </c>
      <c r="BU6" s="78">
        <f t="shared" si="6"/>
        <v>53.06</v>
      </c>
      <c r="BV6" s="78">
        <f t="shared" si="6"/>
        <v>57.77</v>
      </c>
      <c r="BW6" s="78">
        <f t="shared" si="6"/>
        <v>57.31</v>
      </c>
      <c r="BX6" s="78">
        <f t="shared" si="6"/>
        <v>57.08</v>
      </c>
      <c r="BY6" s="78">
        <f t="shared" si="6"/>
        <v>56.26</v>
      </c>
      <c r="BZ6" s="78">
        <f t="shared" si="6"/>
        <v>52.94</v>
      </c>
      <c r="CA6" s="70" t="str">
        <f>IF(CA7="","",IF(CA7="-","【-】","【"&amp;SUBSTITUTE(TEXT(CA7,"#,##0.00"),"-","△")&amp;"】"))</f>
        <v>【57.02】</v>
      </c>
      <c r="CB6" s="78">
        <f t="shared" ref="CB6:CK6" si="7">IF(CB7="",NA(),CB7)</f>
        <v>136.13999999999999</v>
      </c>
      <c r="CC6" s="78">
        <f t="shared" si="7"/>
        <v>242.6</v>
      </c>
      <c r="CD6" s="78">
        <f t="shared" si="7"/>
        <v>129.97999999999999</v>
      </c>
      <c r="CE6" s="78">
        <f t="shared" si="7"/>
        <v>156.07</v>
      </c>
      <c r="CF6" s="78">
        <f t="shared" si="7"/>
        <v>247.95</v>
      </c>
      <c r="CG6" s="78">
        <f t="shared" si="7"/>
        <v>274.35000000000002</v>
      </c>
      <c r="CH6" s="78">
        <f t="shared" si="7"/>
        <v>273.52</v>
      </c>
      <c r="CI6" s="78">
        <f t="shared" si="7"/>
        <v>274.99</v>
      </c>
      <c r="CJ6" s="78">
        <f t="shared" si="7"/>
        <v>282.08999999999997</v>
      </c>
      <c r="CK6" s="78">
        <f t="shared" si="7"/>
        <v>303.27999999999997</v>
      </c>
      <c r="CL6" s="70" t="str">
        <f>IF(CL7="","",IF(CL7="-","【-】","【"&amp;SUBSTITUTE(TEXT(CL7,"#,##0.00"),"-","△")&amp;"】"))</f>
        <v>【273.68】</v>
      </c>
      <c r="CM6" s="78">
        <f t="shared" ref="CM6:CV6" si="8">IF(CM7="",NA(),CM7)</f>
        <v>81.25</v>
      </c>
      <c r="CN6" s="70">
        <f t="shared" si="8"/>
        <v>0</v>
      </c>
      <c r="CO6" s="70">
        <f t="shared" si="8"/>
        <v>0</v>
      </c>
      <c r="CP6" s="78">
        <f t="shared" si="8"/>
        <v>79.86</v>
      </c>
      <c r="CQ6" s="78">
        <f t="shared" si="8"/>
        <v>77.08</v>
      </c>
      <c r="CR6" s="78">
        <f t="shared" si="8"/>
        <v>50.68</v>
      </c>
      <c r="CS6" s="78">
        <f t="shared" si="8"/>
        <v>50.14</v>
      </c>
      <c r="CT6" s="78">
        <f t="shared" si="8"/>
        <v>54.83</v>
      </c>
      <c r="CU6" s="78">
        <f t="shared" si="8"/>
        <v>66.53</v>
      </c>
      <c r="CV6" s="78">
        <f t="shared" si="8"/>
        <v>52.35</v>
      </c>
      <c r="CW6" s="70" t="str">
        <f>IF(CW7="","",IF(CW7="-","【-】","【"&amp;SUBSTITUTE(TEXT(CW7,"#,##0.00"),"-","△")&amp;"】"))</f>
        <v>【52.55】</v>
      </c>
      <c r="CX6" s="78">
        <f t="shared" ref="CX6:DG6" si="9">IF(CX7="",NA(),CX7)</f>
        <v>86.61</v>
      </c>
      <c r="CY6" s="78">
        <f t="shared" si="9"/>
        <v>87.33</v>
      </c>
      <c r="CZ6" s="78">
        <f t="shared" si="9"/>
        <v>86.85</v>
      </c>
      <c r="DA6" s="78">
        <f t="shared" si="9"/>
        <v>86.97</v>
      </c>
      <c r="DB6" s="78">
        <f t="shared" si="9"/>
        <v>86.97</v>
      </c>
      <c r="DC6" s="78">
        <f t="shared" si="9"/>
        <v>84.86</v>
      </c>
      <c r="DD6" s="78">
        <f t="shared" si="9"/>
        <v>84.98</v>
      </c>
      <c r="DE6" s="78">
        <f t="shared" si="9"/>
        <v>84.7</v>
      </c>
      <c r="DF6" s="78">
        <f t="shared" si="9"/>
        <v>84.67</v>
      </c>
      <c r="DG6" s="78">
        <f t="shared" si="9"/>
        <v>84.39</v>
      </c>
      <c r="DH6" s="70" t="str">
        <f>IF(DH7="","",IF(DH7="-","【-】","【"&amp;SUBSTITUTE(TEXT(DH7,"#,##0.00"),"-","△")&amp;"】"))</f>
        <v>【87.30】</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1.e-002</v>
      </c>
      <c r="EK6" s="78">
        <f t="shared" si="12"/>
        <v>2.e-002</v>
      </c>
      <c r="EL6" s="78">
        <f t="shared" si="12"/>
        <v>0.25</v>
      </c>
      <c r="EM6" s="78">
        <f t="shared" si="12"/>
        <v>5.e-002</v>
      </c>
      <c r="EN6" s="78">
        <f t="shared" si="12"/>
        <v>3.e-002</v>
      </c>
      <c r="EO6" s="70" t="str">
        <f>IF(EO7="","",IF(EO7="-","【-】","【"&amp;SUBSTITUTE(TEXT(EO7,"#,##0.00"),"-","△")&amp;"】"))</f>
        <v>【0.02】</v>
      </c>
    </row>
    <row r="7" spans="1:145" s="55" customFormat="1">
      <c r="A7" s="56"/>
      <c r="B7" s="62">
        <v>2022</v>
      </c>
      <c r="C7" s="62">
        <v>394025</v>
      </c>
      <c r="D7" s="62">
        <v>47</v>
      </c>
      <c r="E7" s="62">
        <v>17</v>
      </c>
      <c r="F7" s="62">
        <v>5</v>
      </c>
      <c r="G7" s="62">
        <v>0</v>
      </c>
      <c r="H7" s="62" t="s">
        <v>97</v>
      </c>
      <c r="I7" s="62" t="s">
        <v>98</v>
      </c>
      <c r="J7" s="62" t="s">
        <v>99</v>
      </c>
      <c r="K7" s="62" t="s">
        <v>100</v>
      </c>
      <c r="L7" s="62" t="s">
        <v>101</v>
      </c>
      <c r="M7" s="62" t="s">
        <v>102</v>
      </c>
      <c r="N7" s="71" t="s">
        <v>39</v>
      </c>
      <c r="O7" s="71" t="s">
        <v>103</v>
      </c>
      <c r="P7" s="71">
        <v>3.46</v>
      </c>
      <c r="Q7" s="71">
        <v>100</v>
      </c>
      <c r="R7" s="71">
        <v>3410</v>
      </c>
      <c r="S7" s="71">
        <v>12238</v>
      </c>
      <c r="T7" s="71">
        <v>100.8</v>
      </c>
      <c r="U7" s="71">
        <v>121.41</v>
      </c>
      <c r="V7" s="71">
        <v>422</v>
      </c>
      <c r="W7" s="71">
        <v>0.17</v>
      </c>
      <c r="X7" s="71">
        <v>2482.35</v>
      </c>
      <c r="Y7" s="71">
        <v>98.05</v>
      </c>
      <c r="Z7" s="71">
        <v>96.54</v>
      </c>
      <c r="AA7" s="71">
        <v>100.32</v>
      </c>
      <c r="AB7" s="71">
        <v>97.54</v>
      </c>
      <c r="AC7" s="71">
        <v>84.78</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0</v>
      </c>
      <c r="BJ7" s="71">
        <v>0</v>
      </c>
      <c r="BK7" s="71">
        <v>789.46</v>
      </c>
      <c r="BL7" s="71">
        <v>826.83</v>
      </c>
      <c r="BM7" s="71">
        <v>867.83</v>
      </c>
      <c r="BN7" s="71">
        <v>791.76</v>
      </c>
      <c r="BO7" s="71">
        <v>900.82</v>
      </c>
      <c r="BP7" s="71">
        <v>809.19</v>
      </c>
      <c r="BQ7" s="71">
        <v>93.01</v>
      </c>
      <c r="BR7" s="71">
        <v>54.81</v>
      </c>
      <c r="BS7" s="71">
        <v>97.9</v>
      </c>
      <c r="BT7" s="71">
        <v>81.14</v>
      </c>
      <c r="BU7" s="71">
        <v>53.06</v>
      </c>
      <c r="BV7" s="71">
        <v>57.77</v>
      </c>
      <c r="BW7" s="71">
        <v>57.31</v>
      </c>
      <c r="BX7" s="71">
        <v>57.08</v>
      </c>
      <c r="BY7" s="71">
        <v>56.26</v>
      </c>
      <c r="BZ7" s="71">
        <v>52.94</v>
      </c>
      <c r="CA7" s="71">
        <v>57.02</v>
      </c>
      <c r="CB7" s="71">
        <v>136.13999999999999</v>
      </c>
      <c r="CC7" s="71">
        <v>242.6</v>
      </c>
      <c r="CD7" s="71">
        <v>129.97999999999999</v>
      </c>
      <c r="CE7" s="71">
        <v>156.07</v>
      </c>
      <c r="CF7" s="71">
        <v>247.95</v>
      </c>
      <c r="CG7" s="71">
        <v>274.35000000000002</v>
      </c>
      <c r="CH7" s="71">
        <v>273.52</v>
      </c>
      <c r="CI7" s="71">
        <v>274.99</v>
      </c>
      <c r="CJ7" s="71">
        <v>282.08999999999997</v>
      </c>
      <c r="CK7" s="71">
        <v>303.27999999999997</v>
      </c>
      <c r="CL7" s="71">
        <v>273.68</v>
      </c>
      <c r="CM7" s="71">
        <v>81.25</v>
      </c>
      <c r="CN7" s="71">
        <v>0</v>
      </c>
      <c r="CO7" s="71">
        <v>0</v>
      </c>
      <c r="CP7" s="71">
        <v>79.86</v>
      </c>
      <c r="CQ7" s="71">
        <v>77.08</v>
      </c>
      <c r="CR7" s="71">
        <v>50.68</v>
      </c>
      <c r="CS7" s="71">
        <v>50.14</v>
      </c>
      <c r="CT7" s="71">
        <v>54.83</v>
      </c>
      <c r="CU7" s="71">
        <v>66.53</v>
      </c>
      <c r="CV7" s="71">
        <v>52.35</v>
      </c>
      <c r="CW7" s="71">
        <v>52.55</v>
      </c>
      <c r="CX7" s="71">
        <v>86.61</v>
      </c>
      <c r="CY7" s="71">
        <v>87.33</v>
      </c>
      <c r="CZ7" s="71">
        <v>86.85</v>
      </c>
      <c r="DA7" s="71">
        <v>86.97</v>
      </c>
      <c r="DB7" s="71">
        <v>86.97</v>
      </c>
      <c r="DC7" s="71">
        <v>84.86</v>
      </c>
      <c r="DD7" s="71">
        <v>84.98</v>
      </c>
      <c r="DE7" s="71">
        <v>84.7</v>
      </c>
      <c r="DF7" s="71">
        <v>84.67</v>
      </c>
      <c r="DG7" s="71">
        <v>84.39</v>
      </c>
      <c r="DH7" s="71">
        <v>87.3</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1.e-002</v>
      </c>
      <c r="EK7" s="71">
        <v>2.e-002</v>
      </c>
      <c r="EL7" s="71">
        <v>0.25</v>
      </c>
      <c r="EM7" s="71">
        <v>5.e-002</v>
      </c>
      <c r="EN7" s="71">
        <v>3.e-002</v>
      </c>
      <c r="EO7" s="71">
        <v>2.e-002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2023-12-12T02:56:00Z</dcterms:created>
  <dcterms:modified xsi:type="dcterms:W3CDTF">2024-01-19T01:24:49Z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2024-01-19T01:24:49Z</vt:filetime>
  </property>
</Properties>
</file>