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55水道係\新しいフォルダー\32市町村振興課関係\経営比較分析表\R4分析表\"/>
    </mc:Choice>
  </mc:AlternateContent>
  <workbookProtection workbookAlgorithmName="SHA-512" workbookHashValue="TZr8gExkJ+owhb5DGOj+kmG24tfJCpHOlYR3gUfC33iJAnpcrucL0xj5a2cupgMBKAxRASEDKU2Df49KM95EPw==" workbookSaltValue="VVW9dnn1BnsHTK4vwp/dH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<sst xmlns="http://schemas.openxmlformats.org/spreadsheetml/2006/main" count="228" uniqueCount="114">
  <si>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</si>
  <si>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</si>
  <si>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</si>
  <si>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</si>
  <si>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</si>
  <si>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</si>
  <si>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</si>
  <si>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</si>
  <si>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</si>
  <si>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</si>
  <si>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</si>
  <si>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</si>
  <si>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</si>
  <si>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</si>
  <si>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</si>
  <si>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</si>
  <si>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</si>
  <si>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</si>
  <si>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</si>
  <si>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</si>
  <si>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</si>
  <si>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</si>
  <si>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</si>
  <si>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</si>
  <si>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</si>
  <si>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</si>
  <si>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</si>
  <si>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</si>
  <si>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</si>
  <si>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</si>
  <si>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</si>
  <si>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</si>
  <si>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</si>
  <si>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</si>
  <si>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</si>
  <si>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</si>
  <si>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</si>
  <si>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</si>
  <si>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</si>
  <si>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</si>
  <si>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</si>
  <si>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</si>
  <si>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</si>
  <si>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</si>
  <si>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</si>
  <si>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</si>
  <si>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</si>
  <si>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</si>
  <si>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</si>
  <si>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</si>
  <si>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</si>
  <si>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</si>
  <si>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</si>
  <si>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</si>
  <si>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</si>
  <si>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</si>
  <si>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</si>
  <si>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</si>
  <si>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</si>
  <si>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</si>
  <si>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</si>
  <si>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</si>
  <si>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</si>
  <si>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</si>
  <si>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</si>
  <si>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</si>
  <si>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</si>
  <si>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</si>
  <si>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</si>
  <si>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</si>
  <si>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</si>
  <si>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</si>
  <si>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</si>
  <si>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</si>
  <si>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</si>
  <si>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</si>
  <si>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</si>
  <si>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</si>
  <si>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</si>
  <si>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</si>
  <si>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</si>
  <si>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</si>
  <si>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</si>
  <si>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</si>
  <si>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</si>
  <si>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</si>
  <si>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</si>
  <si>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</si>
  <si>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</si>
  <si>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</si>
  <si>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</si>
  <si>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</si>
  <si>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</si>
  <si>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佐川町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</si>
  <si>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</si>
  <si>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</si>
  <si>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</si>
  <si>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</si>
  <si>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</si>
  <si>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</si>
  <si>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</si>
  <si>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</si>
  <si>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</si>
  <si>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</si>
  <si>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</si>
  <si>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</si>
  <si>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</si>
  <si>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</si>
  <si>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</si>
  <si>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</si>
  <si>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</si>
  <si>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法定耐用年数を経過した管路延長の割合を示す管路経年化率は、前年度比0.92ポイント減の21.90％と施設の老朽化度はやや改善しており、当該年度に更新した管路延長の割合を示す管路更新率は、前年度比0.74ポイント増の1.67％となっています。　
　５箇年計画で実施しておりました町中心部の基幹管路の更新事業は、令和３年度に終了しました。
　今後も引き続き、主要な管路から順次、布設替えを行っていきます。</t>
    <rPh sb="1" eb="3">
      <t>ホウテイ</t>
    </rPh>
    <rPh sb="3" eb="7">
      <t>タイヨウネンスウ</t>
    </rPh>
    <rPh sb="8" eb="10">
      <t>ケイカ</t>
    </rPh>
    <rPh sb="12" eb="14">
      <t>カンロ</t>
    </rPh>
    <rPh sb="14" eb="16">
      <t>エンチョウ</t>
    </rPh>
    <rPh sb="17" eb="19">
      <t>ワリアイ</t>
    </rPh>
    <rPh sb="20" eb="21">
      <t>シメ</t>
    </rPh>
    <rPh sb="22" eb="24">
      <t>カンロ</t>
    </rPh>
    <rPh sb="24" eb="27">
      <t>ケイネンカ</t>
    </rPh>
    <rPh sb="27" eb="28">
      <t>リツ</t>
    </rPh>
    <rPh sb="30" eb="34">
      <t>ゼンネンドヒ</t>
    </rPh>
    <rPh sb="42" eb="43">
      <t>ゲン</t>
    </rPh>
    <rPh sb="51" eb="53">
      <t>シセツ</t>
    </rPh>
    <rPh sb="54" eb="57">
      <t>ロウキュウカ</t>
    </rPh>
    <rPh sb="57" eb="58">
      <t>ド</t>
    </rPh>
    <rPh sb="61" eb="63">
      <t>カイゼン</t>
    </rPh>
    <rPh sb="68" eb="70">
      <t>トウガイ</t>
    </rPh>
    <rPh sb="70" eb="72">
      <t>ネンド</t>
    </rPh>
    <rPh sb="73" eb="75">
      <t>コウシン</t>
    </rPh>
    <rPh sb="77" eb="79">
      <t>カンロ</t>
    </rPh>
    <rPh sb="79" eb="81">
      <t>エンチョウ</t>
    </rPh>
    <rPh sb="82" eb="84">
      <t>ワリアイ</t>
    </rPh>
    <rPh sb="85" eb="86">
      <t>シメ</t>
    </rPh>
    <rPh sb="87" eb="89">
      <t>カンロ</t>
    </rPh>
    <rPh sb="89" eb="91">
      <t>コウシン</t>
    </rPh>
    <rPh sb="91" eb="92">
      <t>リツ</t>
    </rPh>
    <rPh sb="94" eb="98">
      <t>ゼンネンドヒ</t>
    </rPh>
    <rPh sb="106" eb="107">
      <t>ゾウ</t>
    </rPh>
    <rPh sb="151" eb="153">
      <t>ジギョウ</t>
    </rPh>
    <phoneticPr fontId="4"/>
  </si>
  <si>
    <t>　令和３年４月から水道料金を２０％増額改定したことにより、将来的な更新費用の財源の確保も含め、健全な経営状況にあると考えます。
　しかしながら、人口減少・節水意識の高まりによる水需要の減少、物価上昇・耐震化・水質改善への対策等に伴う費用の増加、職員の異動による技術継承の問題等、小規模事業者の抱える課題は山積しています。
　今後も、経営計画に沿い適正な規模での施設整備と施設の統廃合・ダウンサイジング等を実施し、事業全体として経営の効率化を進め、将来にわたり安定的な事業の継続を目指して取り組んでいきます。</t>
    <rPh sb="1" eb="3">
      <t>レイワ</t>
    </rPh>
    <rPh sb="4" eb="5">
      <t>ネン</t>
    </rPh>
    <rPh sb="6" eb="7">
      <t>ガツ</t>
    </rPh>
    <rPh sb="9" eb="13">
      <t>スイドウリョウキン</t>
    </rPh>
    <rPh sb="17" eb="21">
      <t>ゾウガクカイテイ</t>
    </rPh>
    <rPh sb="29" eb="31">
      <t>ショウライ</t>
    </rPh>
    <rPh sb="31" eb="32">
      <t>テキ</t>
    </rPh>
    <rPh sb="33" eb="35">
      <t>コウシン</t>
    </rPh>
    <rPh sb="35" eb="37">
      <t>ヒヨウ</t>
    </rPh>
    <rPh sb="38" eb="40">
      <t>ザイゲン</t>
    </rPh>
    <rPh sb="41" eb="43">
      <t>カクホ</t>
    </rPh>
    <rPh sb="44" eb="45">
      <t>フク</t>
    </rPh>
    <rPh sb="47" eb="49">
      <t>ケンゼン</t>
    </rPh>
    <rPh sb="50" eb="52">
      <t>ケイエイ</t>
    </rPh>
    <rPh sb="52" eb="54">
      <t>ジョウキョウ</t>
    </rPh>
    <rPh sb="58" eb="59">
      <t>カンガ</t>
    </rPh>
    <rPh sb="72" eb="74">
      <t>ジンコウ</t>
    </rPh>
    <rPh sb="74" eb="76">
      <t>ゲンショウ</t>
    </rPh>
    <rPh sb="77" eb="79">
      <t>セッスイ</t>
    </rPh>
    <rPh sb="79" eb="81">
      <t>イシキ</t>
    </rPh>
    <rPh sb="82" eb="83">
      <t>タカ</t>
    </rPh>
    <rPh sb="88" eb="89">
      <t>ミズ</t>
    </rPh>
    <rPh sb="89" eb="91">
      <t>ジュヨウ</t>
    </rPh>
    <rPh sb="92" eb="94">
      <t>ゲンショウ</t>
    </rPh>
    <rPh sb="95" eb="97">
      <t>ブッカ</t>
    </rPh>
    <rPh sb="97" eb="99">
      <t>ジョウショウ</t>
    </rPh>
    <rPh sb="100" eb="103">
      <t>タイシンカ</t>
    </rPh>
    <rPh sb="104" eb="106">
      <t>スイシツ</t>
    </rPh>
    <rPh sb="106" eb="108">
      <t>カイゼン</t>
    </rPh>
    <rPh sb="110" eb="112">
      <t>タイサク</t>
    </rPh>
    <rPh sb="112" eb="113">
      <t>トウ</t>
    </rPh>
    <rPh sb="114" eb="115">
      <t>トモナ</t>
    </rPh>
    <rPh sb="116" eb="118">
      <t>ヒヨウ</t>
    </rPh>
    <rPh sb="119" eb="121">
      <t>ゾウカ</t>
    </rPh>
    <rPh sb="122" eb="124">
      <t>ショクイン</t>
    </rPh>
    <rPh sb="125" eb="127">
      <t>イドウ</t>
    </rPh>
    <rPh sb="130" eb="132">
      <t>ギジュツ</t>
    </rPh>
    <rPh sb="132" eb="134">
      <t>ケイショウ</t>
    </rPh>
    <rPh sb="135" eb="137">
      <t>モンダイ</t>
    </rPh>
    <rPh sb="137" eb="138">
      <t>トウ</t>
    </rPh>
    <rPh sb="139" eb="142">
      <t>ショウキボ</t>
    </rPh>
    <rPh sb="142" eb="145">
      <t>ジギョウシャ</t>
    </rPh>
    <rPh sb="146" eb="147">
      <t>カカ</t>
    </rPh>
    <rPh sb="149" eb="151">
      <t>カダイ</t>
    </rPh>
    <rPh sb="152" eb="154">
      <t>サンセキ</t>
    </rPh>
    <rPh sb="162" eb="164">
      <t>コンゴ</t>
    </rPh>
    <rPh sb="166" eb="168">
      <t>ケイエイ</t>
    </rPh>
    <rPh sb="168" eb="170">
      <t>ケイカク</t>
    </rPh>
    <rPh sb="171" eb="172">
      <t>ソ</t>
    </rPh>
    <rPh sb="173" eb="175">
      <t>テキセイ</t>
    </rPh>
    <rPh sb="176" eb="178">
      <t>キボ</t>
    </rPh>
    <rPh sb="180" eb="182">
      <t>シセツ</t>
    </rPh>
    <rPh sb="182" eb="184">
      <t>セイビ</t>
    </rPh>
    <rPh sb="185" eb="187">
      <t>シセツ</t>
    </rPh>
    <rPh sb="188" eb="191">
      <t>トウハイゴウ</t>
    </rPh>
    <rPh sb="200" eb="201">
      <t>トウ</t>
    </rPh>
    <rPh sb="202" eb="204">
      <t>ジッシ</t>
    </rPh>
    <rPh sb="206" eb="208">
      <t>ジギョウ</t>
    </rPh>
    <rPh sb="208" eb="210">
      <t>ゼンタイ</t>
    </rPh>
    <rPh sb="213" eb="215">
      <t>ケイエイ</t>
    </rPh>
    <rPh sb="216" eb="219">
      <t>コウリツカ</t>
    </rPh>
    <rPh sb="220" eb="221">
      <t>スス</t>
    </rPh>
    <rPh sb="223" eb="225">
      <t>ショウライ</t>
    </rPh>
    <rPh sb="229" eb="232">
      <t>アンテイテキ</t>
    </rPh>
    <rPh sb="233" eb="235">
      <t>ジギョウ</t>
    </rPh>
    <rPh sb="236" eb="238">
      <t>ケイゾク</t>
    </rPh>
    <rPh sb="239" eb="241">
      <t>メザ</t>
    </rPh>
    <rPh sb="243" eb="244">
      <t>ト</t>
    </rPh>
    <rPh sb="245" eb="246">
      <t>ク</t>
    </rPh>
    <phoneticPr fontId="4"/>
  </si>
  <si>
    <t>　経常収支比率、料金回収率は、類似団体平均より高くなっています。また、累積欠損金も発生しておらず健全な経営状況と考えます。
　企業債残高対給水収益比率が他類似団体に比べ高い比率を示していますが、平成２９年度に統合した簡易水道事業に係る企業債を含んでいるためであり、旧簡易水道事業債を除くと391.83％となり、類似団体平均値を下回ります。今後も計画的な事業の実施のために、資金残高とのバランスに注意しながら借入額の調整を行うことが必要です。
　有収率については、管路の老朽化により低下しており、類似団体の平均値よりも低い数値を示しています。
　今後も引き続き、定期的な漏水調査を実施し、漏水箇所の早期発見、早期修繕に努め、有収率の向上に努めます。</t>
    <rPh sb="1" eb="3">
      <t>ケイジョウ</t>
    </rPh>
    <rPh sb="3" eb="5">
      <t>シュウシ</t>
    </rPh>
    <rPh sb="5" eb="7">
      <t>ヒリツ</t>
    </rPh>
    <rPh sb="8" eb="10">
      <t>リョウキン</t>
    </rPh>
    <rPh sb="10" eb="13">
      <t>カイシュウリツ</t>
    </rPh>
    <rPh sb="23" eb="24">
      <t>タカ</t>
    </rPh>
    <rPh sb="35" eb="37">
      <t>ルイセキ</t>
    </rPh>
    <rPh sb="37" eb="40">
      <t>ケッソンキン</t>
    </rPh>
    <rPh sb="41" eb="43">
      <t>ハッセイ</t>
    </rPh>
    <rPh sb="48" eb="50">
      <t>ケンゼン</t>
    </rPh>
    <rPh sb="51" eb="53">
      <t>ケイエイ</t>
    </rPh>
    <rPh sb="53" eb="55">
      <t>ジョウキョウ</t>
    </rPh>
    <rPh sb="56" eb="57">
      <t>カンガ</t>
    </rPh>
    <rPh sb="63" eb="65">
      <t>キギョウ</t>
    </rPh>
    <rPh sb="65" eb="66">
      <t>サイ</t>
    </rPh>
    <rPh sb="66" eb="68">
      <t>ザンダカ</t>
    </rPh>
    <rPh sb="68" eb="69">
      <t>タイ</t>
    </rPh>
    <rPh sb="69" eb="71">
      <t>キュウスイ</t>
    </rPh>
    <rPh sb="71" eb="73">
      <t>シュウエキ</t>
    </rPh>
    <rPh sb="73" eb="75">
      <t>ヒリツ</t>
    </rPh>
    <rPh sb="76" eb="77">
      <t>タ</t>
    </rPh>
    <rPh sb="77" eb="79">
      <t>ルイジ</t>
    </rPh>
    <rPh sb="79" eb="81">
      <t>ダンタイ</t>
    </rPh>
    <rPh sb="82" eb="83">
      <t>クラ</t>
    </rPh>
    <rPh sb="84" eb="85">
      <t>タカ</t>
    </rPh>
    <rPh sb="86" eb="88">
      <t>ヒリツ</t>
    </rPh>
    <rPh sb="89" eb="90">
      <t>シメ</t>
    </rPh>
    <rPh sb="97" eb="99">
      <t>ヘイセイ</t>
    </rPh>
    <rPh sb="101" eb="103">
      <t>ネンド</t>
    </rPh>
    <rPh sb="108" eb="110">
      <t>カンイ</t>
    </rPh>
    <rPh sb="110" eb="112">
      <t>スイドウ</t>
    </rPh>
    <rPh sb="112" eb="114">
      <t>ジギョウ</t>
    </rPh>
    <rPh sb="115" eb="116">
      <t>カカ</t>
    </rPh>
    <rPh sb="117" eb="119">
      <t>キギョウ</t>
    </rPh>
    <rPh sb="119" eb="120">
      <t>サイ</t>
    </rPh>
    <rPh sb="121" eb="122">
      <t>フク</t>
    </rPh>
    <rPh sb="132" eb="133">
      <t>キュウ</t>
    </rPh>
    <rPh sb="133" eb="135">
      <t>カンイ</t>
    </rPh>
    <rPh sb="135" eb="137">
      <t>スイドウ</t>
    </rPh>
    <rPh sb="137" eb="139">
      <t>ジギョウ</t>
    </rPh>
    <rPh sb="139" eb="140">
      <t>サイ</t>
    </rPh>
    <rPh sb="141" eb="142">
      <t>ノゾ</t>
    </rPh>
    <rPh sb="155" eb="157">
      <t>ルイジ</t>
    </rPh>
    <rPh sb="157" eb="159">
      <t>ダンタイ</t>
    </rPh>
    <rPh sb="159" eb="161">
      <t>ヘイキン</t>
    </rPh>
    <rPh sb="161" eb="162">
      <t>チ</t>
    </rPh>
    <rPh sb="163" eb="165">
      <t>シタマワ</t>
    </rPh>
    <rPh sb="169" eb="171">
      <t>コンゴ</t>
    </rPh>
    <rPh sb="172" eb="175">
      <t>ケイカクテキ</t>
    </rPh>
    <rPh sb="176" eb="178">
      <t>ジギョウ</t>
    </rPh>
    <rPh sb="179" eb="181">
      <t>ジッシ</t>
    </rPh>
    <rPh sb="186" eb="188">
      <t>シキン</t>
    </rPh>
    <rPh sb="188" eb="190">
      <t>ザンダカ</t>
    </rPh>
    <rPh sb="197" eb="199">
      <t>チュウイ</t>
    </rPh>
    <rPh sb="203" eb="205">
      <t>カリイレ</t>
    </rPh>
    <rPh sb="205" eb="206">
      <t>ガク</t>
    </rPh>
    <rPh sb="207" eb="209">
      <t>チョウセイ</t>
    </rPh>
    <rPh sb="210" eb="211">
      <t>オコナ</t>
    </rPh>
    <rPh sb="215" eb="217">
      <t>ヒツヨウ</t>
    </rPh>
    <rPh sb="272" eb="274">
      <t>コンゴ</t>
    </rPh>
    <rPh sb="275" eb="276">
      <t>ヒ</t>
    </rPh>
    <rPh sb="277" eb="278">
      <t>ツヅ</t>
    </rPh>
    <rPh sb="311" eb="312">
      <t>ユウ</t>
    </rPh>
    <rPh sb="312" eb="314">
      <t>シュウリツ</t>
    </rPh>
    <rPh sb="315" eb="317">
      <t>コウジョウ</t>
    </rPh>
    <rPh sb="318" eb="319">
      <t>ツト</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</si>
</sst>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0.92</c:v>
                </c:pt>
                <c:pt idx="1">
                  <c:v>0.96</c:v>
                </c:pt>
                <c:pt idx="2">
                  <c:v>0.53</c:v>
                </c:pt>
                <c:pt idx="3">
                  <c:v>0.93</c:v>
                </c:pt>
                <c:pt idx="4">
                  <c:v>1.67</c:v>
                </c:pt>
              </c:numCache>
            </c:numRef>
          </c:val>
          <c:extLst>
            <c:ext xmlns:c16="http://schemas.microsoft.com/office/drawing/2014/chart" uri="{C3380CC4-5D6E-409C-BE32-E72D297353CC}">
              <c16:uniqueId val="{00000000-813F-484A-8CC6-17B35510E47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813F-484A-8CC6-17B35510E47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75</c:v>
                </c:pt>
                <c:pt idx="1">
                  <c:v>81.81</c:v>
                </c:pt>
                <c:pt idx="2">
                  <c:v>85.49</c:v>
                </c:pt>
                <c:pt idx="3">
                  <c:v>76.819999999999993</c:v>
                </c:pt>
                <c:pt idx="4">
                  <c:v>83.33</c:v>
                </c:pt>
              </c:numCache>
            </c:numRef>
          </c:val>
          <c:extLst>
            <c:ext xmlns:c16="http://schemas.microsoft.com/office/drawing/2014/chart" uri="{C3380CC4-5D6E-409C-BE32-E72D297353CC}">
              <c16:uniqueId val="{00000000-AFED-4E47-AC67-C1DF237FB3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AFED-4E47-AC67-C1DF237FB3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76.39</c:v>
                </c:pt>
                <c:pt idx="1">
                  <c:v>68.040000000000006</c:v>
                </c:pt>
                <c:pt idx="2">
                  <c:v>67.05</c:v>
                </c:pt>
                <c:pt idx="3">
                  <c:v>67.58</c:v>
                </c:pt>
                <c:pt idx="4">
                  <c:v>65.73</c:v>
                </c:pt>
              </c:numCache>
            </c:numRef>
          </c:val>
          <c:extLst>
            <c:ext xmlns:c16="http://schemas.microsoft.com/office/drawing/2014/chart" uri="{C3380CC4-5D6E-409C-BE32-E72D297353CC}">
              <c16:uniqueId val="{00000000-2D33-4914-9CCF-1CF06D0C97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2D33-4914-9CCF-1CF06D0C97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115.95</c:v>
                </c:pt>
                <c:pt idx="1">
                  <c:v>110.37</c:v>
                </c:pt>
                <c:pt idx="2">
                  <c:v>114.95</c:v>
                </c:pt>
                <c:pt idx="3">
                  <c:v>119.43</c:v>
                </c:pt>
                <c:pt idx="4">
                  <c:v>117.77</c:v>
                </c:pt>
              </c:numCache>
            </c:numRef>
          </c:val>
          <c:extLst>
            <c:ext xmlns:c16="http://schemas.microsoft.com/office/drawing/2014/chart" uri="{C3380CC4-5D6E-409C-BE32-E72D297353CC}">
              <c16:uniqueId val="{00000000-5602-40A9-90F3-CE7788F7B4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5602-40A9-90F3-CE7788F7B4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42.18</c:v>
                </c:pt>
                <c:pt idx="1">
                  <c:v>43.28</c:v>
                </c:pt>
                <c:pt idx="2">
                  <c:v>44.23</c:v>
                </c:pt>
                <c:pt idx="3">
                  <c:v>43.52</c:v>
                </c:pt>
                <c:pt idx="4">
                  <c:v>43.72</c:v>
                </c:pt>
              </c:numCache>
            </c:numRef>
          </c:val>
          <c:extLst>
            <c:ext xmlns:c16="http://schemas.microsoft.com/office/drawing/2014/chart" uri="{C3380CC4-5D6E-409C-BE32-E72D297353CC}">
              <c16:uniqueId val="{00000000-2B47-4A48-BE6F-673756D44B4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2B47-4A48-BE6F-673756D44B4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19.32</c:v>
                </c:pt>
                <c:pt idx="1">
                  <c:v>21.96</c:v>
                </c:pt>
                <c:pt idx="2">
                  <c:v>23.71</c:v>
                </c:pt>
                <c:pt idx="3">
                  <c:v>22.82</c:v>
                </c:pt>
                <c:pt idx="4">
                  <c:v>21.9</c:v>
                </c:pt>
              </c:numCache>
            </c:numRef>
          </c:val>
          <c:extLst>
            <c:ext xmlns:c16="http://schemas.microsoft.com/office/drawing/2014/chart" uri="{C3380CC4-5D6E-409C-BE32-E72D297353CC}">
              <c16:uniqueId val="{00000000-90E8-4757-91E0-C2F42DAE21D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90E8-4757-91E0-C2F42DAE21D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35-4FE4-9F05-F9C594F8CDA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9E35-4FE4-9F05-F9C594F8CDA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419.37</c:v>
                </c:pt>
                <c:pt idx="1">
                  <c:v>410.52</c:v>
                </c:pt>
                <c:pt idx="2">
                  <c:v>408.03</c:v>
                </c:pt>
                <c:pt idx="3">
                  <c:v>260.70999999999998</c:v>
                </c:pt>
                <c:pt idx="4">
                  <c:v>307.66000000000003</c:v>
                </c:pt>
              </c:numCache>
            </c:numRef>
          </c:val>
          <c:extLst>
            <c:ext xmlns:c16="http://schemas.microsoft.com/office/drawing/2014/chart" uri="{C3380CC4-5D6E-409C-BE32-E72D297353CC}">
              <c16:uniqueId val="{00000000-D64F-4930-9D4E-7FC9695095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D64F-4930-9D4E-7FC9695095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643.63</c:v>
                </c:pt>
                <c:pt idx="1">
                  <c:v>620.51</c:v>
                </c:pt>
                <c:pt idx="2">
                  <c:v>583.70000000000005</c:v>
                </c:pt>
                <c:pt idx="3">
                  <c:v>542.69000000000005</c:v>
                </c:pt>
                <c:pt idx="4">
                  <c:v>484.55</c:v>
                </c:pt>
              </c:numCache>
            </c:numRef>
          </c:val>
          <c:extLst>
            <c:ext xmlns:c16="http://schemas.microsoft.com/office/drawing/2014/chart" uri="{C3380CC4-5D6E-409C-BE32-E72D297353CC}">
              <c16:uniqueId val="{00000000-7B1C-42D8-B758-19849C1501F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7B1C-42D8-B758-19849C1501F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112.45</c:v>
                </c:pt>
                <c:pt idx="1">
                  <c:v>106.08</c:v>
                </c:pt>
                <c:pt idx="2">
                  <c:v>111.48</c:v>
                </c:pt>
                <c:pt idx="3">
                  <c:v>117.25</c:v>
                </c:pt>
                <c:pt idx="4">
                  <c:v>116.24</c:v>
                </c:pt>
              </c:numCache>
            </c:numRef>
          </c:val>
          <c:extLst>
            <c:ext xmlns:c16="http://schemas.microsoft.com/office/drawing/2014/chart" uri="{C3380CC4-5D6E-409C-BE32-E72D297353CC}">
              <c16:uniqueId val="{00000000-A94F-4671-BA1B-8BD4D6DAC04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A94F-4671-BA1B-8BD4D6DAC04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91.71</c:v>
                </c:pt>
                <c:pt idx="1">
                  <c:v>97.31</c:v>
                </c:pt>
                <c:pt idx="2">
                  <c:v>92.03</c:v>
                </c:pt>
                <c:pt idx="3">
                  <c:v>102.42</c:v>
                </c:pt>
                <c:pt idx="4">
                  <c:v>106.69</c:v>
                </c:pt>
              </c:numCache>
            </c:numRef>
          </c:val>
          <c:extLst>
            <c:ext xmlns:c16="http://schemas.microsoft.com/office/drawing/2014/chart" uri="{C3380CC4-5D6E-409C-BE32-E72D297353CC}">
              <c16:uniqueId val="{00000000-99BB-4C07-B64A-41FC9C82ACC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99BB-4C07-B64A-41FC9C82ACC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61" zoomScale="90" zoomScaleNormal="90" workbookViewId="0">
      <selection activeCell="CH76" sqref="CH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高知県　佐川町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12238</v>
      </c>
      <c r="AM8" s="59"/>
      <c r="AN8" s="59"/>
      <c r="AO8" s="59"/>
      <c r="AP8" s="59"/>
      <c r="AQ8" s="59"/>
      <c r="AR8" s="59"/>
      <c r="AS8" s="59"/>
      <c r="AT8" s="56">
        <f>データ!$S$6</f>
        <v>100.8</v>
      </c>
      <c r="AU8" s="57"/>
      <c r="AV8" s="57"/>
      <c r="AW8" s="57"/>
      <c r="AX8" s="57"/>
      <c r="AY8" s="57"/>
      <c r="AZ8" s="57"/>
      <c r="BA8" s="57"/>
      <c r="BB8" s="46">
        <f>データ!$T$6</f>
        <v>121.41</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66.739999999999995</v>
      </c>
      <c r="J10" s="57"/>
      <c r="K10" s="57"/>
      <c r="L10" s="57"/>
      <c r="M10" s="57"/>
      <c r="N10" s="57"/>
      <c r="O10" s="58"/>
      <c r="P10" s="46">
        <f>データ!$P$6</f>
        <v>90.61</v>
      </c>
      <c r="Q10" s="46"/>
      <c r="R10" s="46"/>
      <c r="S10" s="46"/>
      <c r="T10" s="46"/>
      <c r="U10" s="46"/>
      <c r="V10" s="46"/>
      <c r="W10" s="59">
        <f>データ!$Q$6</f>
        <v>2436</v>
      </c>
      <c r="X10" s="59"/>
      <c r="Y10" s="59"/>
      <c r="Z10" s="59"/>
      <c r="AA10" s="59"/>
      <c r="AB10" s="59"/>
      <c r="AC10" s="59"/>
      <c r="AD10" s="2"/>
      <c r="AE10" s="2"/>
      <c r="AF10" s="2"/>
      <c r="AG10" s="2"/>
      <c r="AH10" s="2"/>
      <c r="AI10" s="2"/>
      <c r="AJ10" s="2"/>
      <c r="AK10" s="2"/>
      <c r="AL10" s="59">
        <f>データ!$U$6</f>
        <v>11044</v>
      </c>
      <c r="AM10" s="59"/>
      <c r="AN10" s="59"/>
      <c r="AO10" s="59"/>
      <c r="AP10" s="59"/>
      <c r="AQ10" s="59"/>
      <c r="AR10" s="59"/>
      <c r="AS10" s="59"/>
      <c r="AT10" s="56">
        <f>データ!$V$6</f>
        <v>25.62</v>
      </c>
      <c r="AU10" s="57"/>
      <c r="AV10" s="57"/>
      <c r="AW10" s="57"/>
      <c r="AX10" s="57"/>
      <c r="AY10" s="57"/>
      <c r="AZ10" s="57"/>
      <c r="BA10" s="57"/>
      <c r="BB10" s="46">
        <f>データ!$W$6</f>
        <v>431.07</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Vnn2uDjftg/9oLzoEOVgm7B7Ve+191gWdiyfrAL+w69evXpxk/0nUu4oNBHt2qYjkR0G6Evm/7HjR/UqHBU8w==" saltValue="nLqpyL+HJgEVIJUIsFTaH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394025</v>
      </c>
      <c r="D6" s="20">
        <f t="shared" si="3"/>
        <v>46</v>
      </c>
      <c r="E6" s="20">
        <f t="shared" si="3"/>
        <v>1</v>
      </c>
      <c r="F6" s="20">
        <f t="shared" si="3"/>
        <v>0</v>
      </c>
      <c r="G6" s="20">
        <f t="shared" si="3"/>
        <v>1</v>
      </c>
      <c r="H6" s="20" t="str">
        <f t="shared" si="3"/>
        <v>高知県　佐川町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66.739999999999995</v>
      </c>
      <c r="P6" s="21">
        <f t="shared" si="3"/>
        <v>90.61</v>
      </c>
      <c r="Q6" s="21">
        <f t="shared" si="3"/>
        <v>2436</v>
      </c>
      <c r="R6" s="21">
        <f t="shared" si="3"/>
        <v>12238</v>
      </c>
      <c r="S6" s="21">
        <f t="shared" si="3"/>
        <v>100.8</v>
      </c>
      <c r="T6" s="21">
        <f t="shared" si="3"/>
        <v>121.41</v>
      </c>
      <c r="U6" s="21">
        <f t="shared" si="3"/>
        <v>11044</v>
      </c>
      <c r="V6" s="21">
        <f t="shared" si="3"/>
        <v>25.62</v>
      </c>
      <c r="W6" s="21">
        <f t="shared" si="3"/>
        <v>431.07</v>
      </c>
      <c r="X6" s="22">
        <f>IF(X7="",NA(),X7)</f>
        <v>115.95</v>
      </c>
      <c r="Y6" s="22">
        <f t="shared" ref="Y6:AG6" si="4">IF(Y7="",NA(),Y7)</f>
        <v>110.37</v>
      </c>
      <c r="Z6" s="22">
        <f t="shared" si="4"/>
        <v>114.95</v>
      </c>
      <c r="AA6" s="22">
        <f t="shared" si="4"/>
        <v>119.43</v>
      </c>
      <c r="AB6" s="22">
        <f t="shared" si="4"/>
        <v>117.77</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419.37</v>
      </c>
      <c r="AU6" s="22">
        <f t="shared" ref="AU6:BC6" si="6">IF(AU7="",NA(),AU7)</f>
        <v>410.52</v>
      </c>
      <c r="AV6" s="22">
        <f t="shared" si="6"/>
        <v>408.03</v>
      </c>
      <c r="AW6" s="22">
        <f t="shared" si="6"/>
        <v>260.70999999999998</v>
      </c>
      <c r="AX6" s="22">
        <f t="shared" si="6"/>
        <v>307.66000000000003</v>
      </c>
      <c r="AY6" s="22">
        <f t="shared" si="6"/>
        <v>359.7</v>
      </c>
      <c r="AZ6" s="22">
        <f t="shared" si="6"/>
        <v>362.93</v>
      </c>
      <c r="BA6" s="22">
        <f t="shared" si="6"/>
        <v>371.81</v>
      </c>
      <c r="BB6" s="22">
        <f t="shared" si="6"/>
        <v>384.23</v>
      </c>
      <c r="BC6" s="22">
        <f t="shared" si="6"/>
        <v>364.3</v>
      </c>
      <c r="BD6" s="21" t="str">
        <f>IF(BD7="","",IF(BD7="-","【-】","【"&amp;SUBSTITUTE(TEXT(BD7,"#,##0.00"),"-","△")&amp;"】"))</f>
        <v>【252.29】</v>
      </c>
      <c r="BE6" s="22">
        <f>IF(BE7="",NA(),BE7)</f>
        <v>643.63</v>
      </c>
      <c r="BF6" s="22">
        <f t="shared" ref="BF6:BN6" si="7">IF(BF7="",NA(),BF7)</f>
        <v>620.51</v>
      </c>
      <c r="BG6" s="22">
        <f t="shared" si="7"/>
        <v>583.70000000000005</v>
      </c>
      <c r="BH6" s="22">
        <f t="shared" si="7"/>
        <v>542.69000000000005</v>
      </c>
      <c r="BI6" s="22">
        <f t="shared" si="7"/>
        <v>484.55</v>
      </c>
      <c r="BJ6" s="22">
        <f t="shared" si="7"/>
        <v>447.01</v>
      </c>
      <c r="BK6" s="22">
        <f t="shared" si="7"/>
        <v>439.05</v>
      </c>
      <c r="BL6" s="22">
        <f t="shared" si="7"/>
        <v>465.85</v>
      </c>
      <c r="BM6" s="22">
        <f t="shared" si="7"/>
        <v>439.43</v>
      </c>
      <c r="BN6" s="22">
        <f t="shared" si="7"/>
        <v>438.41</v>
      </c>
      <c r="BO6" s="21" t="str">
        <f>IF(BO7="","",IF(BO7="-","【-】","【"&amp;SUBSTITUTE(TEXT(BO7,"#,##0.00"),"-","△")&amp;"】"))</f>
        <v>【268.07】</v>
      </c>
      <c r="BP6" s="22">
        <f>IF(BP7="",NA(),BP7)</f>
        <v>112.45</v>
      </c>
      <c r="BQ6" s="22">
        <f t="shared" ref="BQ6:BY6" si="8">IF(BQ7="",NA(),BQ7)</f>
        <v>106.08</v>
      </c>
      <c r="BR6" s="22">
        <f t="shared" si="8"/>
        <v>111.48</v>
      </c>
      <c r="BS6" s="22">
        <f t="shared" si="8"/>
        <v>117.25</v>
      </c>
      <c r="BT6" s="22">
        <f t="shared" si="8"/>
        <v>116.24</v>
      </c>
      <c r="BU6" s="22">
        <f t="shared" si="8"/>
        <v>95.81</v>
      </c>
      <c r="BV6" s="22">
        <f t="shared" si="8"/>
        <v>95.26</v>
      </c>
      <c r="BW6" s="22">
        <f t="shared" si="8"/>
        <v>92.39</v>
      </c>
      <c r="BX6" s="22">
        <f t="shared" si="8"/>
        <v>94.41</v>
      </c>
      <c r="BY6" s="22">
        <f t="shared" si="8"/>
        <v>90.96</v>
      </c>
      <c r="BZ6" s="21" t="str">
        <f>IF(BZ7="","",IF(BZ7="-","【-】","【"&amp;SUBSTITUTE(TEXT(BZ7,"#,##0.00"),"-","△")&amp;"】"))</f>
        <v>【97.47】</v>
      </c>
      <c r="CA6" s="22">
        <f>IF(CA7="",NA(),CA7)</f>
        <v>91.71</v>
      </c>
      <c r="CB6" s="22">
        <f t="shared" ref="CB6:CJ6" si="9">IF(CB7="",NA(),CB7)</f>
        <v>97.31</v>
      </c>
      <c r="CC6" s="22">
        <f t="shared" si="9"/>
        <v>92.03</v>
      </c>
      <c r="CD6" s="22">
        <f t="shared" si="9"/>
        <v>102.42</v>
      </c>
      <c r="CE6" s="22">
        <f t="shared" si="9"/>
        <v>106.69</v>
      </c>
      <c r="CF6" s="22">
        <f t="shared" si="9"/>
        <v>189.58</v>
      </c>
      <c r="CG6" s="22">
        <f t="shared" si="9"/>
        <v>192.82</v>
      </c>
      <c r="CH6" s="22">
        <f t="shared" si="9"/>
        <v>192.98</v>
      </c>
      <c r="CI6" s="22">
        <f t="shared" si="9"/>
        <v>192.13</v>
      </c>
      <c r="CJ6" s="22">
        <f t="shared" si="9"/>
        <v>197.04</v>
      </c>
      <c r="CK6" s="21" t="str">
        <f>IF(CK7="","",IF(CK7="-","【-】","【"&amp;SUBSTITUTE(TEXT(CK7,"#,##0.00"),"-","△")&amp;"】"))</f>
        <v>【174.75】</v>
      </c>
      <c r="CL6" s="22">
        <f>IF(CL7="",NA(),CL7)</f>
        <v>75</v>
      </c>
      <c r="CM6" s="22">
        <f t="shared" ref="CM6:CU6" si="10">IF(CM7="",NA(),CM7)</f>
        <v>81.81</v>
      </c>
      <c r="CN6" s="22">
        <f t="shared" si="10"/>
        <v>85.49</v>
      </c>
      <c r="CO6" s="22">
        <f t="shared" si="10"/>
        <v>76.819999999999993</v>
      </c>
      <c r="CP6" s="22">
        <f t="shared" si="10"/>
        <v>83.33</v>
      </c>
      <c r="CQ6" s="22">
        <f t="shared" si="10"/>
        <v>55.22</v>
      </c>
      <c r="CR6" s="22">
        <f t="shared" si="10"/>
        <v>54.05</v>
      </c>
      <c r="CS6" s="22">
        <f t="shared" si="10"/>
        <v>54.43</v>
      </c>
      <c r="CT6" s="22">
        <f t="shared" si="10"/>
        <v>53.87</v>
      </c>
      <c r="CU6" s="22">
        <f t="shared" si="10"/>
        <v>54.49</v>
      </c>
      <c r="CV6" s="21" t="str">
        <f>IF(CV7="","",IF(CV7="-","【-】","【"&amp;SUBSTITUTE(TEXT(CV7,"#,##0.00"),"-","△")&amp;"】"))</f>
        <v>【59.97】</v>
      </c>
      <c r="CW6" s="22">
        <f>IF(CW7="",NA(),CW7)</f>
        <v>76.39</v>
      </c>
      <c r="CX6" s="22">
        <f t="shared" ref="CX6:DF6" si="11">IF(CX7="",NA(),CX7)</f>
        <v>68.040000000000006</v>
      </c>
      <c r="CY6" s="22">
        <f t="shared" si="11"/>
        <v>67.05</v>
      </c>
      <c r="CZ6" s="22">
        <f t="shared" si="11"/>
        <v>67.58</v>
      </c>
      <c r="DA6" s="22">
        <f t="shared" si="11"/>
        <v>65.73</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42.18</v>
      </c>
      <c r="DI6" s="22">
        <f t="shared" ref="DI6:DQ6" si="12">IF(DI7="",NA(),DI7)</f>
        <v>43.28</v>
      </c>
      <c r="DJ6" s="22">
        <f t="shared" si="12"/>
        <v>44.23</v>
      </c>
      <c r="DK6" s="22">
        <f t="shared" si="12"/>
        <v>43.52</v>
      </c>
      <c r="DL6" s="22">
        <f t="shared" si="12"/>
        <v>43.72</v>
      </c>
      <c r="DM6" s="22">
        <f t="shared" si="12"/>
        <v>47.97</v>
      </c>
      <c r="DN6" s="22">
        <f t="shared" si="12"/>
        <v>49.12</v>
      </c>
      <c r="DO6" s="22">
        <f t="shared" si="12"/>
        <v>49.39</v>
      </c>
      <c r="DP6" s="22">
        <f t="shared" si="12"/>
        <v>50.75</v>
      </c>
      <c r="DQ6" s="22">
        <f t="shared" si="12"/>
        <v>51.72</v>
      </c>
      <c r="DR6" s="21" t="str">
        <f>IF(DR7="","",IF(DR7="-","【-】","【"&amp;SUBSTITUTE(TEXT(DR7,"#,##0.00"),"-","△")&amp;"】"))</f>
        <v>【51.51】</v>
      </c>
      <c r="DS6" s="22">
        <f>IF(DS7="",NA(),DS7)</f>
        <v>19.32</v>
      </c>
      <c r="DT6" s="22">
        <f t="shared" ref="DT6:EB6" si="13">IF(DT7="",NA(),DT7)</f>
        <v>21.96</v>
      </c>
      <c r="DU6" s="22">
        <f t="shared" si="13"/>
        <v>23.71</v>
      </c>
      <c r="DV6" s="22">
        <f t="shared" si="13"/>
        <v>22.82</v>
      </c>
      <c r="DW6" s="22">
        <f t="shared" si="13"/>
        <v>21.9</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0.92</v>
      </c>
      <c r="EE6" s="22">
        <f t="shared" ref="EE6:EM6" si="14">IF(EE7="",NA(),EE7)</f>
        <v>0.96</v>
      </c>
      <c r="EF6" s="22">
        <f t="shared" si="14"/>
        <v>0.53</v>
      </c>
      <c r="EG6" s="22">
        <f t="shared" si="14"/>
        <v>0.93</v>
      </c>
      <c r="EH6" s="22">
        <f t="shared" si="14"/>
        <v>1.67</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394025</v>
      </c>
      <c r="D7" s="24">
        <v>46</v>
      </c>
      <c r="E7" s="24">
        <v>1</v>
      </c>
      <c r="F7" s="24">
        <v>0</v>
      </c>
      <c r="G7" s="24">
        <v>1</v>
      </c>
      <c r="H7" s="24" t="s">
        <v>93</v>
      </c>
      <c r="I7" s="24" t="s">
        <v>94</v>
      </c>
      <c r="J7" s="24" t="s">
        <v>95</v>
      </c>
      <c r="K7" s="24" t="s">
        <v>96</v>
      </c>
      <c r="L7" s="24" t="s">
        <v>97</v>
      </c>
      <c r="M7" s="24" t="s">
        <v>98</v>
      </c>
      <c r="N7" s="25" t="s">
        <v>99</v>
      </c>
      <c r="O7" s="25">
        <v>66.739999999999995</v>
      </c>
      <c r="P7" s="25">
        <v>90.61</v>
      </c>
      <c r="Q7" s="25">
        <v>2436</v>
      </c>
      <c r="R7" s="25">
        <v>12238</v>
      </c>
      <c r="S7" s="25">
        <v>100.8</v>
      </c>
      <c r="T7" s="25">
        <v>121.41</v>
      </c>
      <c r="U7" s="25">
        <v>11044</v>
      </c>
      <c r="V7" s="25">
        <v>25.62</v>
      </c>
      <c r="W7" s="25">
        <v>431.07</v>
      </c>
      <c r="X7" s="25">
        <v>115.95</v>
      </c>
      <c r="Y7" s="25">
        <v>110.37</v>
      </c>
      <c r="Z7" s="25">
        <v>114.95</v>
      </c>
      <c r="AA7" s="25">
        <v>119.43</v>
      </c>
      <c r="AB7" s="25">
        <v>117.77</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419.37</v>
      </c>
      <c r="AU7" s="25">
        <v>410.52</v>
      </c>
      <c r="AV7" s="25">
        <v>408.03</v>
      </c>
      <c r="AW7" s="25">
        <v>260.70999999999998</v>
      </c>
      <c r="AX7" s="25">
        <v>307.66000000000003</v>
      </c>
      <c r="AY7" s="25">
        <v>359.7</v>
      </c>
      <c r="AZ7" s="25">
        <v>362.93</v>
      </c>
      <c r="BA7" s="25">
        <v>371.81</v>
      </c>
      <c r="BB7" s="25">
        <v>384.23</v>
      </c>
      <c r="BC7" s="25">
        <v>364.3</v>
      </c>
      <c r="BD7" s="25">
        <v>252.29</v>
      </c>
      <c r="BE7" s="25">
        <v>643.63</v>
      </c>
      <c r="BF7" s="25">
        <v>620.51</v>
      </c>
      <c r="BG7" s="25">
        <v>583.70000000000005</v>
      </c>
      <c r="BH7" s="25">
        <v>542.69000000000005</v>
      </c>
      <c r="BI7" s="25">
        <v>484.55</v>
      </c>
      <c r="BJ7" s="25">
        <v>447.01</v>
      </c>
      <c r="BK7" s="25">
        <v>439.05</v>
      </c>
      <c r="BL7" s="25">
        <v>465.85</v>
      </c>
      <c r="BM7" s="25">
        <v>439.43</v>
      </c>
      <c r="BN7" s="25">
        <v>438.41</v>
      </c>
      <c r="BO7" s="25">
        <v>268.07</v>
      </c>
      <c r="BP7" s="25">
        <v>112.45</v>
      </c>
      <c r="BQ7" s="25">
        <v>106.08</v>
      </c>
      <c r="BR7" s="25">
        <v>111.48</v>
      </c>
      <c r="BS7" s="25">
        <v>117.25</v>
      </c>
      <c r="BT7" s="25">
        <v>116.24</v>
      </c>
      <c r="BU7" s="25">
        <v>95.81</v>
      </c>
      <c r="BV7" s="25">
        <v>95.26</v>
      </c>
      <c r="BW7" s="25">
        <v>92.39</v>
      </c>
      <c r="BX7" s="25">
        <v>94.41</v>
      </c>
      <c r="BY7" s="25">
        <v>90.96</v>
      </c>
      <c r="BZ7" s="25">
        <v>97.47</v>
      </c>
      <c r="CA7" s="25">
        <v>91.71</v>
      </c>
      <c r="CB7" s="25">
        <v>97.31</v>
      </c>
      <c r="CC7" s="25">
        <v>92.03</v>
      </c>
      <c r="CD7" s="25">
        <v>102.42</v>
      </c>
      <c r="CE7" s="25">
        <v>106.69</v>
      </c>
      <c r="CF7" s="25">
        <v>189.58</v>
      </c>
      <c r="CG7" s="25">
        <v>192.82</v>
      </c>
      <c r="CH7" s="25">
        <v>192.98</v>
      </c>
      <c r="CI7" s="25">
        <v>192.13</v>
      </c>
      <c r="CJ7" s="25">
        <v>197.04</v>
      </c>
      <c r="CK7" s="25">
        <v>174.75</v>
      </c>
      <c r="CL7" s="25">
        <v>75</v>
      </c>
      <c r="CM7" s="25">
        <v>81.81</v>
      </c>
      <c r="CN7" s="25">
        <v>85.49</v>
      </c>
      <c r="CO7" s="25">
        <v>76.819999999999993</v>
      </c>
      <c r="CP7" s="25">
        <v>83.33</v>
      </c>
      <c r="CQ7" s="25">
        <v>55.22</v>
      </c>
      <c r="CR7" s="25">
        <v>54.05</v>
      </c>
      <c r="CS7" s="25">
        <v>54.43</v>
      </c>
      <c r="CT7" s="25">
        <v>53.87</v>
      </c>
      <c r="CU7" s="25">
        <v>54.49</v>
      </c>
      <c r="CV7" s="25">
        <v>59.97</v>
      </c>
      <c r="CW7" s="25">
        <v>76.39</v>
      </c>
      <c r="CX7" s="25">
        <v>68.040000000000006</v>
      </c>
      <c r="CY7" s="25">
        <v>67.05</v>
      </c>
      <c r="CZ7" s="25">
        <v>67.58</v>
      </c>
      <c r="DA7" s="25">
        <v>65.73</v>
      </c>
      <c r="DB7" s="25">
        <v>80.930000000000007</v>
      </c>
      <c r="DC7" s="25">
        <v>80.510000000000005</v>
      </c>
      <c r="DD7" s="25">
        <v>79.44</v>
      </c>
      <c r="DE7" s="25">
        <v>79.489999999999995</v>
      </c>
      <c r="DF7" s="25">
        <v>78.8</v>
      </c>
      <c r="DG7" s="25">
        <v>89.76</v>
      </c>
      <c r="DH7" s="25">
        <v>42.18</v>
      </c>
      <c r="DI7" s="25">
        <v>43.28</v>
      </c>
      <c r="DJ7" s="25">
        <v>44.23</v>
      </c>
      <c r="DK7" s="25">
        <v>43.52</v>
      </c>
      <c r="DL7" s="25">
        <v>43.72</v>
      </c>
      <c r="DM7" s="25">
        <v>47.97</v>
      </c>
      <c r="DN7" s="25">
        <v>49.12</v>
      </c>
      <c r="DO7" s="25">
        <v>49.39</v>
      </c>
      <c r="DP7" s="25">
        <v>50.75</v>
      </c>
      <c r="DQ7" s="25">
        <v>51.72</v>
      </c>
      <c r="DR7" s="25">
        <v>51.51</v>
      </c>
      <c r="DS7" s="25">
        <v>19.32</v>
      </c>
      <c r="DT7" s="25">
        <v>21.96</v>
      </c>
      <c r="DU7" s="25">
        <v>23.71</v>
      </c>
      <c r="DV7" s="25">
        <v>22.82</v>
      </c>
      <c r="DW7" s="25">
        <v>21.9</v>
      </c>
      <c r="DX7" s="25">
        <v>15.33</v>
      </c>
      <c r="DY7" s="25">
        <v>16.760000000000002</v>
      </c>
      <c r="DZ7" s="25">
        <v>18.57</v>
      </c>
      <c r="EA7" s="25">
        <v>21.14</v>
      </c>
      <c r="EB7" s="25">
        <v>22.12</v>
      </c>
      <c r="EC7" s="25">
        <v>23.75</v>
      </c>
      <c r="ED7" s="25">
        <v>0.92</v>
      </c>
      <c r="EE7" s="25">
        <v>0.96</v>
      </c>
      <c r="EF7" s="25">
        <v>0.53</v>
      </c>
      <c r="EG7" s="25">
        <v>0.93</v>
      </c>
      <c r="EH7" s="25">
        <v>1.67</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 企業会計</cp:lastModifiedBy>
  <cp:lastPrinted>2024-01-22T02:21:09Z</cp:lastPrinted>
  <dcterms:created xsi:type="dcterms:W3CDTF">2023-12-05T01:00:33Z</dcterms:created>
  <dcterms:modified xsi:type="dcterms:W3CDTF">2024-01-22T02:21:15Z</dcterms:modified>
  <cp:category/>
</cp:coreProperties>
</file>