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M-YOSHIOKA\Desktop\【経営比較分析表】2022_394050_47_1718\"/>
    </mc:Choice>
  </mc:AlternateContent>
  <xr:revisionPtr revIDLastSave="0" documentId="13_ncr:1_{39BA4BC1-D3B3-41BD-BE1C-1D4F2CDEF5AD}" xr6:coauthVersionLast="36" xr6:coauthVersionMax="36" xr10:uidLastSave="{00000000-0000-0000-0000-000000000000}"/>
  <workbookProtection workbookAlgorithmName="SHA-512" workbookHashValue="0tM2MOpuM6wH0epooG1geH1XvfnW3+Z1ylqFrCyARocIBnfsVaT5ymOoAiejnRHxt3GoNfVc9B6DqLNRgeF/pQ==" workbookSaltValue="Hx+6MdpHvCZAECvR/rIxt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W8" i="4"/>
  <c r="P8" i="4"/>
  <c r="I8" i="4"/>
  <c r="B8"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<sst xmlns="http://schemas.openxmlformats.org/spreadsheetml/2006/main" count="233" uniqueCount="116">
  <si>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</si>
  <si>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</si>
  <si>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</si>
  <si>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</si>
  <si>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</si>
  <si>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</si>
  <si>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</si>
  <si>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</si>
  <si>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</si>
  <si>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</si>
  <si>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</si>
  <si>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</si>
  <si>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</si>
  <si>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</si>
  <si>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</si>
  <si>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</si>
  <si>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</si>
  <si>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</si>
  <si>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</si>
  <si>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</si>
  <si>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</si>
  <si>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</si>
  <si>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</si>
  <si>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</si>
  <si>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</si>
  <si>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</si>
  <si>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</si>
  <si>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</si>
  <si>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</si>
  <si>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</si>
  <si>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</si>
  <si>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</si>
  <si>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</si>
  <si>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</si>
  <si>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</si>
  <si>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</si>
  <si>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</si>
  <si>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</si>
  <si>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</si>
  <si>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</si>
  <si>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</si>
  <si>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</si>
  <si>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</si>
  <si>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</si>
  <si>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</si>
  <si>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</si>
  <si>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</si>
  <si>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</si>
  <si>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</si>
  <si>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</si>
  <si>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</si>
  <si>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</si>
  <si>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</si>
  <si>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</si>
  <si>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</si>
  <si>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</si>
  <si>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</si>
  <si>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</si>
  <si>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</si>
  <si>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</si>
  <si>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</si>
  <si>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</si>
  <si>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</si>
  <si>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</si>
  <si>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</si>
  <si>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</si>
  <si>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</si>
  <si>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</si>
  <si>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</si>
  <si>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</si>
  <si>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</si>
  <si>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</si>
  <si>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</si>
  <si>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</si>
  <si>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</si>
  <si>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</si>
  <si>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</si>
  <si>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</si>
  <si>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</si>
  <si>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</si>
  <si>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</si>
  <si>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</si>
  <si>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</si>
  <si>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</si>
  <si>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</si>
  <si>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</si>
  <si>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</si>
  <si>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</si>
  <si>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</si>
  <si>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</si>
  <si>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</si>
  <si>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</si>
  <si>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</si>
  <si>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</si>
  <si>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</si>
  <si>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</si>
  <si>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</si>
  <si>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</si>
  <si>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</si>
  <si>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</si>
  <si>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</si>
  <si>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</si>
  <si>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</si>
  <si>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</si>
  <si>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</si>
  <si>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</si>
  <si>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</si>
  <si>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</si>
  <si>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</si>
  <si>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</si>
  <si>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</si>
  <si>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</si>
  <si>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</si>
  <si>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実質的な収入を上げるためには、料金収入以外にないことから使用料単価の改定が必要となっている。子育て・高齢者世帯への減免制度も実施しているなか、大幅な増額は見込めないが、適正な料金に近づけるよう検討していく。
企業債残高については、平成28年度に施設整備事業が終了したことから、比率が下がっている傾向にある。今後の施設整備については、計画を立て耐震化及び管路更新を行う予定である。</t>
    <phoneticPr fontId="4"/>
  </si>
  <si>
    <t>今後においては、管路布設20年以上経過した管路について、基幹改良事業等により、布設替えを計画的に実施していく。又施設についても耐震化を計画し、災害時でも給水ができるよう整備していく。</t>
    <phoneticPr fontId="4"/>
  </si>
  <si>
    <t>今後人口減少により収益減が見込まれる中、起債の償還、維持費の増加なども見込まれ、さらに厳しい財政状況が予測される。　　　　　　　　　　　　　　　　　　水道料金の改定に向けて検討していく。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</si>
</sst>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A8-40EE-92BC-61CC13F09E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57A8-40EE-92BC-61CC13F09E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81.14</c:v>
                </c:pt>
                <c:pt idx="1">
                  <c:v>76.62</c:v>
                </c:pt>
                <c:pt idx="2">
                  <c:v>76.08</c:v>
                </c:pt>
                <c:pt idx="3">
                  <c:v>70.709999999999994</c:v>
                </c:pt>
                <c:pt idx="4">
                  <c:v>76.760000000000005</c:v>
                </c:pt>
              </c:numCache>
            </c:numRef>
          </c:val>
          <c:extLst>
            <c:ext xmlns:c16="http://schemas.microsoft.com/office/drawing/2014/chart" uri="{C3380CC4-5D6E-409C-BE32-E72D297353CC}">
              <c16:uniqueId val="{00000000-776C-4AA8-86F9-203DD9897BB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76C-4AA8-86F9-203DD9897BB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46-4894-AFA9-E114D0F2AF7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A46-4894-AFA9-E114D0F2AF7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34.840000000000003</c:v>
                </c:pt>
                <c:pt idx="1">
                  <c:v>37.01</c:v>
                </c:pt>
                <c:pt idx="2">
                  <c:v>24.06</c:v>
                </c:pt>
                <c:pt idx="3">
                  <c:v>23.07</c:v>
                </c:pt>
                <c:pt idx="4">
                  <c:v>31.53</c:v>
                </c:pt>
              </c:numCache>
            </c:numRef>
          </c:val>
          <c:extLst>
            <c:ext xmlns:c16="http://schemas.microsoft.com/office/drawing/2014/chart" uri="{C3380CC4-5D6E-409C-BE32-E72D297353CC}">
              <c16:uniqueId val="{00000000-810A-44E4-BDDA-0754039EA4E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810A-44E4-BDDA-0754039EA4E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1-4B39-923A-435059FA362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1-4B39-923A-435059FA362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A-4EC7-9B2A-D80081F01AE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A-4EC7-9B2A-D80081F01AE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2-4147-8B6E-DB3E0DBD655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2-4147-8B6E-DB3E0DBD655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7-4EDC-B790-E01F5DFDE3D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7-4EDC-B790-E01F5DFDE3D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6263.22</c:v>
                </c:pt>
                <c:pt idx="1">
                  <c:v>5865.03</c:v>
                </c:pt>
                <c:pt idx="2">
                  <c:v>5109.8100000000004</c:v>
                </c:pt>
                <c:pt idx="3">
                  <c:v>4596.7299999999996</c:v>
                </c:pt>
                <c:pt idx="4">
                  <c:v>4019.82</c:v>
                </c:pt>
              </c:numCache>
            </c:numRef>
          </c:val>
          <c:extLst>
            <c:ext xmlns:c16="http://schemas.microsoft.com/office/drawing/2014/chart" uri="{C3380CC4-5D6E-409C-BE32-E72D297353CC}">
              <c16:uniqueId val="{00000000-AF04-460E-8994-7D312C19389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AF04-460E-8994-7D312C19389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14.22</c:v>
                </c:pt>
                <c:pt idx="1">
                  <c:v>12.97</c:v>
                </c:pt>
                <c:pt idx="2">
                  <c:v>13.37</c:v>
                </c:pt>
                <c:pt idx="3">
                  <c:v>13.25</c:v>
                </c:pt>
                <c:pt idx="4">
                  <c:v>11.84</c:v>
                </c:pt>
              </c:numCache>
            </c:numRef>
          </c:val>
          <c:extLst>
            <c:ext xmlns:c16="http://schemas.microsoft.com/office/drawing/2014/chart" uri="{C3380CC4-5D6E-409C-BE32-E72D297353CC}">
              <c16:uniqueId val="{00000000-838D-446E-948B-A1B6C4D8126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838D-446E-948B-A1B6C4D8126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372.93</c:v>
                </c:pt>
                <c:pt idx="1">
                  <c:v>421.51</c:v>
                </c:pt>
                <c:pt idx="2">
                  <c:v>429.39</c:v>
                </c:pt>
                <c:pt idx="3">
                  <c:v>467.61</c:v>
                </c:pt>
                <c:pt idx="4">
                  <c:v>488.83</c:v>
                </c:pt>
              </c:numCache>
            </c:numRef>
          </c:val>
          <c:extLst>
            <c:ext xmlns:c16="http://schemas.microsoft.com/office/drawing/2014/chart" uri="{C3380CC4-5D6E-409C-BE32-E72D297353CC}">
              <c16:uniqueId val="{00000000-EA74-4EF2-966A-C7821E3F47B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EA74-4EF2-966A-C7821E3F47B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梼原町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3236</v>
      </c>
      <c r="AM8" s="55"/>
      <c r="AN8" s="55"/>
      <c r="AO8" s="55"/>
      <c r="AP8" s="55"/>
      <c r="AQ8" s="55"/>
      <c r="AR8" s="55"/>
      <c r="AS8" s="55"/>
      <c r="AT8" s="45">
        <f>データ!$S$6</f>
        <v>236.45</v>
      </c>
      <c r="AU8" s="45"/>
      <c r="AV8" s="45"/>
      <c r="AW8" s="45"/>
      <c r="AX8" s="45"/>
      <c r="AY8" s="45"/>
      <c r="AZ8" s="45"/>
      <c r="BA8" s="45"/>
      <c r="BB8" s="45">
        <f>データ!$T$6</f>
        <v>13.69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62.77</v>
      </c>
      <c r="Q10" s="45"/>
      <c r="R10" s="45"/>
      <c r="S10" s="45"/>
      <c r="T10" s="45"/>
      <c r="U10" s="45"/>
      <c r="V10" s="45"/>
      <c r="W10" s="55">
        <f>データ!$Q$6</f>
        <v>1000</v>
      </c>
      <c r="X10" s="55"/>
      <c r="Y10" s="55"/>
      <c r="Z10" s="55"/>
      <c r="AA10" s="55"/>
      <c r="AB10" s="55"/>
      <c r="AC10" s="55"/>
      <c r="AD10" s="2"/>
      <c r="AE10" s="2"/>
      <c r="AF10" s="2"/>
      <c r="AG10" s="2"/>
      <c r="AH10" s="2"/>
      <c r="AI10" s="2"/>
      <c r="AJ10" s="2"/>
      <c r="AK10" s="2"/>
      <c r="AL10" s="55">
        <f>データ!$U$6</f>
        <v>2119</v>
      </c>
      <c r="AM10" s="55"/>
      <c r="AN10" s="55"/>
      <c r="AO10" s="55"/>
      <c r="AP10" s="55"/>
      <c r="AQ10" s="55"/>
      <c r="AR10" s="55"/>
      <c r="AS10" s="55"/>
      <c r="AT10" s="45">
        <f>データ!$V$6</f>
        <v>0.12</v>
      </c>
      <c r="AU10" s="45"/>
      <c r="AV10" s="45"/>
      <c r="AW10" s="45"/>
      <c r="AX10" s="45"/>
      <c r="AY10" s="45"/>
      <c r="AZ10" s="45"/>
      <c r="BA10" s="45"/>
      <c r="BB10" s="45">
        <f>データ!$W$6</f>
        <v>17658.330000000002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113</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0hrW+sw/Bv3sQmHwF8pddinjeuzQkrWDy1Pyz8GNT+p8D/aMMcdVS0EyIRggcOYgC45P/nATOv91l6qbJRLKwQ==" saltValue="ZXHKcGnReQz3qJ9pH/La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394050</v>
      </c>
      <c r="D6" s="20">
        <f t="shared" si="3"/>
        <v>47</v>
      </c>
      <c r="E6" s="20">
        <f t="shared" si="3"/>
        <v>1</v>
      </c>
      <c r="F6" s="20">
        <f t="shared" si="3"/>
        <v>0</v>
      </c>
      <c r="G6" s="20">
        <f t="shared" si="3"/>
        <v>0</v>
      </c>
      <c r="H6" s="20" t="str">
        <f t="shared" si="3"/>
        <v>高知県　梼原町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62.77</v>
      </c>
      <c r="Q6" s="21">
        <f t="shared" si="3"/>
        <v>1000</v>
      </c>
      <c r="R6" s="21">
        <f t="shared" si="3"/>
        <v>3236</v>
      </c>
      <c r="S6" s="21">
        <f t="shared" si="3"/>
        <v>236.45</v>
      </c>
      <c r="T6" s="21">
        <f t="shared" si="3"/>
        <v>13.69</v>
      </c>
      <c r="U6" s="21">
        <f t="shared" si="3"/>
        <v>2119</v>
      </c>
      <c r="V6" s="21">
        <f t="shared" si="3"/>
        <v>0.12</v>
      </c>
      <c r="W6" s="21">
        <f t="shared" si="3"/>
        <v>17658.330000000002</v>
      </c>
      <c r="X6" s="22">
        <f>IF(X7="",NA(),X7)</f>
        <v>34.840000000000003</v>
      </c>
      <c r="Y6" s="22">
        <f t="shared" ref="Y6:AG6" si="4">IF(Y7="",NA(),Y7)</f>
        <v>37.01</v>
      </c>
      <c r="Z6" s="22">
        <f t="shared" si="4"/>
        <v>24.06</v>
      </c>
      <c r="AA6" s="22">
        <f t="shared" si="4"/>
        <v>23.07</v>
      </c>
      <c r="AB6" s="22">
        <f t="shared" si="4"/>
        <v>31.53</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6263.22</v>
      </c>
      <c r="BF6" s="22">
        <f t="shared" ref="BF6:BN6" si="7">IF(BF7="",NA(),BF7)</f>
        <v>5865.03</v>
      </c>
      <c r="BG6" s="22">
        <f t="shared" si="7"/>
        <v>5109.8100000000004</v>
      </c>
      <c r="BH6" s="22">
        <f t="shared" si="7"/>
        <v>4596.7299999999996</v>
      </c>
      <c r="BI6" s="22">
        <f t="shared" si="7"/>
        <v>4019.82</v>
      </c>
      <c r="BJ6" s="22">
        <f t="shared" si="7"/>
        <v>1007.7</v>
      </c>
      <c r="BK6" s="22">
        <f t="shared" si="7"/>
        <v>1018.52</v>
      </c>
      <c r="BL6" s="22">
        <f t="shared" si="7"/>
        <v>949.61</v>
      </c>
      <c r="BM6" s="22">
        <f t="shared" si="7"/>
        <v>918.84</v>
      </c>
      <c r="BN6" s="22">
        <f t="shared" si="7"/>
        <v>955.49</v>
      </c>
      <c r="BO6" s="21" t="str">
        <f>IF(BO7="","",IF(BO7="-","【-】","【"&amp;SUBSTITUTE(TEXT(BO7,"#,##0.00"),"-","△")&amp;"】"))</f>
        <v>【982.48】</v>
      </c>
      <c r="BP6" s="22">
        <f>IF(BP7="",NA(),BP7)</f>
        <v>14.22</v>
      </c>
      <c r="BQ6" s="22">
        <f t="shared" ref="BQ6:BY6" si="8">IF(BQ7="",NA(),BQ7)</f>
        <v>12.97</v>
      </c>
      <c r="BR6" s="22">
        <f t="shared" si="8"/>
        <v>13.37</v>
      </c>
      <c r="BS6" s="22">
        <f t="shared" si="8"/>
        <v>13.25</v>
      </c>
      <c r="BT6" s="22">
        <f t="shared" si="8"/>
        <v>11.84</v>
      </c>
      <c r="BU6" s="22">
        <f t="shared" si="8"/>
        <v>59.22</v>
      </c>
      <c r="BV6" s="22">
        <f t="shared" si="8"/>
        <v>58.79</v>
      </c>
      <c r="BW6" s="22">
        <f t="shared" si="8"/>
        <v>58.41</v>
      </c>
      <c r="BX6" s="22">
        <f t="shared" si="8"/>
        <v>58.27</v>
      </c>
      <c r="BY6" s="22">
        <f t="shared" si="8"/>
        <v>55.15</v>
      </c>
      <c r="BZ6" s="21" t="str">
        <f>IF(BZ7="","",IF(BZ7="-","【-】","【"&amp;SUBSTITUTE(TEXT(BZ7,"#,##0.00"),"-","△")&amp;"】"))</f>
        <v>【50.61】</v>
      </c>
      <c r="CA6" s="22">
        <f>IF(CA7="",NA(),CA7)</f>
        <v>372.93</v>
      </c>
      <c r="CB6" s="22">
        <f t="shared" ref="CB6:CJ6" si="9">IF(CB7="",NA(),CB7)</f>
        <v>421.51</v>
      </c>
      <c r="CC6" s="22">
        <f t="shared" si="9"/>
        <v>429.39</v>
      </c>
      <c r="CD6" s="22">
        <f t="shared" si="9"/>
        <v>467.61</v>
      </c>
      <c r="CE6" s="22">
        <f t="shared" si="9"/>
        <v>488.83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81.14</v>
      </c>
      <c r="CM6" s="22">
        <f t="shared" ref="CM6:CU6" si="10">IF(CM7="",NA(),CM7)</f>
        <v>76.62</v>
      </c>
      <c r="CN6" s="22">
        <f t="shared" si="10"/>
        <v>76.08</v>
      </c>
      <c r="CO6" s="22">
        <f t="shared" si="10"/>
        <v>70.709999999999994</v>
      </c>
      <c r="CP6" s="22">
        <f t="shared" si="10"/>
        <v>76.760000000000005</v>
      </c>
      <c r="CQ6" s="22">
        <f t="shared" si="10"/>
        <v>56.76</v>
      </c>
      <c r="CR6" s="22">
        <f t="shared" si="10"/>
        <v>56.04</v>
      </c>
      <c r="CS6" s="22">
        <f t="shared" si="10"/>
        <v>58.52</v>
      </c>
      <c r="CT6" s="22">
        <f t="shared" si="10"/>
        <v>58.88</v>
      </c>
      <c r="CU6" s="22">
        <f t="shared" si="10"/>
        <v>58.16</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394050</v>
      </c>
      <c r="D7" s="24">
        <v>47</v>
      </c>
      <c r="E7" s="24">
        <v>1</v>
      </c>
      <c r="F7" s="24">
        <v>0</v>
      </c>
      <c r="G7" s="24">
        <v>0</v>
      </c>
      <c r="H7" s="24" t="s">
        <v>95</v>
      </c>
      <c r="I7" s="24" t="s">
        <v>96</v>
      </c>
      <c r="J7" s="24" t="s">
        <v>97</v>
      </c>
      <c r="K7" s="24" t="s">
        <v>98</v>
      </c>
      <c r="L7" s="24" t="s">
        <v>99</v>
      </c>
      <c r="M7" s="24" t="s">
        <v>100</v>
      </c>
      <c r="N7" s="25" t="s">
        <v>101</v>
      </c>
      <c r="O7" s="25" t="s">
        <v>102</v>
      </c>
      <c r="P7" s="25">
        <v>62.77</v>
      </c>
      <c r="Q7" s="25">
        <v>1000</v>
      </c>
      <c r="R7" s="25">
        <v>3236</v>
      </c>
      <c r="S7" s="25">
        <v>236.45</v>
      </c>
      <c r="T7" s="25">
        <v>13.69</v>
      </c>
      <c r="U7" s="25">
        <v>2119</v>
      </c>
      <c r="V7" s="25">
        <v>0.12</v>
      </c>
      <c r="W7" s="25">
        <v>17658.330000000002</v>
      </c>
      <c r="X7" s="25">
        <v>34.840000000000003</v>
      </c>
      <c r="Y7" s="25">
        <v>37.01</v>
      </c>
      <c r="Z7" s="25">
        <v>24.06</v>
      </c>
      <c r="AA7" s="25">
        <v>23.07</v>
      </c>
      <c r="AB7" s="25">
        <v>31.53</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6263.22</v>
      </c>
      <c r="BF7" s="25">
        <v>5865.03</v>
      </c>
      <c r="BG7" s="25">
        <v>5109.8100000000004</v>
      </c>
      <c r="BH7" s="25">
        <v>4596.7299999999996</v>
      </c>
      <c r="BI7" s="25">
        <v>4019.82</v>
      </c>
      <c r="BJ7" s="25">
        <v>1007.7</v>
      </c>
      <c r="BK7" s="25">
        <v>1018.52</v>
      </c>
      <c r="BL7" s="25">
        <v>949.61</v>
      </c>
      <c r="BM7" s="25">
        <v>918.84</v>
      </c>
      <c r="BN7" s="25">
        <v>955.49</v>
      </c>
      <c r="BO7" s="25">
        <v>982.48</v>
      </c>
      <c r="BP7" s="25">
        <v>14.22</v>
      </c>
      <c r="BQ7" s="25">
        <v>12.97</v>
      </c>
      <c r="BR7" s="25">
        <v>13.37</v>
      </c>
      <c r="BS7" s="25">
        <v>13.25</v>
      </c>
      <c r="BT7" s="25">
        <v>11.84</v>
      </c>
      <c r="BU7" s="25">
        <v>59.22</v>
      </c>
      <c r="BV7" s="25">
        <v>58.79</v>
      </c>
      <c r="BW7" s="25">
        <v>58.41</v>
      </c>
      <c r="BX7" s="25">
        <v>58.27</v>
      </c>
      <c r="BY7" s="25">
        <v>55.15</v>
      </c>
      <c r="BZ7" s="25">
        <v>50.61</v>
      </c>
      <c r="CA7" s="25">
        <v>372.93</v>
      </c>
      <c r="CB7" s="25">
        <v>421.51</v>
      </c>
      <c r="CC7" s="25">
        <v>429.39</v>
      </c>
      <c r="CD7" s="25">
        <v>467.61</v>
      </c>
      <c r="CE7" s="25">
        <v>488.83</v>
      </c>
      <c r="CF7" s="25">
        <v>292.89999999999998</v>
      </c>
      <c r="CG7" s="25">
        <v>298.25</v>
      </c>
      <c r="CH7" s="25">
        <v>303.27999999999997</v>
      </c>
      <c r="CI7" s="25">
        <v>303.81</v>
      </c>
      <c r="CJ7" s="25">
        <v>310.26</v>
      </c>
      <c r="CK7" s="25">
        <v>320.83</v>
      </c>
      <c r="CL7" s="25">
        <v>81.14</v>
      </c>
      <c r="CM7" s="25">
        <v>76.62</v>
      </c>
      <c r="CN7" s="25">
        <v>76.08</v>
      </c>
      <c r="CO7" s="25">
        <v>70.709999999999994</v>
      </c>
      <c r="CP7" s="25">
        <v>76.760000000000005</v>
      </c>
      <c r="CQ7" s="25">
        <v>56.76</v>
      </c>
      <c r="CR7" s="25">
        <v>56.04</v>
      </c>
      <c r="CS7" s="25">
        <v>58.52</v>
      </c>
      <c r="CT7" s="25">
        <v>58.88</v>
      </c>
      <c r="CU7" s="25">
        <v>58.16</v>
      </c>
      <c r="CV7" s="25">
        <v>56.15</v>
      </c>
      <c r="CW7" s="25">
        <v>100</v>
      </c>
      <c r="CX7" s="25">
        <v>100</v>
      </c>
      <c r="CY7" s="25">
        <v>100</v>
      </c>
      <c r="CZ7" s="25">
        <v>100</v>
      </c>
      <c r="DA7" s="25">
        <v>100</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まどか</cp:lastModifiedBy>
  <cp:lastPrinted>2024-01-26T03:03:07Z</cp:lastPrinted>
  <dcterms:created xsi:type="dcterms:W3CDTF">2023-12-05T01:07:16Z</dcterms:created>
  <dcterms:modified xsi:type="dcterms:W3CDTF">2024-01-26T03:03:13Z</dcterms:modified>
  <cp:category/>
</cp:coreProperties>
</file>