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62204\Desktop\"/>
    </mc:Choice>
  </mc:AlternateContent>
  <xr:revisionPtr revIDLastSave="0" documentId="13_ncr:1_{A6EA1BCD-F4D8-47B3-A5D0-00948E6FC5DB}" xr6:coauthVersionLast="47" xr6:coauthVersionMax="47" xr10:uidLastSave="{00000000-0000-0000-0000-000000000000}"/>
  <workbookProtection workbookAlgorithmName="SHA-512" workbookHashValue="WgesrcURqJxBzDcFjxyw8FbY4gs8y+i/DEP6oYClLpqGXKzTyvNMC+ApvU8ZoHqAlNXbRjZwH+ly9PvIcKIQjg==" workbookSaltValue="D2fzF086dkDtvTj8Astzgw==" workbookSpinCount="100000" lockStructure="1"/>
  <bookViews>
    <workbookView xWindow="195" yWindow="6060" windowWidth="2400" windowHeight="58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BB8" i="4" s="1"/>
  <c r="S6" i="5"/>
  <c r="AT8" i="4" s="1"/>
  <c r="R6" i="5"/>
  <c r="AL8" i="4" s="1"/>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AL10" i="4"/>
  <c r="W10" i="4"/>
  <c r="P10"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<sst xmlns="http://schemas.openxmlformats.org/spreadsheetml/2006/main" count="233" uniqueCount="117">
  <si>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</si>
  <si>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</si>
  <si>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</si>
  <si>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</si>
  <si>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</si>
  <si>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</si>
  <si>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</si>
  <si>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</si>
  <si>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</si>
  <si>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</si>
  <si>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</si>
  <si>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</si>
  <si>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</si>
  <si>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</si>
  <si>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</si>
  <si>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</si>
  <si>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</si>
  <si>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</si>
  <si>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</si>
  <si>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</si>
  <si>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</si>
  <si>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</si>
  <si>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</si>
  <si>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</si>
  <si>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</si>
  <si>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</si>
  <si>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</si>
  <si>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</si>
  <si>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</si>
  <si>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</si>
  <si>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</si>
  <si>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</si>
  <si>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</si>
  <si>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</si>
  <si>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</si>
  <si>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</si>
  <si>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</si>
  <si>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</si>
  <si>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</si>
  <si>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</si>
  <si>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</si>
  <si>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</si>
  <si>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</si>
  <si>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</si>
  <si>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</si>
  <si>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</si>
  <si>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</si>
  <si>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</si>
  <si>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</si>
  <si>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</si>
  <si>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</si>
  <si>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</si>
  <si>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</si>
  <si>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</si>
  <si>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</si>
  <si>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</si>
  <si>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</si>
  <si>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</si>
  <si>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</si>
  <si>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</si>
  <si>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</si>
  <si>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</si>
  <si>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</si>
  <si>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</si>
  <si>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</si>
  <si>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</si>
  <si>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</si>
  <si>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</si>
  <si>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</si>
  <si>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</si>
  <si>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</si>
  <si>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</si>
  <si>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</si>
  <si>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</si>
  <si>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</si>
  <si>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</si>
  <si>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</si>
  <si>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</si>
  <si>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</si>
  <si>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</si>
  <si>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</si>
  <si>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</si>
  <si>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</si>
  <si>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</si>
  <si>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</si>
  <si>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</si>
  <si>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</si>
  <si>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</si>
  <si>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</si>
  <si>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</si>
  <si>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</si>
  <si>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</si>
  <si>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</si>
  <si>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</si>
  <si>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</si>
  <si>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</si>
  <si>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日高村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</si>
  <si>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</si>
  <si>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</si>
  <si>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</si>
  <si>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</si>
  <si>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</si>
  <si>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</si>
  <si>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</si>
  <si>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</si>
  <si>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</si>
  <si>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</si>
  <si>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</si>
  <si>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</si>
  <si>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</si>
  <si>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</si>
  <si>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</si>
  <si>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</si>
  <si>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</si>
  <si>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・管路更新率
平成18年度から老朽化の進む配水管路より管路更新を行っているが、まだ20年以上経過した管路も多く布設されており、更新が必要な管路がある。今後も財政を考慮したうえで計画的に老朽管の更新を行う予定なので老朽化や漏水事故等の改善が予想される。</t>
    <phoneticPr fontId="4"/>
  </si>
  <si>
    <t>収益的収支比率と有収率をみると低い数値を示している。
原因として漏水等の問題があげられるので、漏水箇所の迅速な修繕を行い、また、計画的に管路を更新していくことと併せて水道使用料金の見直しを行うことで全体の数値も上がり、健全かつ効率的な水道事業の運営が可能である。</t>
    <phoneticPr fontId="4"/>
  </si>
  <si>
    <t>・収益的収支比率
類似団体平均値を下回っており、100％未満であるため、給水収益以外での収入で賄われている状況である。計画的に超過料金を引き上げる等の料金改定をおこなっているが、引き続き、R5年度にアセットマネジメントをおこない、料金の見直し等、経営改善を図っていく必要がある。
・企業債残高対給水収益比率
類似団体平均値より上回っているが、近いうちに投資規模や料金水準を見直すことも必要である。
・料金回収率
類似団体平均値を下回っている、100％未満であるため、給水収益以外での収入で賄われている状況である。
・給水原価
類似団体平均値より下回ってはいるが、水源施設の整備や管路施設の更新を計画的に行っているので将来的に右肩上がりになっていくことが予想されるが、適宜、投資の効率化や維持管理費等の削減を検討し経営改善を図る。
・施設利用率
類似団体平均値・全国平均値ともに上回っており、季節によって需要の変動（お盆・正月）を考慮すると、適切な施設規模であるといえる。
・有収率
類似団体平均値・全国平均値ともに下回っている状況で、漏水や未徴収等が原因であることが予想される。漏水箇所の修繕等や計画的な老朽管の更新等で有収率の向上を図っているが追いついていない状況にある。</t>
    <rPh sb="96" eb="98">
      <t>ネンド</t>
    </rPh>
    <rPh sb="121" eb="122">
      <t>トウ</t>
    </rPh>
    <rPh sb="163" eb="165">
      <t>ウワマワ</t>
    </rPh>
    <rPh sb="171" eb="172">
      <t>チカ</t>
    </rPh>
    <rPh sb="214" eb="216">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</si>
</sst>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0.16</c:v>
                </c:pt>
                <c:pt idx="1">
                  <c:v>0.79</c:v>
                </c:pt>
                <c:pt idx="2">
                  <c:v>8.16</c:v>
                </c:pt>
                <c:pt idx="3">
                  <c:v>0.3</c:v>
                </c:pt>
                <c:pt idx="4" formatCode="#,##0.00;&quot;△&quot;#,##0.00">
                  <c:v>0</c:v>
                </c:pt>
              </c:numCache>
            </c:numRef>
          </c:val>
          <c:extLst>
            <c:ext xmlns:c16="http://schemas.microsoft.com/office/drawing/2014/chart" uri="{C3380CC4-5D6E-409C-BE32-E72D297353CC}">
              <c16:uniqueId val="{00000000-DCC7-4F1A-A1D8-85D508C0000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0.52</c:v>
                </c:pt>
                <c:pt idx="2">
                  <c:v>1.48</c:v>
                </c:pt>
                <c:pt idx="3">
                  <c:v>0.71</c:v>
                </c:pt>
                <c:pt idx="4">
                  <c:v>0.55000000000000004</c:v>
                </c:pt>
              </c:numCache>
            </c:numRef>
          </c:val>
          <c:smooth val="0"/>
          <c:extLst>
            <c:ext xmlns:c16="http://schemas.microsoft.com/office/drawing/2014/chart" uri="{C3380CC4-5D6E-409C-BE32-E72D297353CC}">
              <c16:uniqueId val="{00000001-DCC7-4F1A-A1D8-85D508C0000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58.87</c:v>
                </c:pt>
                <c:pt idx="1">
                  <c:v>59.83</c:v>
                </c:pt>
                <c:pt idx="2">
                  <c:v>71.8</c:v>
                </c:pt>
                <c:pt idx="3">
                  <c:v>65.42</c:v>
                </c:pt>
                <c:pt idx="4">
                  <c:v>62.82</c:v>
                </c:pt>
              </c:numCache>
            </c:numRef>
          </c:val>
          <c:extLst>
            <c:ext xmlns:c16="http://schemas.microsoft.com/office/drawing/2014/chart" uri="{C3380CC4-5D6E-409C-BE32-E72D297353CC}">
              <c16:uniqueId val="{00000000-0752-4038-B0C5-E6959624484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56.41</c:v>
                </c:pt>
                <c:pt idx="1">
                  <c:v>54.9</c:v>
                </c:pt>
                <c:pt idx="2">
                  <c:v>55.7</c:v>
                </c:pt>
                <c:pt idx="3">
                  <c:v>58.88</c:v>
                </c:pt>
                <c:pt idx="4">
                  <c:v>58.16</c:v>
                </c:pt>
              </c:numCache>
            </c:numRef>
          </c:val>
          <c:smooth val="0"/>
          <c:extLst>
            <c:ext xmlns:c16="http://schemas.microsoft.com/office/drawing/2014/chart" uri="{C3380CC4-5D6E-409C-BE32-E72D297353CC}">
              <c16:uniqueId val="{00000001-0752-4038-B0C5-E6959624484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71.8</c:v>
                </c:pt>
                <c:pt idx="1">
                  <c:v>68.73</c:v>
                </c:pt>
                <c:pt idx="2">
                  <c:v>60.35</c:v>
                </c:pt>
                <c:pt idx="3">
                  <c:v>63.33</c:v>
                </c:pt>
                <c:pt idx="4">
                  <c:v>59.68</c:v>
                </c:pt>
              </c:numCache>
            </c:numRef>
          </c:val>
          <c:extLst>
            <c:ext xmlns:c16="http://schemas.microsoft.com/office/drawing/2014/chart" uri="{C3380CC4-5D6E-409C-BE32-E72D297353CC}">
              <c16:uniqueId val="{00000000-6620-4235-8FB7-1B53CDD3D5B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75.12</c:v>
                </c:pt>
                <c:pt idx="1">
                  <c:v>74.27</c:v>
                </c:pt>
                <c:pt idx="2">
                  <c:v>71.81</c:v>
                </c:pt>
                <c:pt idx="3">
                  <c:v>71.150000000000006</c:v>
                </c:pt>
                <c:pt idx="4">
                  <c:v>70.34</c:v>
                </c:pt>
              </c:numCache>
            </c:numRef>
          </c:val>
          <c:smooth val="0"/>
          <c:extLst>
            <c:ext xmlns:c16="http://schemas.microsoft.com/office/drawing/2014/chart" uri="{C3380CC4-5D6E-409C-BE32-E72D297353CC}">
              <c16:uniqueId val="{00000001-6620-4235-8FB7-1B53CDD3D5B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89.36</c:v>
                </c:pt>
                <c:pt idx="1">
                  <c:v>83.57</c:v>
                </c:pt>
                <c:pt idx="2">
                  <c:v>75.069999999999993</c:v>
                </c:pt>
                <c:pt idx="3">
                  <c:v>70.849999999999994</c:v>
                </c:pt>
                <c:pt idx="4">
                  <c:v>54.67</c:v>
                </c:pt>
              </c:numCache>
            </c:numRef>
          </c:val>
          <c:extLst>
            <c:ext xmlns:c16="http://schemas.microsoft.com/office/drawing/2014/chart" uri="{C3380CC4-5D6E-409C-BE32-E72D297353CC}">
              <c16:uniqueId val="{00000000-853C-4D9C-8F5D-97043848603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75.010000000000005</c:v>
                </c:pt>
                <c:pt idx="1">
                  <c:v>72.760000000000005</c:v>
                </c:pt>
                <c:pt idx="2">
                  <c:v>82.57</c:v>
                </c:pt>
                <c:pt idx="3">
                  <c:v>73.540000000000006</c:v>
                </c:pt>
                <c:pt idx="4">
                  <c:v>75.44</c:v>
                </c:pt>
              </c:numCache>
            </c:numRef>
          </c:val>
          <c:smooth val="0"/>
          <c:extLst>
            <c:ext xmlns:c16="http://schemas.microsoft.com/office/drawing/2014/chart" uri="{C3380CC4-5D6E-409C-BE32-E72D297353CC}">
              <c16:uniqueId val="{00000001-853C-4D9C-8F5D-97043848603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5B-43EF-BCBF-B2367861B43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5B-43EF-BCBF-B2367861B43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AF-4386-8571-779B1062737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AF-4386-8571-779B1062737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C4-4422-94FC-B00E058F8A5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C4-4422-94FC-B00E058F8A5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FB-4527-AED4-B543F89FC60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FB-4527-AED4-B543F89FC60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1088.95</c:v>
                </c:pt>
                <c:pt idx="1">
                  <c:v>1116.5899999999999</c:v>
                </c:pt>
                <c:pt idx="2">
                  <c:v>1036.3499999999999</c:v>
                </c:pt>
                <c:pt idx="3">
                  <c:v>1047.9100000000001</c:v>
                </c:pt>
                <c:pt idx="4">
                  <c:v>1279.95</c:v>
                </c:pt>
              </c:numCache>
            </c:numRef>
          </c:val>
          <c:extLst>
            <c:ext xmlns:c16="http://schemas.microsoft.com/office/drawing/2014/chart" uri="{C3380CC4-5D6E-409C-BE32-E72D297353CC}">
              <c16:uniqueId val="{00000000-CEB4-4033-ADB4-E35C605332A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1168.7</c:v>
                </c:pt>
                <c:pt idx="1">
                  <c:v>1245.46</c:v>
                </c:pt>
                <c:pt idx="2">
                  <c:v>834.1</c:v>
                </c:pt>
                <c:pt idx="3">
                  <c:v>918.84</c:v>
                </c:pt>
                <c:pt idx="4">
                  <c:v>955.49</c:v>
                </c:pt>
              </c:numCache>
            </c:numRef>
          </c:val>
          <c:smooth val="0"/>
          <c:extLst>
            <c:ext xmlns:c16="http://schemas.microsoft.com/office/drawing/2014/chart" uri="{C3380CC4-5D6E-409C-BE32-E72D297353CC}">
              <c16:uniqueId val="{00000001-CEB4-4033-ADB4-E35C605332A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78.849999999999994</c:v>
                </c:pt>
                <c:pt idx="1">
                  <c:v>75.3</c:v>
                </c:pt>
                <c:pt idx="2">
                  <c:v>68.849999999999994</c:v>
                </c:pt>
                <c:pt idx="3">
                  <c:v>64.09</c:v>
                </c:pt>
                <c:pt idx="4">
                  <c:v>49.79</c:v>
                </c:pt>
              </c:numCache>
            </c:numRef>
          </c:val>
          <c:extLst>
            <c:ext xmlns:c16="http://schemas.microsoft.com/office/drawing/2014/chart" uri="{C3380CC4-5D6E-409C-BE32-E72D297353CC}">
              <c16:uniqueId val="{00000000-8826-4842-A584-1F441842BEC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53.59</c:v>
                </c:pt>
                <c:pt idx="1">
                  <c:v>51.08</c:v>
                </c:pt>
                <c:pt idx="2">
                  <c:v>64.44</c:v>
                </c:pt>
                <c:pt idx="3">
                  <c:v>58.27</c:v>
                </c:pt>
                <c:pt idx="4">
                  <c:v>55.15</c:v>
                </c:pt>
              </c:numCache>
            </c:numRef>
          </c:val>
          <c:smooth val="0"/>
          <c:extLst>
            <c:ext xmlns:c16="http://schemas.microsoft.com/office/drawing/2014/chart" uri="{C3380CC4-5D6E-409C-BE32-E72D297353CC}">
              <c16:uniqueId val="{00000001-8826-4842-A584-1F441842BEC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153.13999999999999</c:v>
                </c:pt>
                <c:pt idx="1">
                  <c:v>161.74</c:v>
                </c:pt>
                <c:pt idx="2">
                  <c:v>178.26</c:v>
                </c:pt>
                <c:pt idx="3">
                  <c:v>192.04</c:v>
                </c:pt>
                <c:pt idx="4">
                  <c:v>222.29</c:v>
                </c:pt>
              </c:numCache>
            </c:numRef>
          </c:val>
          <c:extLst>
            <c:ext xmlns:c16="http://schemas.microsoft.com/office/drawing/2014/chart" uri="{C3380CC4-5D6E-409C-BE32-E72D297353CC}">
              <c16:uniqueId val="{00000000-41E6-4ECC-9996-D1C1BABD392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259.79000000000002</c:v>
                </c:pt>
                <c:pt idx="1">
                  <c:v>262.13</c:v>
                </c:pt>
                <c:pt idx="2">
                  <c:v>197.14</c:v>
                </c:pt>
                <c:pt idx="3">
                  <c:v>303.81</c:v>
                </c:pt>
                <c:pt idx="4">
                  <c:v>310.26</c:v>
                </c:pt>
              </c:numCache>
            </c:numRef>
          </c:val>
          <c:smooth val="0"/>
          <c:extLst>
            <c:ext xmlns:c16="http://schemas.microsoft.com/office/drawing/2014/chart" uri="{C3380CC4-5D6E-409C-BE32-E72D297353CC}">
              <c16:uniqueId val="{00000001-41E6-4ECC-9996-D1C1BABD392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3" zoomScale="60" zoomScaleNormal="6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高知県　日高村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4858</v>
      </c>
      <c r="AM8" s="37"/>
      <c r="AN8" s="37"/>
      <c r="AO8" s="37"/>
      <c r="AP8" s="37"/>
      <c r="AQ8" s="37"/>
      <c r="AR8" s="37"/>
      <c r="AS8" s="37"/>
      <c r="AT8" s="38">
        <f>データ!$S$6</f>
        <v>44.85</v>
      </c>
      <c r="AU8" s="38"/>
      <c r="AV8" s="38"/>
      <c r="AW8" s="38"/>
      <c r="AX8" s="38"/>
      <c r="AY8" s="38"/>
      <c r="AZ8" s="38"/>
      <c r="BA8" s="38"/>
      <c r="BB8" s="38">
        <f>データ!$T$6</f>
        <v>108.32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100</v>
      </c>
      <c r="Q10" s="38"/>
      <c r="R10" s="38"/>
      <c r="S10" s="38"/>
      <c r="T10" s="38"/>
      <c r="U10" s="38"/>
      <c r="V10" s="38"/>
      <c r="W10" s="37">
        <f>データ!$Q$6</f>
        <v>2233</v>
      </c>
      <c r="X10" s="37"/>
      <c r="Y10" s="37"/>
      <c r="Z10" s="37"/>
      <c r="AA10" s="37"/>
      <c r="AB10" s="37"/>
      <c r="AC10" s="37"/>
      <c r="AD10" s="2"/>
      <c r="AE10" s="2"/>
      <c r="AF10" s="2"/>
      <c r="AG10" s="2"/>
      <c r="AH10" s="2"/>
      <c r="AI10" s="2"/>
      <c r="AJ10" s="2"/>
      <c r="AK10" s="2"/>
      <c r="AL10" s="37">
        <f>データ!$U$6</f>
        <v>4823</v>
      </c>
      <c r="AM10" s="37"/>
      <c r="AN10" s="37"/>
      <c r="AO10" s="37"/>
      <c r="AP10" s="37"/>
      <c r="AQ10" s="37"/>
      <c r="AR10" s="37"/>
      <c r="AS10" s="37"/>
      <c r="AT10" s="38">
        <f>データ!$V$6</f>
        <v>44.88</v>
      </c>
      <c r="AU10" s="38"/>
      <c r="AV10" s="38"/>
      <c r="AW10" s="38"/>
      <c r="AX10" s="38"/>
      <c r="AY10" s="38"/>
      <c r="AZ10" s="38"/>
      <c r="BA10" s="38"/>
      <c r="BB10" s="38">
        <f>データ!$W$6</f>
        <v>107.46</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62.2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1gqwdiTF3HLzvBQaNLq5hVP1UIVNZOL6+8cRPyzEL/7yjmbE+k3PZr9jijuwJUlYL4lTTnv3we4feWwRzeSt3Q==" saltValue="siOwD6jYez5W57nKVejJm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394106</v>
      </c>
      <c r="D6" s="20">
        <f t="shared" si="3"/>
        <v>47</v>
      </c>
      <c r="E6" s="20">
        <f t="shared" si="3"/>
        <v>1</v>
      </c>
      <c r="F6" s="20">
        <f t="shared" si="3"/>
        <v>0</v>
      </c>
      <c r="G6" s="20">
        <f t="shared" si="3"/>
        <v>0</v>
      </c>
      <c r="H6" s="20" t="str">
        <f t="shared" si="3"/>
        <v>高知県　日高村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100</v>
      </c>
      <c r="Q6" s="21">
        <f t="shared" si="3"/>
        <v>2233</v>
      </c>
      <c r="R6" s="21">
        <f t="shared" si="3"/>
        <v>4858</v>
      </c>
      <c r="S6" s="21">
        <f t="shared" si="3"/>
        <v>44.85</v>
      </c>
      <c r="T6" s="21">
        <f t="shared" si="3"/>
        <v>108.32</v>
      </c>
      <c r="U6" s="21">
        <f t="shared" si="3"/>
        <v>4823</v>
      </c>
      <c r="V6" s="21">
        <f t="shared" si="3"/>
        <v>44.88</v>
      </c>
      <c r="W6" s="21">
        <f t="shared" si="3"/>
        <v>107.46</v>
      </c>
      <c r="X6" s="22">
        <f>IF(X7="",NA(),X7)</f>
        <v>89.36</v>
      </c>
      <c r="Y6" s="22">
        <f t="shared" ref="Y6:AG6" si="4">IF(Y7="",NA(),Y7)</f>
        <v>83.57</v>
      </c>
      <c r="Z6" s="22">
        <f t="shared" si="4"/>
        <v>75.069999999999993</v>
      </c>
      <c r="AA6" s="22">
        <f t="shared" si="4"/>
        <v>70.849999999999994</v>
      </c>
      <c r="AB6" s="22">
        <f t="shared" si="4"/>
        <v>54.67</v>
      </c>
      <c r="AC6" s="22">
        <f t="shared" si="4"/>
        <v>75.010000000000005</v>
      </c>
      <c r="AD6" s="22">
        <f t="shared" si="4"/>
        <v>72.760000000000005</v>
      </c>
      <c r="AE6" s="22">
        <f t="shared" si="4"/>
        <v>82.57</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1088.95</v>
      </c>
      <c r="BF6" s="22">
        <f t="shared" ref="BF6:BN6" si="7">IF(BF7="",NA(),BF7)</f>
        <v>1116.5899999999999</v>
      </c>
      <c r="BG6" s="22">
        <f t="shared" si="7"/>
        <v>1036.3499999999999</v>
      </c>
      <c r="BH6" s="22">
        <f t="shared" si="7"/>
        <v>1047.9100000000001</v>
      </c>
      <c r="BI6" s="22">
        <f t="shared" si="7"/>
        <v>1279.95</v>
      </c>
      <c r="BJ6" s="22">
        <f t="shared" si="7"/>
        <v>1168.7</v>
      </c>
      <c r="BK6" s="22">
        <f t="shared" si="7"/>
        <v>1245.46</v>
      </c>
      <c r="BL6" s="22">
        <f t="shared" si="7"/>
        <v>834.1</v>
      </c>
      <c r="BM6" s="22">
        <f t="shared" si="7"/>
        <v>918.84</v>
      </c>
      <c r="BN6" s="22">
        <f t="shared" si="7"/>
        <v>955.49</v>
      </c>
      <c r="BO6" s="21" t="str">
        <f>IF(BO7="","",IF(BO7="-","【-】","【"&amp;SUBSTITUTE(TEXT(BO7,"#,##0.00"),"-","△")&amp;"】"))</f>
        <v>【982.48】</v>
      </c>
      <c r="BP6" s="22">
        <f>IF(BP7="",NA(),BP7)</f>
        <v>78.849999999999994</v>
      </c>
      <c r="BQ6" s="22">
        <f t="shared" ref="BQ6:BY6" si="8">IF(BQ7="",NA(),BQ7)</f>
        <v>75.3</v>
      </c>
      <c r="BR6" s="22">
        <f t="shared" si="8"/>
        <v>68.849999999999994</v>
      </c>
      <c r="BS6" s="22">
        <f t="shared" si="8"/>
        <v>64.09</v>
      </c>
      <c r="BT6" s="22">
        <f t="shared" si="8"/>
        <v>49.79</v>
      </c>
      <c r="BU6" s="22">
        <f t="shared" si="8"/>
        <v>53.59</v>
      </c>
      <c r="BV6" s="22">
        <f t="shared" si="8"/>
        <v>51.08</v>
      </c>
      <c r="BW6" s="22">
        <f t="shared" si="8"/>
        <v>64.44</v>
      </c>
      <c r="BX6" s="22">
        <f t="shared" si="8"/>
        <v>58.27</v>
      </c>
      <c r="BY6" s="22">
        <f t="shared" si="8"/>
        <v>55.15</v>
      </c>
      <c r="BZ6" s="21" t="str">
        <f>IF(BZ7="","",IF(BZ7="-","【-】","【"&amp;SUBSTITUTE(TEXT(BZ7,"#,##0.00"),"-","△")&amp;"】"))</f>
        <v>【50.61】</v>
      </c>
      <c r="CA6" s="22">
        <f>IF(CA7="",NA(),CA7)</f>
        <v>153.13999999999999</v>
      </c>
      <c r="CB6" s="22">
        <f t="shared" ref="CB6:CJ6" si="9">IF(CB7="",NA(),CB7)</f>
        <v>161.74</v>
      </c>
      <c r="CC6" s="22">
        <f t="shared" si="9"/>
        <v>178.26</v>
      </c>
      <c r="CD6" s="22">
        <f t="shared" si="9"/>
        <v>192.04</v>
      </c>
      <c r="CE6" s="22">
        <f t="shared" si="9"/>
        <v>222.29</v>
      </c>
      <c r="CF6" s="22">
        <f t="shared" si="9"/>
        <v>259.79000000000002</v>
      </c>
      <c r="CG6" s="22">
        <f t="shared" si="9"/>
        <v>262.13</v>
      </c>
      <c r="CH6" s="22">
        <f t="shared" si="9"/>
        <v>197.14</v>
      </c>
      <c r="CI6" s="22">
        <f t="shared" si="9"/>
        <v>303.81</v>
      </c>
      <c r="CJ6" s="22">
        <f t="shared" si="9"/>
        <v>310.26</v>
      </c>
      <c r="CK6" s="21" t="str">
        <f>IF(CK7="","",IF(CK7="-","【-】","【"&amp;SUBSTITUTE(TEXT(CK7,"#,##0.00"),"-","△")&amp;"】"))</f>
        <v>【320.83】</v>
      </c>
      <c r="CL6" s="22">
        <f>IF(CL7="",NA(),CL7)</f>
        <v>58.87</v>
      </c>
      <c r="CM6" s="22">
        <f t="shared" ref="CM6:CU6" si="10">IF(CM7="",NA(),CM7)</f>
        <v>59.83</v>
      </c>
      <c r="CN6" s="22">
        <f t="shared" si="10"/>
        <v>71.8</v>
      </c>
      <c r="CO6" s="22">
        <f t="shared" si="10"/>
        <v>65.42</v>
      </c>
      <c r="CP6" s="22">
        <f t="shared" si="10"/>
        <v>62.82</v>
      </c>
      <c r="CQ6" s="22">
        <f t="shared" si="10"/>
        <v>56.41</v>
      </c>
      <c r="CR6" s="22">
        <f t="shared" si="10"/>
        <v>54.9</v>
      </c>
      <c r="CS6" s="22">
        <f t="shared" si="10"/>
        <v>55.7</v>
      </c>
      <c r="CT6" s="22">
        <f t="shared" si="10"/>
        <v>58.88</v>
      </c>
      <c r="CU6" s="22">
        <f t="shared" si="10"/>
        <v>58.16</v>
      </c>
      <c r="CV6" s="21" t="str">
        <f>IF(CV7="","",IF(CV7="-","【-】","【"&amp;SUBSTITUTE(TEXT(CV7,"#,##0.00"),"-","△")&amp;"】"))</f>
        <v>【56.15】</v>
      </c>
      <c r="CW6" s="22">
        <f>IF(CW7="",NA(),CW7)</f>
        <v>71.8</v>
      </c>
      <c r="CX6" s="22">
        <f t="shared" ref="CX6:DF6" si="11">IF(CX7="",NA(),CX7)</f>
        <v>68.73</v>
      </c>
      <c r="CY6" s="22">
        <f t="shared" si="11"/>
        <v>60.35</v>
      </c>
      <c r="CZ6" s="22">
        <f t="shared" si="11"/>
        <v>63.33</v>
      </c>
      <c r="DA6" s="22">
        <f t="shared" si="11"/>
        <v>59.68</v>
      </c>
      <c r="DB6" s="22">
        <f t="shared" si="11"/>
        <v>75.12</v>
      </c>
      <c r="DC6" s="22">
        <f t="shared" si="11"/>
        <v>74.27</v>
      </c>
      <c r="DD6" s="22">
        <f t="shared" si="11"/>
        <v>71.81</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0.16</v>
      </c>
      <c r="EE6" s="22">
        <f t="shared" ref="EE6:EM6" si="14">IF(EE7="",NA(),EE7)</f>
        <v>0.79</v>
      </c>
      <c r="EF6" s="22">
        <f t="shared" si="14"/>
        <v>8.16</v>
      </c>
      <c r="EG6" s="22">
        <f t="shared" si="14"/>
        <v>0.3</v>
      </c>
      <c r="EH6" s="21">
        <f t="shared" si="14"/>
        <v>0</v>
      </c>
      <c r="EI6" s="22">
        <f t="shared" si="14"/>
        <v>0.65</v>
      </c>
      <c r="EJ6" s="22">
        <f t="shared" si="14"/>
        <v>0.52</v>
      </c>
      <c r="EK6" s="22">
        <f t="shared" si="14"/>
        <v>1.48</v>
      </c>
      <c r="EL6" s="22">
        <f t="shared" si="14"/>
        <v>0.71</v>
      </c>
      <c r="EM6" s="22">
        <f t="shared" si="14"/>
        <v>0.55000000000000004</v>
      </c>
      <c r="EN6" s="21" t="str">
        <f>IF(EN7="","",IF(EN7="-","【-】","【"&amp;SUBSTITUTE(TEXT(EN7,"#,##0.00"),"-","△")&amp;"】"))</f>
        <v>【0.52】</v>
      </c>
    </row>
    <row r="7" spans="1:144" s="23" customFormat="1" x14ac:dyDescent="0.15">
      <c r="A7" s="15"/>
      <c r="B7" s="24">
        <v>2022</v>
      </c>
      <c r="C7" s="24">
        <v>394106</v>
      </c>
      <c r="D7" s="24">
        <v>47</v>
      </c>
      <c r="E7" s="24">
        <v>1</v>
      </c>
      <c r="F7" s="24">
        <v>0</v>
      </c>
      <c r="G7" s="24">
        <v>0</v>
      </c>
      <c r="H7" s="24" t="s">
        <v>96</v>
      </c>
      <c r="I7" s="24" t="s">
        <v>97</v>
      </c>
      <c r="J7" s="24" t="s">
        <v>98</v>
      </c>
      <c r="K7" s="24" t="s">
        <v>99</v>
      </c>
      <c r="L7" s="24" t="s">
        <v>100</v>
      </c>
      <c r="M7" s="24" t="s">
        <v>101</v>
      </c>
      <c r="N7" s="25" t="s">
        <v>102</v>
      </c>
      <c r="O7" s="25" t="s">
        <v>103</v>
      </c>
      <c r="P7" s="25">
        <v>100</v>
      </c>
      <c r="Q7" s="25">
        <v>2233</v>
      </c>
      <c r="R7" s="25">
        <v>4858</v>
      </c>
      <c r="S7" s="25">
        <v>44.85</v>
      </c>
      <c r="T7" s="25">
        <v>108.32</v>
      </c>
      <c r="U7" s="25">
        <v>4823</v>
      </c>
      <c r="V7" s="25">
        <v>44.88</v>
      </c>
      <c r="W7" s="25">
        <v>107.46</v>
      </c>
      <c r="X7" s="25">
        <v>89.36</v>
      </c>
      <c r="Y7" s="25">
        <v>83.57</v>
      </c>
      <c r="Z7" s="25">
        <v>75.069999999999993</v>
      </c>
      <c r="AA7" s="25">
        <v>70.849999999999994</v>
      </c>
      <c r="AB7" s="25">
        <v>54.67</v>
      </c>
      <c r="AC7" s="25">
        <v>75.010000000000005</v>
      </c>
      <c r="AD7" s="25">
        <v>72.760000000000005</v>
      </c>
      <c r="AE7" s="25">
        <v>82.57</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1088.95</v>
      </c>
      <c r="BF7" s="25">
        <v>1116.5899999999999</v>
      </c>
      <c r="BG7" s="25">
        <v>1036.3499999999999</v>
      </c>
      <c r="BH7" s="25">
        <v>1047.9100000000001</v>
      </c>
      <c r="BI7" s="25">
        <v>1279.95</v>
      </c>
      <c r="BJ7" s="25">
        <v>1168.7</v>
      </c>
      <c r="BK7" s="25">
        <v>1245.46</v>
      </c>
      <c r="BL7" s="25">
        <v>834.1</v>
      </c>
      <c r="BM7" s="25">
        <v>918.84</v>
      </c>
      <c r="BN7" s="25">
        <v>955.49</v>
      </c>
      <c r="BO7" s="25">
        <v>982.48</v>
      </c>
      <c r="BP7" s="25">
        <v>78.849999999999994</v>
      </c>
      <c r="BQ7" s="25">
        <v>75.3</v>
      </c>
      <c r="BR7" s="25">
        <v>68.849999999999994</v>
      </c>
      <c r="BS7" s="25">
        <v>64.09</v>
      </c>
      <c r="BT7" s="25">
        <v>49.79</v>
      </c>
      <c r="BU7" s="25">
        <v>53.59</v>
      </c>
      <c r="BV7" s="25">
        <v>51.08</v>
      </c>
      <c r="BW7" s="25">
        <v>64.44</v>
      </c>
      <c r="BX7" s="25">
        <v>58.27</v>
      </c>
      <c r="BY7" s="25">
        <v>55.15</v>
      </c>
      <c r="BZ7" s="25">
        <v>50.61</v>
      </c>
      <c r="CA7" s="25">
        <v>153.13999999999999</v>
      </c>
      <c r="CB7" s="25">
        <v>161.74</v>
      </c>
      <c r="CC7" s="25">
        <v>178.26</v>
      </c>
      <c r="CD7" s="25">
        <v>192.04</v>
      </c>
      <c r="CE7" s="25">
        <v>222.29</v>
      </c>
      <c r="CF7" s="25">
        <v>259.79000000000002</v>
      </c>
      <c r="CG7" s="25">
        <v>262.13</v>
      </c>
      <c r="CH7" s="25">
        <v>197.14</v>
      </c>
      <c r="CI7" s="25">
        <v>303.81</v>
      </c>
      <c r="CJ7" s="25">
        <v>310.26</v>
      </c>
      <c r="CK7" s="25">
        <v>320.83</v>
      </c>
      <c r="CL7" s="25">
        <v>58.87</v>
      </c>
      <c r="CM7" s="25">
        <v>59.83</v>
      </c>
      <c r="CN7" s="25">
        <v>71.8</v>
      </c>
      <c r="CO7" s="25">
        <v>65.42</v>
      </c>
      <c r="CP7" s="25">
        <v>62.82</v>
      </c>
      <c r="CQ7" s="25">
        <v>56.41</v>
      </c>
      <c r="CR7" s="25">
        <v>54.9</v>
      </c>
      <c r="CS7" s="25">
        <v>55.7</v>
      </c>
      <c r="CT7" s="25">
        <v>58.88</v>
      </c>
      <c r="CU7" s="25">
        <v>58.16</v>
      </c>
      <c r="CV7" s="25">
        <v>56.15</v>
      </c>
      <c r="CW7" s="25">
        <v>71.8</v>
      </c>
      <c r="CX7" s="25">
        <v>68.73</v>
      </c>
      <c r="CY7" s="25">
        <v>60.35</v>
      </c>
      <c r="CZ7" s="25">
        <v>63.33</v>
      </c>
      <c r="DA7" s="25">
        <v>59.68</v>
      </c>
      <c r="DB7" s="25">
        <v>75.12</v>
      </c>
      <c r="DC7" s="25">
        <v>74.27</v>
      </c>
      <c r="DD7" s="25">
        <v>71.81</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0.16</v>
      </c>
      <c r="EE7" s="25">
        <v>0.79</v>
      </c>
      <c r="EF7" s="25">
        <v>8.16</v>
      </c>
      <c r="EG7" s="25">
        <v>0.3</v>
      </c>
      <c r="EH7" s="25">
        <v>0</v>
      </c>
      <c r="EI7" s="25">
        <v>0.65</v>
      </c>
      <c r="EJ7" s="25">
        <v>0.52</v>
      </c>
      <c r="EK7" s="25">
        <v>1.48</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藤本 卓也</cp:lastModifiedBy>
  <dcterms:created xsi:type="dcterms:W3CDTF">2023-12-05T01:07:17Z</dcterms:created>
  <dcterms:modified xsi:type="dcterms:W3CDTF">2024-03-01T07:36:54Z</dcterms:modified>
  <cp:category/>
</cp:coreProperties>
</file>