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share_1609$\●1609_高知市駐車場\00_●全体\★経営戦略・経営比較表\経営比較表\R5\財政課に提出\"/>
    </mc:Choice>
  </mc:AlternateContent>
  <workbookProtection workbookAlgorithmName="SHA-512" workbookHashValue="mRUYwm9SnTH2yRwo+hKD5WoHWNZGGdScO6pSwNxB35gcZ6zAxzziUMb5LjoKAy0ePVmDyIk0y4DwaDaglHXeTw==" workbookSaltValue="Zk6trJAV94YRpCYKxEAB9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BZ51" i="4"/>
  <c r="LT76" i="4"/>
  <c r="GQ51" i="4"/>
  <c r="LH30" i="4"/>
  <c r="GQ30" i="4"/>
  <c r="BZ30" i="4"/>
  <c r="IE76" i="4"/>
  <c r="BG30" i="4"/>
  <c r="LE76" i="4"/>
  <c r="KO30" i="4"/>
  <c r="FX30" i="4"/>
  <c r="AV76" i="4"/>
  <c r="KO51" i="4"/>
  <c r="FX51" i="4"/>
  <c r="BG51" i="4"/>
  <c r="HP76" i="4"/>
  <c r="HA76" i="4"/>
  <c r="AN51" i="4"/>
  <c r="FE30" i="4"/>
  <c r="KP76" i="4"/>
  <c r="AN30" i="4"/>
  <c r="AG76" i="4"/>
  <c r="JV51" i="4"/>
  <c r="FE51" i="4"/>
  <c r="JV30" i="4"/>
  <c r="KA76" i="4"/>
  <c r="EL51" i="4"/>
  <c r="JC30" i="4"/>
  <c r="GL76" i="4"/>
  <c r="U51" i="4"/>
  <c r="EL30" i="4"/>
  <c r="R76" i="4"/>
  <c r="JC51"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<sst xmlns="http://schemas.openxmlformats.org/spreadsheetml/2006/main" count="278" uniqueCount="133">
  <si>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</si>
  <si>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</si>
  <si>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</si>
  <si>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</si>
  <si>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</si>
  <si>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</si>
  <si>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</si>
  <si>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</si>
  <si>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</si>
  <si>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</si>
  <si>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</si>
  <si>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</si>
  <si>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</si>
  <si>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</si>
  <si>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</si>
  <si>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</si>
  <si>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</si>
  <si>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</si>
  <si>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</si>
  <si>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</si>
  <si>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</si>
  <si>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</si>
  <si>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</si>
  <si>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</si>
  <si>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</si>
  <si>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</si>
  <si>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</si>
  <si>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</si>
  <si>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</si>
  <si>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</si>
  <si>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</si>
  <si>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</si>
  <si>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</si>
  <si>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</si>
  <si>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</si>
  <si>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</si>
  <si>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</si>
  <si>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</si>
  <si>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</si>
  <si>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</si>
  <si>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</si>
  <si>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</si>
  <si>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</si>
  <si>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</si>
  <si>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</si>
  <si>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</si>
  <si>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</si>
  <si>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</si>
  <si>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</si>
  <si>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</si>
  <si>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</si>
  <si>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</si>
  <si>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</si>
  <si>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</si>
  <si>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</si>
  <si>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</si>
  <si>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</si>
  <si>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</si>
  <si>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</si>
  <si>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</si>
  <si>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</si>
  <si>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</si>
  <si>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</si>
  <si>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</si>
  <si>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</si>
  <si>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</si>
  <si>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</si>
  <si>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</si>
  <si>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</si>
  <si>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</si>
  <si>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</si>
  <si>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</si>
  <si>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</si>
  <si>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</si>
  <si>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</si>
  <si>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</si>
  <si>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</si>
  <si>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</si>
  <si>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</si>
  <si>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</si>
  <si>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</si>
  <si>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</si>
  <si>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</si>
  <si>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</si>
  <si>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</si>
  <si>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</si>
  <si>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</si>
  <si>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</si>
  <si>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</si>
  <si>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</si>
  <si>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</si>
  <si>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</si>
  <si>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</si>
  <si>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</si>
  <si>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</si>
  <si>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</si>
  <si>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</si>
  <si>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</si>
  <si>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</si>
  <si>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</si>
  <si>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</si>
  <si>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</si>
  <si>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</si>
  <si>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当該値(N-1)</t>
    <phoneticPr fontId="5"/>
  </si>
  <si>
    <t>当該値(N-2)</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</si>
  <si>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</si>
  <si>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</si>
  <si>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</si>
  <si>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</si>
  <si>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</si>
  <si>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</si>
  <si>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</si>
  <si>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中央公園地下駐車場</t>
  </si>
  <si>
    <t>法非適用</t>
  </si>
  <si>
    <t>駐車場整備事業</t>
  </si>
  <si>
    <t>-</t>
  </si>
  <si>
    <t>Ａ２Ｂ１</t>
  </si>
  <si>
    <t>非設置</t>
  </si>
  <si>
    <t>該当数値なし</t>
  </si>
  <si>
    <t>都市計画駐車場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</si>
  <si>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</si>
  <si>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</si>
  <si>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</si>
  <si>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</si>
  <si>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</si>
  <si>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</si>
  <si>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</si>
  <si>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</si>
  <si>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</si>
  <si>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本駐車場は中心市街地に位置しているため，敷地地価は高額である。
　設備投資見込額については，他の駐車場と比較して高くなっているが，これは本駐車場が地下二層式であり，他と比較して多くの設備を有していることが主な要因である。</t>
    <phoneticPr fontId="5"/>
  </si>
  <si>
    <t>　今後も指定管理者と連携し，利用台数・料金収入の確保と経費削減に努め，現在の収益性の確保と健全な経営に努める。</t>
    <phoneticPr fontId="5"/>
  </si>
  <si>
    <t>　本駐車場は中心市街地に位置しており，年間を通じ稼働率は高く，全国平均や類似施設平均値と比較しても高い水準で推移している。
　また収益的収支比率も類似施設平均値を上回っており，概ね良好な利用状況にあると考える。
　令和４年度は，新型コロナウイルス感染症の影響が落ち着いており，収益的収支比率や稼働率は令和３年度より回復している。</t>
    <rPh sb="130" eb="131">
      <t>オ</t>
    </rPh>
    <rPh sb="132" eb="133">
      <t>ツ</t>
    </rPh>
    <rPh sb="150" eb="152">
      <t>レイワ</t>
    </rPh>
    <rPh sb="153" eb="155">
      <t>ネンド</t>
    </rPh>
    <phoneticPr fontId="5"/>
  </si>
  <si>
    <t>　本駐車場は中心市街地に位置しており，年間を通して類似施設平均値と比べ稼働率は高く，全国平均や類似施設平均値と比較しても高い水準で推移している。
　収益的収支比率は，いずれの年度においても100％を超えており，収支の黒字を保つことができており，類似施設平均値と比べても高い水準である。
　他会計補助金比率及び駐車場台数一台あたりの他会計補助金額については，今年度一般会計からの繰入金（燃料費高騰による電気代支援金）があったため，数字が現れている。
　売上高ＧＯＰ比率やＥＢＩＴＤＡについては，全国平均や類似施設平均値と比較して高い水準で推移しており，高い収益性を確保している。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</si>
</sst>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222.3</c:v>
                </c:pt>
                <c:pt idx="1">
                  <c:v>177</c:v>
                </c:pt>
                <c:pt idx="2">
                  <c:v>149.30000000000001</c:v>
                </c:pt>
                <c:pt idx="3">
                  <c:v>211.5</c:v>
                </c:pt>
                <c:pt idx="4">
                  <c:v>236.4</c:v>
                </c:pt>
              </c:numCache>
            </c:numRef>
          </c:val>
          <c:extLst xmlns:c16r2="http://schemas.microsoft.com/office/drawing/2015/06/chart">
            <c:ext xmlns:c16="http://schemas.microsoft.com/office/drawing/2014/chart" uri="{C3380CC4-5D6E-409C-BE32-E72D297353CC}">
              <c16:uniqueId val="{00000000-89D9-43E7-BF21-A2B64A94CB8D}"/>
            </c:ext>
          </c:extLst>
        </c:ser>
        <c:dLbls>
          <c:showLegendKey val="0"/>
          <c:showVal val="0"/>
          <c:showCatName val="0"/>
          <c:showSerName val="0"/>
          <c:showPercent val="0"/>
          <c:showBubbleSize val="0"/>
        </c:dLbls>
        <c:gapWidth val="150"/>
        <c:axId val="544213008"/>
        <c:axId val="54420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xmlns:c16r2="http://schemas.microsoft.com/office/drawing/2015/06/chart">
            <c:ext xmlns:c16="http://schemas.microsoft.com/office/drawing/2014/chart" uri="{C3380CC4-5D6E-409C-BE32-E72D297353CC}">
              <c16:uniqueId val="{00000001-89D9-43E7-BF21-A2B64A94CB8D}"/>
            </c:ext>
          </c:extLst>
        </c:ser>
        <c:dLbls>
          <c:showLegendKey val="0"/>
          <c:showVal val="0"/>
          <c:showCatName val="0"/>
          <c:showSerName val="0"/>
          <c:showPercent val="0"/>
          <c:showBubbleSize val="0"/>
        </c:dLbls>
        <c:marker val="1"/>
        <c:smooth val="0"/>
        <c:axId val="544213008"/>
        <c:axId val="544208696"/>
      </c:lineChart>
      <c:catAx>
        <c:axId val="544213008"/>
        <c:scaling>
          <c:orientation val="minMax"/>
        </c:scaling>
        <c:delete val="1"/>
        <c:axPos val="b"/>
        <c:numFmt formatCode="General" sourceLinked="1"/>
        <c:majorTickMark val="none"/>
        <c:minorTickMark val="none"/>
        <c:tickLblPos val="none"/>
        <c:crossAx val="544208696"/>
        <c:crosses val="autoZero"/>
        <c:auto val="1"/>
        <c:lblAlgn val="ctr"/>
        <c:lblOffset val="100"/>
        <c:noMultiLvlLbl val="1"/>
      </c:catAx>
      <c:valAx>
        <c:axId val="54420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1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EC-4792-87E4-0F3EE84BEBBE}"/>
            </c:ext>
          </c:extLst>
        </c:ser>
        <c:dLbls>
          <c:showLegendKey val="0"/>
          <c:showVal val="0"/>
          <c:showCatName val="0"/>
          <c:showSerName val="0"/>
          <c:showPercent val="0"/>
          <c:showBubbleSize val="0"/>
        </c:dLbls>
        <c:gapWidth val="150"/>
        <c:axId val="544209088"/>
        <c:axId val="5442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xmlns:c16r2="http://schemas.microsoft.com/office/drawing/2015/06/chart">
            <c:ext xmlns:c16="http://schemas.microsoft.com/office/drawing/2014/chart" uri="{C3380CC4-5D6E-409C-BE32-E72D297353CC}">
              <c16:uniqueId val="{00000001-4EEC-4792-87E4-0F3EE84BEBBE}"/>
            </c:ext>
          </c:extLst>
        </c:ser>
        <c:dLbls>
          <c:showLegendKey val="0"/>
          <c:showVal val="0"/>
          <c:showCatName val="0"/>
          <c:showSerName val="0"/>
          <c:showPercent val="0"/>
          <c:showBubbleSize val="0"/>
        </c:dLbls>
        <c:marker val="1"/>
        <c:smooth val="0"/>
        <c:axId val="544209088"/>
        <c:axId val="544207520"/>
      </c:lineChart>
      <c:catAx>
        <c:axId val="544209088"/>
        <c:scaling>
          <c:orientation val="minMax"/>
        </c:scaling>
        <c:delete val="1"/>
        <c:axPos val="b"/>
        <c:numFmt formatCode="General" sourceLinked="1"/>
        <c:majorTickMark val="none"/>
        <c:minorTickMark val="none"/>
        <c:tickLblPos val="none"/>
        <c:crossAx val="544207520"/>
        <c:crosses val="autoZero"/>
        <c:auto val="1"/>
        <c:lblAlgn val="ctr"/>
        <c:lblOffset val="100"/>
        <c:noMultiLvlLbl val="1"/>
      </c:catAx>
      <c:valAx>
        <c:axId val="54420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E6E-41E6-BF4A-FFEE81B93D5A}"/>
            </c:ext>
          </c:extLst>
        </c:ser>
        <c:dLbls>
          <c:showLegendKey val="0"/>
          <c:showVal val="0"/>
          <c:showCatName val="0"/>
          <c:showSerName val="0"/>
          <c:showPercent val="0"/>
          <c:showBubbleSize val="0"/>
        </c:dLbls>
        <c:gapWidth val="150"/>
        <c:axId val="544214184"/>
        <c:axId val="54420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E6E-41E6-BF4A-FFEE81B93D5A}"/>
            </c:ext>
          </c:extLst>
        </c:ser>
        <c:dLbls>
          <c:showLegendKey val="0"/>
          <c:showVal val="0"/>
          <c:showCatName val="0"/>
          <c:showSerName val="0"/>
          <c:showPercent val="0"/>
          <c:showBubbleSize val="0"/>
        </c:dLbls>
        <c:marker val="1"/>
        <c:smooth val="0"/>
        <c:axId val="544214184"/>
        <c:axId val="544207912"/>
      </c:lineChart>
      <c:catAx>
        <c:axId val="544214184"/>
        <c:scaling>
          <c:orientation val="minMax"/>
        </c:scaling>
        <c:delete val="1"/>
        <c:axPos val="b"/>
        <c:numFmt formatCode="General" sourceLinked="1"/>
        <c:majorTickMark val="none"/>
        <c:minorTickMark val="none"/>
        <c:tickLblPos val="none"/>
        <c:crossAx val="544207912"/>
        <c:crosses val="autoZero"/>
        <c:auto val="1"/>
        <c:lblAlgn val="ctr"/>
        <c:lblOffset val="100"/>
        <c:noMultiLvlLbl val="1"/>
      </c:catAx>
      <c:valAx>
        <c:axId val="544207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1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90B-4A66-82DA-376B8D22BFA7}"/>
            </c:ext>
          </c:extLst>
        </c:ser>
        <c:dLbls>
          <c:showLegendKey val="0"/>
          <c:showVal val="0"/>
          <c:showCatName val="0"/>
          <c:showSerName val="0"/>
          <c:showPercent val="0"/>
          <c:showBubbleSize val="0"/>
        </c:dLbls>
        <c:gapWidth val="150"/>
        <c:axId val="544203208"/>
        <c:axId val="54421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90B-4A66-82DA-376B8D22BFA7}"/>
            </c:ext>
          </c:extLst>
        </c:ser>
        <c:dLbls>
          <c:showLegendKey val="0"/>
          <c:showVal val="0"/>
          <c:showCatName val="0"/>
          <c:showSerName val="0"/>
          <c:showPercent val="0"/>
          <c:showBubbleSize val="0"/>
        </c:dLbls>
        <c:marker val="1"/>
        <c:smooth val="0"/>
        <c:axId val="544203208"/>
        <c:axId val="544214576"/>
      </c:lineChart>
      <c:catAx>
        <c:axId val="544203208"/>
        <c:scaling>
          <c:orientation val="minMax"/>
        </c:scaling>
        <c:delete val="1"/>
        <c:axPos val="b"/>
        <c:numFmt formatCode="General" sourceLinked="1"/>
        <c:majorTickMark val="none"/>
        <c:minorTickMark val="none"/>
        <c:tickLblPos val="none"/>
        <c:crossAx val="544214576"/>
        <c:crosses val="autoZero"/>
        <c:auto val="1"/>
        <c:lblAlgn val="ctr"/>
        <c:lblOffset val="100"/>
        <c:noMultiLvlLbl val="1"/>
      </c:catAx>
      <c:valAx>
        <c:axId val="54421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0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1.7</c:v>
                </c:pt>
              </c:numCache>
            </c:numRef>
          </c:val>
          <c:extLst xmlns:c16r2="http://schemas.microsoft.com/office/drawing/2015/06/chart">
            <c:ext xmlns:c16="http://schemas.microsoft.com/office/drawing/2014/chart" uri="{C3380CC4-5D6E-409C-BE32-E72D297353CC}">
              <c16:uniqueId val="{00000000-D5FA-49E8-AB5C-38DF56936D43}"/>
            </c:ext>
          </c:extLst>
        </c:ser>
        <c:dLbls>
          <c:showLegendKey val="0"/>
          <c:showVal val="0"/>
          <c:showCatName val="0"/>
          <c:showSerName val="0"/>
          <c:showPercent val="0"/>
          <c:showBubbleSize val="0"/>
        </c:dLbls>
        <c:gapWidth val="150"/>
        <c:axId val="544206344"/>
        <c:axId val="5442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xmlns:c16r2="http://schemas.microsoft.com/office/drawing/2015/06/chart">
            <c:ext xmlns:c16="http://schemas.microsoft.com/office/drawing/2014/chart" uri="{C3380CC4-5D6E-409C-BE32-E72D297353CC}">
              <c16:uniqueId val="{00000001-D5FA-49E8-AB5C-38DF56936D43}"/>
            </c:ext>
          </c:extLst>
        </c:ser>
        <c:dLbls>
          <c:showLegendKey val="0"/>
          <c:showVal val="0"/>
          <c:showCatName val="0"/>
          <c:showSerName val="0"/>
          <c:showPercent val="0"/>
          <c:showBubbleSize val="0"/>
        </c:dLbls>
        <c:marker val="1"/>
        <c:smooth val="0"/>
        <c:axId val="544206344"/>
        <c:axId val="544202816"/>
      </c:lineChart>
      <c:catAx>
        <c:axId val="544206344"/>
        <c:scaling>
          <c:orientation val="minMax"/>
        </c:scaling>
        <c:delete val="1"/>
        <c:axPos val="b"/>
        <c:numFmt formatCode="General" sourceLinked="1"/>
        <c:majorTickMark val="none"/>
        <c:minorTickMark val="none"/>
        <c:tickLblPos val="none"/>
        <c:crossAx val="544202816"/>
        <c:crosses val="autoZero"/>
        <c:auto val="1"/>
        <c:lblAlgn val="ctr"/>
        <c:lblOffset val="100"/>
        <c:noMultiLvlLbl val="1"/>
      </c:catAx>
      <c:valAx>
        <c:axId val="54420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0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128</c:v>
                </c:pt>
                <c:pt idx="4">
                  <c:v>2</c:v>
                </c:pt>
              </c:numCache>
            </c:numRef>
          </c:val>
          <c:extLst xmlns:c16r2="http://schemas.microsoft.com/office/drawing/2015/06/chart">
            <c:ext xmlns:c16="http://schemas.microsoft.com/office/drawing/2014/chart" uri="{C3380CC4-5D6E-409C-BE32-E72D297353CC}">
              <c16:uniqueId val="{00000000-8D9A-4915-AEA3-5A6AFD8DE1BC}"/>
            </c:ext>
          </c:extLst>
        </c:ser>
        <c:dLbls>
          <c:showLegendKey val="0"/>
          <c:showVal val="0"/>
          <c:showCatName val="0"/>
          <c:showSerName val="0"/>
          <c:showPercent val="0"/>
          <c:showBubbleSize val="0"/>
        </c:dLbls>
        <c:gapWidth val="150"/>
        <c:axId val="544203992"/>
        <c:axId val="5442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xmlns:c16r2="http://schemas.microsoft.com/office/drawing/2015/06/chart">
            <c:ext xmlns:c16="http://schemas.microsoft.com/office/drawing/2014/chart" uri="{C3380CC4-5D6E-409C-BE32-E72D297353CC}">
              <c16:uniqueId val="{00000001-8D9A-4915-AEA3-5A6AFD8DE1BC}"/>
            </c:ext>
          </c:extLst>
        </c:ser>
        <c:dLbls>
          <c:showLegendKey val="0"/>
          <c:showVal val="0"/>
          <c:showCatName val="0"/>
          <c:showSerName val="0"/>
          <c:showPercent val="0"/>
          <c:showBubbleSize val="0"/>
        </c:dLbls>
        <c:marker val="1"/>
        <c:smooth val="0"/>
        <c:axId val="544203992"/>
        <c:axId val="544204384"/>
      </c:lineChart>
      <c:catAx>
        <c:axId val="544203992"/>
        <c:scaling>
          <c:orientation val="minMax"/>
        </c:scaling>
        <c:delete val="1"/>
        <c:axPos val="b"/>
        <c:numFmt formatCode="General" sourceLinked="1"/>
        <c:majorTickMark val="none"/>
        <c:minorTickMark val="none"/>
        <c:tickLblPos val="none"/>
        <c:crossAx val="544204384"/>
        <c:crosses val="autoZero"/>
        <c:auto val="1"/>
        <c:lblAlgn val="ctr"/>
        <c:lblOffset val="100"/>
        <c:noMultiLvlLbl val="1"/>
      </c:catAx>
      <c:valAx>
        <c:axId val="54420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20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316.3</c:v>
                </c:pt>
                <c:pt idx="1">
                  <c:v>299.39999999999998</c:v>
                </c:pt>
                <c:pt idx="2">
                  <c:v>249.5</c:v>
                </c:pt>
                <c:pt idx="3">
                  <c:v>257.2</c:v>
                </c:pt>
                <c:pt idx="4">
                  <c:v>293.2</c:v>
                </c:pt>
              </c:numCache>
            </c:numRef>
          </c:val>
          <c:extLst xmlns:c16r2="http://schemas.microsoft.com/office/drawing/2015/06/chart">
            <c:ext xmlns:c16="http://schemas.microsoft.com/office/drawing/2014/chart" uri="{C3380CC4-5D6E-409C-BE32-E72D297353CC}">
              <c16:uniqueId val="{00000000-EDA2-470C-96DF-9DFEB785E19E}"/>
            </c:ext>
          </c:extLst>
        </c:ser>
        <c:dLbls>
          <c:showLegendKey val="0"/>
          <c:showVal val="0"/>
          <c:showCatName val="0"/>
          <c:showSerName val="0"/>
          <c:showPercent val="0"/>
          <c:showBubbleSize val="0"/>
        </c:dLbls>
        <c:gapWidth val="150"/>
        <c:axId val="544204776"/>
        <c:axId val="5442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xmlns:c16r2="http://schemas.microsoft.com/office/drawing/2015/06/chart">
            <c:ext xmlns:c16="http://schemas.microsoft.com/office/drawing/2014/chart" uri="{C3380CC4-5D6E-409C-BE32-E72D297353CC}">
              <c16:uniqueId val="{00000001-EDA2-470C-96DF-9DFEB785E19E}"/>
            </c:ext>
          </c:extLst>
        </c:ser>
        <c:dLbls>
          <c:showLegendKey val="0"/>
          <c:showVal val="0"/>
          <c:showCatName val="0"/>
          <c:showSerName val="0"/>
          <c:showPercent val="0"/>
          <c:showBubbleSize val="0"/>
        </c:dLbls>
        <c:marker val="1"/>
        <c:smooth val="0"/>
        <c:axId val="544204776"/>
        <c:axId val="544206736"/>
      </c:lineChart>
      <c:catAx>
        <c:axId val="544204776"/>
        <c:scaling>
          <c:orientation val="minMax"/>
        </c:scaling>
        <c:delete val="1"/>
        <c:axPos val="b"/>
        <c:numFmt formatCode="General" sourceLinked="1"/>
        <c:majorTickMark val="none"/>
        <c:minorTickMark val="none"/>
        <c:tickLblPos val="none"/>
        <c:crossAx val="544206736"/>
        <c:crosses val="autoZero"/>
        <c:auto val="1"/>
        <c:lblAlgn val="ctr"/>
        <c:lblOffset val="100"/>
        <c:noMultiLvlLbl val="1"/>
      </c:catAx>
      <c:valAx>
        <c:axId val="54420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0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55</c:v>
                </c:pt>
                <c:pt idx="1">
                  <c:v>43.4</c:v>
                </c:pt>
                <c:pt idx="2">
                  <c:v>-4.8</c:v>
                </c:pt>
                <c:pt idx="3">
                  <c:v>50.4</c:v>
                </c:pt>
                <c:pt idx="4">
                  <c:v>57.3</c:v>
                </c:pt>
              </c:numCache>
            </c:numRef>
          </c:val>
          <c:extLst xmlns:c16r2="http://schemas.microsoft.com/office/drawing/2015/06/chart">
            <c:ext xmlns:c16="http://schemas.microsoft.com/office/drawing/2014/chart" uri="{C3380CC4-5D6E-409C-BE32-E72D297353CC}">
              <c16:uniqueId val="{00000000-D8E9-4B96-A747-DC831FAEAD1C}"/>
            </c:ext>
          </c:extLst>
        </c:ser>
        <c:dLbls>
          <c:showLegendKey val="0"/>
          <c:showVal val="0"/>
          <c:showCatName val="0"/>
          <c:showSerName val="0"/>
          <c:showPercent val="0"/>
          <c:showBubbleSize val="0"/>
        </c:dLbls>
        <c:gapWidth val="150"/>
        <c:axId val="544211832"/>
        <c:axId val="54421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xmlns:c16r2="http://schemas.microsoft.com/office/drawing/2015/06/chart">
            <c:ext xmlns:c16="http://schemas.microsoft.com/office/drawing/2014/chart" uri="{C3380CC4-5D6E-409C-BE32-E72D297353CC}">
              <c16:uniqueId val="{00000001-D8E9-4B96-A747-DC831FAEAD1C}"/>
            </c:ext>
          </c:extLst>
        </c:ser>
        <c:dLbls>
          <c:showLegendKey val="0"/>
          <c:showVal val="0"/>
          <c:showCatName val="0"/>
          <c:showSerName val="0"/>
          <c:showPercent val="0"/>
          <c:showBubbleSize val="0"/>
        </c:dLbls>
        <c:marker val="1"/>
        <c:smooth val="0"/>
        <c:axId val="544211832"/>
        <c:axId val="544211048"/>
      </c:lineChart>
      <c:catAx>
        <c:axId val="544211832"/>
        <c:scaling>
          <c:orientation val="minMax"/>
        </c:scaling>
        <c:delete val="1"/>
        <c:axPos val="b"/>
        <c:numFmt formatCode="General" sourceLinked="1"/>
        <c:majorTickMark val="none"/>
        <c:minorTickMark val="none"/>
        <c:tickLblPos val="none"/>
        <c:crossAx val="544211048"/>
        <c:crosses val="autoZero"/>
        <c:auto val="1"/>
        <c:lblAlgn val="ctr"/>
        <c:lblOffset val="100"/>
        <c:noMultiLvlLbl val="1"/>
      </c:catAx>
      <c:valAx>
        <c:axId val="54421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1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67882</c:v>
                </c:pt>
                <c:pt idx="1">
                  <c:v>50506</c:v>
                </c:pt>
                <c:pt idx="2">
                  <c:v>36169</c:v>
                </c:pt>
                <c:pt idx="3">
                  <c:v>52207</c:v>
                </c:pt>
                <c:pt idx="4">
                  <c:v>61223</c:v>
                </c:pt>
              </c:numCache>
            </c:numRef>
          </c:val>
          <c:extLst xmlns:c16r2="http://schemas.microsoft.com/office/drawing/2015/06/chart">
            <c:ext xmlns:c16="http://schemas.microsoft.com/office/drawing/2014/chart" uri="{C3380CC4-5D6E-409C-BE32-E72D297353CC}">
              <c16:uniqueId val="{00000000-A022-4F73-A92B-67248FC13434}"/>
            </c:ext>
          </c:extLst>
        </c:ser>
        <c:dLbls>
          <c:showLegendKey val="0"/>
          <c:showVal val="0"/>
          <c:showCatName val="0"/>
          <c:showSerName val="0"/>
          <c:showPercent val="0"/>
          <c:showBubbleSize val="0"/>
        </c:dLbls>
        <c:gapWidth val="150"/>
        <c:axId val="544215752"/>
        <c:axId val="54421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xmlns:c16r2="http://schemas.microsoft.com/office/drawing/2015/06/chart">
            <c:ext xmlns:c16="http://schemas.microsoft.com/office/drawing/2014/chart" uri="{C3380CC4-5D6E-409C-BE32-E72D297353CC}">
              <c16:uniqueId val="{00000001-A022-4F73-A92B-67248FC13434}"/>
            </c:ext>
          </c:extLst>
        </c:ser>
        <c:dLbls>
          <c:showLegendKey val="0"/>
          <c:showVal val="0"/>
          <c:showCatName val="0"/>
          <c:showSerName val="0"/>
          <c:showPercent val="0"/>
          <c:showBubbleSize val="0"/>
        </c:dLbls>
        <c:marker val="1"/>
        <c:smooth val="0"/>
        <c:axId val="544215752"/>
        <c:axId val="544216144"/>
      </c:lineChart>
      <c:catAx>
        <c:axId val="544215752"/>
        <c:scaling>
          <c:orientation val="minMax"/>
        </c:scaling>
        <c:delete val="1"/>
        <c:axPos val="b"/>
        <c:numFmt formatCode="General" sourceLinked="1"/>
        <c:majorTickMark val="none"/>
        <c:minorTickMark val="none"/>
        <c:tickLblPos val="none"/>
        <c:crossAx val="544216144"/>
        <c:crosses val="autoZero"/>
        <c:auto val="1"/>
        <c:lblAlgn val="ctr"/>
        <c:lblOffset val="100"/>
        <c:noMultiLvlLbl val="1"/>
      </c:catAx>
      <c:valAx>
        <c:axId val="54421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21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中央公園地下駐車場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11092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325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222.3</v>
      </c>
      <c r="V31" s="116"/>
      <c r="W31" s="116"/>
      <c r="X31" s="116"/>
      <c r="Y31" s="116"/>
      <c r="Z31" s="116"/>
      <c r="AA31" s="116"/>
      <c r="AB31" s="116"/>
      <c r="AC31" s="116"/>
      <c r="AD31" s="116"/>
      <c r="AE31" s="116"/>
      <c r="AF31" s="116"/>
      <c r="AG31" s="116"/>
      <c r="AH31" s="116"/>
      <c r="AI31" s="116"/>
      <c r="AJ31" s="116"/>
      <c r="AK31" s="116"/>
      <c r="AL31" s="116"/>
      <c r="AM31" s="116"/>
      <c r="AN31" s="116">
        <f>データ!Z7</f>
        <v>177</v>
      </c>
      <c r="AO31" s="116"/>
      <c r="AP31" s="116"/>
      <c r="AQ31" s="116"/>
      <c r="AR31" s="116"/>
      <c r="AS31" s="116"/>
      <c r="AT31" s="116"/>
      <c r="AU31" s="116"/>
      <c r="AV31" s="116"/>
      <c r="AW31" s="116"/>
      <c r="AX31" s="116"/>
      <c r="AY31" s="116"/>
      <c r="AZ31" s="116"/>
      <c r="BA31" s="116"/>
      <c r="BB31" s="116"/>
      <c r="BC31" s="116"/>
      <c r="BD31" s="116"/>
      <c r="BE31" s="116"/>
      <c r="BF31" s="116"/>
      <c r="BG31" s="116">
        <f>データ!AA7</f>
        <v>149.30000000000001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211.5</v>
      </c>
      <c r="CA31" s="116"/>
      <c r="CB31" s="116"/>
      <c r="CC31" s="116"/>
      <c r="CD31" s="116"/>
      <c r="CE31" s="116"/>
      <c r="CF31" s="116"/>
      <c r="CG31" s="116"/>
      <c r="CH31" s="116"/>
      <c r="CI31" s="116"/>
      <c r="CJ31" s="116"/>
      <c r="CK31" s="116"/>
      <c r="CL31" s="116"/>
      <c r="CM31" s="116"/>
      <c r="CN31" s="116"/>
      <c r="CO31" s="116"/>
      <c r="CP31" s="116"/>
      <c r="CQ31" s="116"/>
      <c r="CR31" s="116"/>
      <c r="CS31" s="116">
        <f>データ!AC7</f>
        <v>236.4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1.7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316.3</v>
      </c>
      <c r="JD31" s="111"/>
      <c r="JE31" s="111"/>
      <c r="JF31" s="111"/>
      <c r="JG31" s="111"/>
      <c r="JH31" s="111"/>
      <c r="JI31" s="111"/>
      <c r="JJ31" s="111"/>
      <c r="JK31" s="111"/>
      <c r="JL31" s="111"/>
      <c r="JM31" s="111"/>
      <c r="JN31" s="111"/>
      <c r="JO31" s="111"/>
      <c r="JP31" s="111"/>
      <c r="JQ31" s="111"/>
      <c r="JR31" s="111"/>
      <c r="JS31" s="111"/>
      <c r="JT31" s="111"/>
      <c r="JU31" s="112"/>
      <c r="JV31" s="110">
        <f>データ!DL7</f>
        <v>299.39999999999998</v>
      </c>
      <c r="JW31" s="111"/>
      <c r="JX31" s="111"/>
      <c r="JY31" s="111"/>
      <c r="JZ31" s="111"/>
      <c r="KA31" s="111"/>
      <c r="KB31" s="111"/>
      <c r="KC31" s="111"/>
      <c r="KD31" s="111"/>
      <c r="KE31" s="111"/>
      <c r="KF31" s="111"/>
      <c r="KG31" s="111"/>
      <c r="KH31" s="111"/>
      <c r="KI31" s="111"/>
      <c r="KJ31" s="111"/>
      <c r="KK31" s="111"/>
      <c r="KL31" s="111"/>
      <c r="KM31" s="111"/>
      <c r="KN31" s="112"/>
      <c r="KO31" s="110">
        <f>データ!DM7</f>
        <v>249.5</v>
      </c>
      <c r="KP31" s="111"/>
      <c r="KQ31" s="111"/>
      <c r="KR31" s="111"/>
      <c r="KS31" s="111"/>
      <c r="KT31" s="111"/>
      <c r="KU31" s="111"/>
      <c r="KV31" s="111"/>
      <c r="KW31" s="111"/>
      <c r="KX31" s="111"/>
      <c r="KY31" s="111"/>
      <c r="KZ31" s="111"/>
      <c r="LA31" s="111"/>
      <c r="LB31" s="111"/>
      <c r="LC31" s="111"/>
      <c r="LD31" s="111"/>
      <c r="LE31" s="111"/>
      <c r="LF31" s="111"/>
      <c r="LG31" s="112"/>
      <c r="LH31" s="110">
        <f>データ!DN7</f>
        <v>257.2</v>
      </c>
      <c r="LI31" s="111"/>
      <c r="LJ31" s="111"/>
      <c r="LK31" s="111"/>
      <c r="LL31" s="111"/>
      <c r="LM31" s="111"/>
      <c r="LN31" s="111"/>
      <c r="LO31" s="111"/>
      <c r="LP31" s="111"/>
      <c r="LQ31" s="111"/>
      <c r="LR31" s="111"/>
      <c r="LS31" s="111"/>
      <c r="LT31" s="111"/>
      <c r="LU31" s="111"/>
      <c r="LV31" s="111"/>
      <c r="LW31" s="111"/>
      <c r="LX31" s="111"/>
      <c r="LY31" s="111"/>
      <c r="LZ31" s="112"/>
      <c r="MA31" s="110">
        <f>データ!DO7</f>
        <v>293.2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128</v>
      </c>
      <c r="CA52" s="120"/>
      <c r="CB52" s="120"/>
      <c r="CC52" s="120"/>
      <c r="CD52" s="120"/>
      <c r="CE52" s="120"/>
      <c r="CF52" s="120"/>
      <c r="CG52" s="120"/>
      <c r="CH52" s="120"/>
      <c r="CI52" s="120"/>
      <c r="CJ52" s="120"/>
      <c r="CK52" s="120"/>
      <c r="CL52" s="120"/>
      <c r="CM52" s="120"/>
      <c r="CN52" s="120"/>
      <c r="CO52" s="120"/>
      <c r="CP52" s="120"/>
      <c r="CQ52" s="120"/>
      <c r="CR52" s="120"/>
      <c r="CS52" s="120">
        <f>データ!AY7</f>
        <v>2</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55</v>
      </c>
      <c r="EM52" s="116"/>
      <c r="EN52" s="116"/>
      <c r="EO52" s="116"/>
      <c r="EP52" s="116"/>
      <c r="EQ52" s="116"/>
      <c r="ER52" s="116"/>
      <c r="ES52" s="116"/>
      <c r="ET52" s="116"/>
      <c r="EU52" s="116"/>
      <c r="EV52" s="116"/>
      <c r="EW52" s="116"/>
      <c r="EX52" s="116"/>
      <c r="EY52" s="116"/>
      <c r="EZ52" s="116"/>
      <c r="FA52" s="116"/>
      <c r="FB52" s="116"/>
      <c r="FC52" s="116"/>
      <c r="FD52" s="116"/>
      <c r="FE52" s="116">
        <f>データ!BG7</f>
        <v>43.4</v>
      </c>
      <c r="FF52" s="116"/>
      <c r="FG52" s="116"/>
      <c r="FH52" s="116"/>
      <c r="FI52" s="116"/>
      <c r="FJ52" s="116"/>
      <c r="FK52" s="116"/>
      <c r="FL52" s="116"/>
      <c r="FM52" s="116"/>
      <c r="FN52" s="116"/>
      <c r="FO52" s="116"/>
      <c r="FP52" s="116"/>
      <c r="FQ52" s="116"/>
      <c r="FR52" s="116"/>
      <c r="FS52" s="116"/>
      <c r="FT52" s="116"/>
      <c r="FU52" s="116"/>
      <c r="FV52" s="116"/>
      <c r="FW52" s="116"/>
      <c r="FX52" s="116">
        <f>データ!BH7</f>
        <v>-4.8</v>
      </c>
      <c r="FY52" s="116"/>
      <c r="FZ52" s="116"/>
      <c r="GA52" s="116"/>
      <c r="GB52" s="116"/>
      <c r="GC52" s="116"/>
      <c r="GD52" s="116"/>
      <c r="GE52" s="116"/>
      <c r="GF52" s="116"/>
      <c r="GG52" s="116"/>
      <c r="GH52" s="116"/>
      <c r="GI52" s="116"/>
      <c r="GJ52" s="116"/>
      <c r="GK52" s="116"/>
      <c r="GL52" s="116"/>
      <c r="GM52" s="116"/>
      <c r="GN52" s="116"/>
      <c r="GO52" s="116"/>
      <c r="GP52" s="116"/>
      <c r="GQ52" s="116">
        <f>データ!BI7</f>
        <v>50.4</v>
      </c>
      <c r="GR52" s="116"/>
      <c r="GS52" s="116"/>
      <c r="GT52" s="116"/>
      <c r="GU52" s="116"/>
      <c r="GV52" s="116"/>
      <c r="GW52" s="116"/>
      <c r="GX52" s="116"/>
      <c r="GY52" s="116"/>
      <c r="GZ52" s="116"/>
      <c r="HA52" s="116"/>
      <c r="HB52" s="116"/>
      <c r="HC52" s="116"/>
      <c r="HD52" s="116"/>
      <c r="HE52" s="116"/>
      <c r="HF52" s="116"/>
      <c r="HG52" s="116"/>
      <c r="HH52" s="116"/>
      <c r="HI52" s="116"/>
      <c r="HJ52" s="116">
        <f>データ!BJ7</f>
        <v>57.3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67882</v>
      </c>
      <c r="JD52" s="120"/>
      <c r="JE52" s="120"/>
      <c r="JF52" s="120"/>
      <c r="JG52" s="120"/>
      <c r="JH52" s="120"/>
      <c r="JI52" s="120"/>
      <c r="JJ52" s="120"/>
      <c r="JK52" s="120"/>
      <c r="JL52" s="120"/>
      <c r="JM52" s="120"/>
      <c r="JN52" s="120"/>
      <c r="JO52" s="120"/>
      <c r="JP52" s="120"/>
      <c r="JQ52" s="120"/>
      <c r="JR52" s="120"/>
      <c r="JS52" s="120"/>
      <c r="JT52" s="120"/>
      <c r="JU52" s="120"/>
      <c r="JV52" s="120">
        <f>データ!BR7</f>
        <v>50506</v>
      </c>
      <c r="JW52" s="120"/>
      <c r="JX52" s="120"/>
      <c r="JY52" s="120"/>
      <c r="JZ52" s="120"/>
      <c r="KA52" s="120"/>
      <c r="KB52" s="120"/>
      <c r="KC52" s="120"/>
      <c r="KD52" s="120"/>
      <c r="KE52" s="120"/>
      <c r="KF52" s="120"/>
      <c r="KG52" s="120"/>
      <c r="KH52" s="120"/>
      <c r="KI52" s="120"/>
      <c r="KJ52" s="120"/>
      <c r="KK52" s="120"/>
      <c r="KL52" s="120"/>
      <c r="KM52" s="120"/>
      <c r="KN52" s="120"/>
      <c r="KO52" s="120">
        <f>データ!BS7</f>
        <v>36169</v>
      </c>
      <c r="KP52" s="120"/>
      <c r="KQ52" s="120"/>
      <c r="KR52" s="120"/>
      <c r="KS52" s="120"/>
      <c r="KT52" s="120"/>
      <c r="KU52" s="120"/>
      <c r="KV52" s="120"/>
      <c r="KW52" s="120"/>
      <c r="KX52" s="120"/>
      <c r="KY52" s="120"/>
      <c r="KZ52" s="120"/>
      <c r="LA52" s="120"/>
      <c r="LB52" s="120"/>
      <c r="LC52" s="120"/>
      <c r="LD52" s="120"/>
      <c r="LE52" s="120"/>
      <c r="LF52" s="120"/>
      <c r="LG52" s="120"/>
      <c r="LH52" s="120">
        <f>データ!BT7</f>
        <v>52207</v>
      </c>
      <c r="LI52" s="120"/>
      <c r="LJ52" s="120"/>
      <c r="LK52" s="120"/>
      <c r="LL52" s="120"/>
      <c r="LM52" s="120"/>
      <c r="LN52" s="120"/>
      <c r="LO52" s="120"/>
      <c r="LP52" s="120"/>
      <c r="LQ52" s="120"/>
      <c r="LR52" s="120"/>
      <c r="LS52" s="120"/>
      <c r="LT52" s="120"/>
      <c r="LU52" s="120"/>
      <c r="LV52" s="120"/>
      <c r="LW52" s="120"/>
      <c r="LX52" s="120"/>
      <c r="LY52" s="120"/>
      <c r="LZ52" s="120"/>
      <c r="MA52" s="120">
        <f>データ!BU7</f>
        <v>61223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2590877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146778</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jK8XVd+f3bEhqoLpeWuVKiAghJgNQJm3VfS6BD8l0fPWVuloVOq8y9Q7us99DtwiW9wi5A+6Spa8fzENrM/5A==" saltValue="Fy0bEwgcwjjzO4ydYxkre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101</v>
      </c>
      <c r="AN5" s="47" t="s">
        <v>102</v>
      </c>
      <c r="AO5" s="47" t="s">
        <v>93</v>
      </c>
      <c r="AP5" s="47" t="s">
        <v>94</v>
      </c>
      <c r="AQ5" s="47" t="s">
        <v>95</v>
      </c>
      <c r="AR5" s="47" t="s">
        <v>96</v>
      </c>
      <c r="AS5" s="47" t="s">
        <v>97</v>
      </c>
      <c r="AT5" s="47" t="s">
        <v>98</v>
      </c>
      <c r="AU5" s="47" t="s">
        <v>99</v>
      </c>
      <c r="AV5" s="47" t="s">
        <v>89</v>
      </c>
      <c r="AW5" s="47" t="s">
        <v>90</v>
      </c>
      <c r="AX5" s="47" t="s">
        <v>103</v>
      </c>
      <c r="AY5" s="47" t="s">
        <v>92</v>
      </c>
      <c r="AZ5" s="47" t="s">
        <v>93</v>
      </c>
      <c r="BA5" s="47" t="s">
        <v>94</v>
      </c>
      <c r="BB5" s="47" t="s">
        <v>95</v>
      </c>
      <c r="BC5" s="47" t="s">
        <v>96</v>
      </c>
      <c r="BD5" s="47" t="s">
        <v>97</v>
      </c>
      <c r="BE5" s="47" t="s">
        <v>98</v>
      </c>
      <c r="BF5" s="47" t="s">
        <v>99</v>
      </c>
      <c r="BG5" s="47" t="s">
        <v>100</v>
      </c>
      <c r="BH5" s="47" t="s">
        <v>104</v>
      </c>
      <c r="BI5" s="47" t="s">
        <v>91</v>
      </c>
      <c r="BJ5" s="47" t="s">
        <v>92</v>
      </c>
      <c r="BK5" s="47" t="s">
        <v>93</v>
      </c>
      <c r="BL5" s="47" t="s">
        <v>94</v>
      </c>
      <c r="BM5" s="47" t="s">
        <v>95</v>
      </c>
      <c r="BN5" s="47" t="s">
        <v>96</v>
      </c>
      <c r="BO5" s="47" t="s">
        <v>97</v>
      </c>
      <c r="BP5" s="47" t="s">
        <v>98</v>
      </c>
      <c r="BQ5" s="47" t="s">
        <v>88</v>
      </c>
      <c r="BR5" s="47" t="s">
        <v>100</v>
      </c>
      <c r="BS5" s="47" t="s">
        <v>104</v>
      </c>
      <c r="BT5" s="47" t="s">
        <v>103</v>
      </c>
      <c r="BU5" s="47" t="s">
        <v>92</v>
      </c>
      <c r="BV5" s="47" t="s">
        <v>93</v>
      </c>
      <c r="BW5" s="47" t="s">
        <v>94</v>
      </c>
      <c r="BX5" s="47" t="s">
        <v>95</v>
      </c>
      <c r="BY5" s="47" t="s">
        <v>96</v>
      </c>
      <c r="BZ5" s="47" t="s">
        <v>97</v>
      </c>
      <c r="CA5" s="47" t="s">
        <v>98</v>
      </c>
      <c r="CB5" s="47" t="s">
        <v>99</v>
      </c>
      <c r="CC5" s="47" t="s">
        <v>100</v>
      </c>
      <c r="CD5" s="47" t="s">
        <v>105</v>
      </c>
      <c r="CE5" s="47" t="s">
        <v>103</v>
      </c>
      <c r="CF5" s="47" t="s">
        <v>102</v>
      </c>
      <c r="CG5" s="47" t="s">
        <v>93</v>
      </c>
      <c r="CH5" s="47" t="s">
        <v>94</v>
      </c>
      <c r="CI5" s="47" t="s">
        <v>95</v>
      </c>
      <c r="CJ5" s="47" t="s">
        <v>96</v>
      </c>
      <c r="CK5" s="47" t="s">
        <v>97</v>
      </c>
      <c r="CL5" s="47" t="s">
        <v>98</v>
      </c>
      <c r="CM5" s="145"/>
      <c r="CN5" s="145"/>
      <c r="CO5" s="47" t="s">
        <v>88</v>
      </c>
      <c r="CP5" s="47" t="s">
        <v>100</v>
      </c>
      <c r="CQ5" s="47" t="s">
        <v>104</v>
      </c>
      <c r="CR5" s="47" t="s">
        <v>103</v>
      </c>
      <c r="CS5" s="47" t="s">
        <v>102</v>
      </c>
      <c r="CT5" s="47" t="s">
        <v>93</v>
      </c>
      <c r="CU5" s="47" t="s">
        <v>94</v>
      </c>
      <c r="CV5" s="47" t="s">
        <v>95</v>
      </c>
      <c r="CW5" s="47" t="s">
        <v>96</v>
      </c>
      <c r="CX5" s="47" t="s">
        <v>97</v>
      </c>
      <c r="CY5" s="47" t="s">
        <v>98</v>
      </c>
      <c r="CZ5" s="47" t="s">
        <v>88</v>
      </c>
      <c r="DA5" s="47" t="s">
        <v>100</v>
      </c>
      <c r="DB5" s="47" t="s">
        <v>104</v>
      </c>
      <c r="DC5" s="47" t="s">
        <v>91</v>
      </c>
      <c r="DD5" s="47" t="s">
        <v>92</v>
      </c>
      <c r="DE5" s="47" t="s">
        <v>93</v>
      </c>
      <c r="DF5" s="47" t="s">
        <v>94</v>
      </c>
      <c r="DG5" s="47" t="s">
        <v>95</v>
      </c>
      <c r="DH5" s="47" t="s">
        <v>96</v>
      </c>
      <c r="DI5" s="47" t="s">
        <v>97</v>
      </c>
      <c r="DJ5" s="47" t="s">
        <v>35</v>
      </c>
      <c r="DK5" s="47" t="s">
        <v>88</v>
      </c>
      <c r="DL5" s="47" t="s">
        <v>106</v>
      </c>
      <c r="DM5" s="47" t="s">
        <v>104</v>
      </c>
      <c r="DN5" s="47" t="s">
        <v>91</v>
      </c>
      <c r="DO5" s="47" t="s">
        <v>92</v>
      </c>
      <c r="DP5" s="47" t="s">
        <v>93</v>
      </c>
      <c r="DQ5" s="47" t="s">
        <v>94</v>
      </c>
      <c r="DR5" s="47" t="s">
        <v>95</v>
      </c>
      <c r="DS5" s="47" t="s">
        <v>96</v>
      </c>
      <c r="DT5" s="47" t="s">
        <v>97</v>
      </c>
      <c r="DU5" s="47" t="s">
        <v>98</v>
      </c>
    </row>
    <row r="6" spans="1:125" s="54" customFormat="1" x14ac:dyDescent="0.2">
      <c r="A6" s="37" t="s">
        <v>107</v>
      </c>
      <c r="B6" s="48">
        <f>B8</f>
        <v>2022</v>
      </c>
      <c r="C6" s="48">
        <f t="shared" ref="C6:X6" si="1">C8</f>
        <v>392014</v>
      </c>
      <c r="D6" s="48">
        <f t="shared" si="1"/>
        <v>47</v>
      </c>
      <c r="E6" s="48">
        <f t="shared" si="1"/>
        <v>14</v>
      </c>
      <c r="F6" s="48">
        <f t="shared" si="1"/>
        <v>0</v>
      </c>
      <c r="G6" s="48">
        <f t="shared" si="1"/>
        <v>5</v>
      </c>
      <c r="H6" s="48" t="str">
        <f>SUBSTITUTE(H8,"　","")</f>
        <v>高知県高知市</v>
      </c>
      <c r="I6" s="48" t="str">
        <f t="shared" si="1"/>
        <v>中央公園地下駐車場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34</v>
      </c>
      <c r="S6" s="50" t="str">
        <f t="shared" si="1"/>
        <v>商業施設</v>
      </c>
      <c r="T6" s="50" t="str">
        <f t="shared" si="1"/>
        <v>無</v>
      </c>
      <c r="U6" s="51">
        <f t="shared" si="1"/>
        <v>11092</v>
      </c>
      <c r="V6" s="51">
        <f t="shared" si="1"/>
        <v>325</v>
      </c>
      <c r="W6" s="51">
        <f t="shared" si="1"/>
        <v>200</v>
      </c>
      <c r="X6" s="50" t="str">
        <f t="shared" si="1"/>
        <v>代行制</v>
      </c>
      <c r="Y6" s="52">
        <f>IF(Y8="-",NA(),Y8)</f>
        <v>222.3</v>
      </c>
      <c r="Z6" s="52">
        <f t="shared" ref="Z6:AH6" si="2">IF(Z8="-",NA(),Z8)</f>
        <v>177</v>
      </c>
      <c r="AA6" s="52">
        <f t="shared" si="2"/>
        <v>149.30000000000001</v>
      </c>
      <c r="AB6" s="52">
        <f t="shared" si="2"/>
        <v>211.5</v>
      </c>
      <c r="AC6" s="52">
        <f t="shared" si="2"/>
        <v>236.4</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1.7</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128</v>
      </c>
      <c r="AY6" s="53">
        <f t="shared" si="4"/>
        <v>2</v>
      </c>
      <c r="AZ6" s="53">
        <f t="shared" si="4"/>
        <v>103</v>
      </c>
      <c r="BA6" s="53">
        <f t="shared" si="4"/>
        <v>54</v>
      </c>
      <c r="BB6" s="53">
        <f t="shared" si="4"/>
        <v>654</v>
      </c>
      <c r="BC6" s="53">
        <f t="shared" si="4"/>
        <v>2466</v>
      </c>
      <c r="BD6" s="53">
        <f t="shared" si="4"/>
        <v>58</v>
      </c>
      <c r="BE6" s="51" t="str">
        <f>IF(BE8="-","",IF(BE8="-","【-】","【"&amp;SUBSTITUTE(TEXT(BE8,"#,##0"),"-","△")&amp;"】"))</f>
        <v>【33】</v>
      </c>
      <c r="BF6" s="52">
        <f>IF(BF8="-",NA(),BF8)</f>
        <v>55</v>
      </c>
      <c r="BG6" s="52">
        <f t="shared" ref="BG6:BO6" si="5">IF(BG8="-",NA(),BG8)</f>
        <v>43.4</v>
      </c>
      <c r="BH6" s="52">
        <f t="shared" si="5"/>
        <v>-4.8</v>
      </c>
      <c r="BI6" s="52">
        <f t="shared" si="5"/>
        <v>50.4</v>
      </c>
      <c r="BJ6" s="52">
        <f t="shared" si="5"/>
        <v>57.3</v>
      </c>
      <c r="BK6" s="52">
        <f t="shared" si="5"/>
        <v>8.9</v>
      </c>
      <c r="BL6" s="52">
        <f t="shared" si="5"/>
        <v>2.2000000000000002</v>
      </c>
      <c r="BM6" s="52">
        <f t="shared" si="5"/>
        <v>-81</v>
      </c>
      <c r="BN6" s="52">
        <f t="shared" si="5"/>
        <v>-25.1</v>
      </c>
      <c r="BO6" s="52">
        <f t="shared" si="5"/>
        <v>-18</v>
      </c>
      <c r="BP6" s="49" t="str">
        <f>IF(BP8="-","",IF(BP8="-","【-】","【"&amp;SUBSTITUTE(TEXT(BP8,"#,##0.0"),"-","△")&amp;"】"))</f>
        <v>【12.8】</v>
      </c>
      <c r="BQ6" s="53">
        <f>IF(BQ8="-",NA(),BQ8)</f>
        <v>67882</v>
      </c>
      <c r="BR6" s="53">
        <f t="shared" ref="BR6:BZ6" si="6">IF(BR8="-",NA(),BR8)</f>
        <v>50506</v>
      </c>
      <c r="BS6" s="53">
        <f t="shared" si="6"/>
        <v>36169</v>
      </c>
      <c r="BT6" s="53">
        <f t="shared" si="6"/>
        <v>52207</v>
      </c>
      <c r="BU6" s="53">
        <f t="shared" si="6"/>
        <v>61223</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2590877</v>
      </c>
      <c r="CN6" s="51">
        <f t="shared" si="7"/>
        <v>146778</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316.3</v>
      </c>
      <c r="DL6" s="52">
        <f t="shared" ref="DL6:DT6" si="9">IF(DL8="-",NA(),DL8)</f>
        <v>299.39999999999998</v>
      </c>
      <c r="DM6" s="52">
        <f t="shared" si="9"/>
        <v>249.5</v>
      </c>
      <c r="DN6" s="52">
        <f t="shared" si="9"/>
        <v>257.2</v>
      </c>
      <c r="DO6" s="52">
        <f t="shared" si="9"/>
        <v>293.2</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109</v>
      </c>
      <c r="B7" s="48">
        <f t="shared" ref="B7:X7" si="10">B8</f>
        <v>2022</v>
      </c>
      <c r="C7" s="48">
        <f t="shared" si="10"/>
        <v>392014</v>
      </c>
      <c r="D7" s="48">
        <f t="shared" si="10"/>
        <v>47</v>
      </c>
      <c r="E7" s="48">
        <f t="shared" si="10"/>
        <v>14</v>
      </c>
      <c r="F7" s="48">
        <f t="shared" si="10"/>
        <v>0</v>
      </c>
      <c r="G7" s="48">
        <f t="shared" si="10"/>
        <v>5</v>
      </c>
      <c r="H7" s="48" t="str">
        <f t="shared" si="10"/>
        <v>高知県　高知市</v>
      </c>
      <c r="I7" s="48" t="str">
        <f t="shared" si="10"/>
        <v>中央公園地下駐車場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34</v>
      </c>
      <c r="S7" s="50" t="str">
        <f t="shared" si="10"/>
        <v>商業施設</v>
      </c>
      <c r="T7" s="50" t="str">
        <f t="shared" si="10"/>
        <v>無</v>
      </c>
      <c r="U7" s="51">
        <f t="shared" si="10"/>
        <v>11092</v>
      </c>
      <c r="V7" s="51">
        <f t="shared" si="10"/>
        <v>325</v>
      </c>
      <c r="W7" s="51">
        <f t="shared" si="10"/>
        <v>200</v>
      </c>
      <c r="X7" s="50" t="str">
        <f t="shared" si="10"/>
        <v>代行制</v>
      </c>
      <c r="Y7" s="52">
        <f>Y8</f>
        <v>222.3</v>
      </c>
      <c r="Z7" s="52">
        <f t="shared" ref="Z7:AH7" si="11">Z8</f>
        <v>177</v>
      </c>
      <c r="AA7" s="52">
        <f t="shared" si="11"/>
        <v>149.30000000000001</v>
      </c>
      <c r="AB7" s="52">
        <f t="shared" si="11"/>
        <v>211.5</v>
      </c>
      <c r="AC7" s="52">
        <f t="shared" si="11"/>
        <v>236.4</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1.7</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128</v>
      </c>
      <c r="AY7" s="53">
        <f t="shared" si="13"/>
        <v>2</v>
      </c>
      <c r="AZ7" s="53">
        <f t="shared" si="13"/>
        <v>103</v>
      </c>
      <c r="BA7" s="53">
        <f t="shared" si="13"/>
        <v>54</v>
      </c>
      <c r="BB7" s="53">
        <f t="shared" si="13"/>
        <v>654</v>
      </c>
      <c r="BC7" s="53">
        <f t="shared" si="13"/>
        <v>2466</v>
      </c>
      <c r="BD7" s="53">
        <f t="shared" si="13"/>
        <v>58</v>
      </c>
      <c r="BE7" s="51"/>
      <c r="BF7" s="52">
        <f>BF8</f>
        <v>55</v>
      </c>
      <c r="BG7" s="52">
        <f t="shared" ref="BG7:BO7" si="14">BG8</f>
        <v>43.4</v>
      </c>
      <c r="BH7" s="52">
        <f t="shared" si="14"/>
        <v>-4.8</v>
      </c>
      <c r="BI7" s="52">
        <f t="shared" si="14"/>
        <v>50.4</v>
      </c>
      <c r="BJ7" s="52">
        <f t="shared" si="14"/>
        <v>57.3</v>
      </c>
      <c r="BK7" s="52">
        <f t="shared" si="14"/>
        <v>8.9</v>
      </c>
      <c r="BL7" s="52">
        <f t="shared" si="14"/>
        <v>2.2000000000000002</v>
      </c>
      <c r="BM7" s="52">
        <f t="shared" si="14"/>
        <v>-81</v>
      </c>
      <c r="BN7" s="52">
        <f t="shared" si="14"/>
        <v>-25.1</v>
      </c>
      <c r="BO7" s="52">
        <f t="shared" si="14"/>
        <v>-18</v>
      </c>
      <c r="BP7" s="49"/>
      <c r="BQ7" s="53">
        <f>BQ8</f>
        <v>67882</v>
      </c>
      <c r="BR7" s="53">
        <f t="shared" ref="BR7:BZ7" si="15">BR8</f>
        <v>50506</v>
      </c>
      <c r="BS7" s="53">
        <f t="shared" si="15"/>
        <v>36169</v>
      </c>
      <c r="BT7" s="53">
        <f t="shared" si="15"/>
        <v>52207</v>
      </c>
      <c r="BU7" s="53">
        <f t="shared" si="15"/>
        <v>61223</v>
      </c>
      <c r="BV7" s="53">
        <f t="shared" si="15"/>
        <v>18961</v>
      </c>
      <c r="BW7" s="53">
        <f t="shared" si="15"/>
        <v>16100</v>
      </c>
      <c r="BX7" s="53">
        <f t="shared" si="15"/>
        <v>4836</v>
      </c>
      <c r="BY7" s="53">
        <f t="shared" si="15"/>
        <v>37213</v>
      </c>
      <c r="BZ7" s="53">
        <f t="shared" si="15"/>
        <v>17293</v>
      </c>
      <c r="CA7" s="51"/>
      <c r="CB7" s="52" t="s">
        <v>110</v>
      </c>
      <c r="CC7" s="52" t="s">
        <v>110</v>
      </c>
      <c r="CD7" s="52" t="s">
        <v>110</v>
      </c>
      <c r="CE7" s="52" t="s">
        <v>110</v>
      </c>
      <c r="CF7" s="52" t="s">
        <v>110</v>
      </c>
      <c r="CG7" s="52" t="s">
        <v>110</v>
      </c>
      <c r="CH7" s="52" t="s">
        <v>110</v>
      </c>
      <c r="CI7" s="52" t="s">
        <v>110</v>
      </c>
      <c r="CJ7" s="52" t="s">
        <v>110</v>
      </c>
      <c r="CK7" s="52" t="s">
        <v>108</v>
      </c>
      <c r="CL7" s="49"/>
      <c r="CM7" s="51">
        <f>CM8</f>
        <v>2590877</v>
      </c>
      <c r="CN7" s="51">
        <f>CN8</f>
        <v>146778</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316.3</v>
      </c>
      <c r="DL7" s="52">
        <f t="shared" ref="DL7:DT7" si="17">DL8</f>
        <v>299.39999999999998</v>
      </c>
      <c r="DM7" s="52">
        <f t="shared" si="17"/>
        <v>249.5</v>
      </c>
      <c r="DN7" s="52">
        <f t="shared" si="17"/>
        <v>257.2</v>
      </c>
      <c r="DO7" s="52">
        <f t="shared" si="17"/>
        <v>293.2</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392014</v>
      </c>
      <c r="D8" s="55">
        <v>47</v>
      </c>
      <c r="E8" s="55">
        <v>14</v>
      </c>
      <c r="F8" s="55">
        <v>0</v>
      </c>
      <c r="G8" s="55">
        <v>5</v>
      </c>
      <c r="H8" s="55" t="s">
        <v>111</v>
      </c>
      <c r="I8" s="55" t="s">
        <v>112</v>
      </c>
      <c r="J8" s="55" t="s">
        <v>113</v>
      </c>
      <c r="K8" s="55" t="s">
        <v>114</v>
      </c>
      <c r="L8" s="55" t="s">
        <v>115</v>
      </c>
      <c r="M8" s="55" t="s">
        <v>116</v>
      </c>
      <c r="N8" s="55" t="s">
        <v>117</v>
      </c>
      <c r="O8" s="56" t="s">
        <v>118</v>
      </c>
      <c r="P8" s="57" t="s">
        <v>119</v>
      </c>
      <c r="Q8" s="57" t="s">
        <v>120</v>
      </c>
      <c r="R8" s="58">
        <v>34</v>
      </c>
      <c r="S8" s="57" t="s">
        <v>121</v>
      </c>
      <c r="T8" s="57" t="s">
        <v>122</v>
      </c>
      <c r="U8" s="58">
        <v>11092</v>
      </c>
      <c r="V8" s="58">
        <v>325</v>
      </c>
      <c r="W8" s="58">
        <v>200</v>
      </c>
      <c r="X8" s="57" t="s">
        <v>123</v>
      </c>
      <c r="Y8" s="59">
        <v>222.3</v>
      </c>
      <c r="Z8" s="59">
        <v>177</v>
      </c>
      <c r="AA8" s="59">
        <v>149.30000000000001</v>
      </c>
      <c r="AB8" s="59">
        <v>211.5</v>
      </c>
      <c r="AC8" s="59">
        <v>236.4</v>
      </c>
      <c r="AD8" s="59">
        <v>123.6</v>
      </c>
      <c r="AE8" s="59">
        <v>121.8</v>
      </c>
      <c r="AF8" s="59">
        <v>111.3</v>
      </c>
      <c r="AG8" s="59">
        <v>158.80000000000001</v>
      </c>
      <c r="AH8" s="59">
        <v>120.9</v>
      </c>
      <c r="AI8" s="56">
        <v>676.8</v>
      </c>
      <c r="AJ8" s="59">
        <v>0</v>
      </c>
      <c r="AK8" s="59">
        <v>0</v>
      </c>
      <c r="AL8" s="59">
        <v>0</v>
      </c>
      <c r="AM8" s="59">
        <v>0</v>
      </c>
      <c r="AN8" s="59">
        <v>1.7</v>
      </c>
      <c r="AO8" s="59">
        <v>11.2</v>
      </c>
      <c r="AP8" s="59">
        <v>6.5</v>
      </c>
      <c r="AQ8" s="59">
        <v>10.1</v>
      </c>
      <c r="AR8" s="59">
        <v>8.6</v>
      </c>
      <c r="AS8" s="59">
        <v>7.6</v>
      </c>
      <c r="AT8" s="56">
        <v>3.6</v>
      </c>
      <c r="AU8" s="60">
        <v>0</v>
      </c>
      <c r="AV8" s="60">
        <v>0</v>
      </c>
      <c r="AW8" s="60">
        <v>0</v>
      </c>
      <c r="AX8" s="60">
        <v>128</v>
      </c>
      <c r="AY8" s="60">
        <v>2</v>
      </c>
      <c r="AZ8" s="60">
        <v>103</v>
      </c>
      <c r="BA8" s="60">
        <v>54</v>
      </c>
      <c r="BB8" s="60">
        <v>654</v>
      </c>
      <c r="BC8" s="60">
        <v>2466</v>
      </c>
      <c r="BD8" s="60">
        <v>58</v>
      </c>
      <c r="BE8" s="60">
        <v>33</v>
      </c>
      <c r="BF8" s="59">
        <v>55</v>
      </c>
      <c r="BG8" s="59">
        <v>43.4</v>
      </c>
      <c r="BH8" s="59">
        <v>-4.8</v>
      </c>
      <c r="BI8" s="59">
        <v>50.4</v>
      </c>
      <c r="BJ8" s="59">
        <v>57.3</v>
      </c>
      <c r="BK8" s="59">
        <v>8.9</v>
      </c>
      <c r="BL8" s="59">
        <v>2.2000000000000002</v>
      </c>
      <c r="BM8" s="59">
        <v>-81</v>
      </c>
      <c r="BN8" s="59">
        <v>-25.1</v>
      </c>
      <c r="BO8" s="59">
        <v>-18</v>
      </c>
      <c r="BP8" s="56">
        <v>12.8</v>
      </c>
      <c r="BQ8" s="60">
        <v>67882</v>
      </c>
      <c r="BR8" s="60">
        <v>50506</v>
      </c>
      <c r="BS8" s="60">
        <v>36169</v>
      </c>
      <c r="BT8" s="61">
        <v>52207</v>
      </c>
      <c r="BU8" s="61">
        <v>61223</v>
      </c>
      <c r="BV8" s="60">
        <v>18961</v>
      </c>
      <c r="BW8" s="60">
        <v>16100</v>
      </c>
      <c r="BX8" s="60">
        <v>4836</v>
      </c>
      <c r="BY8" s="60">
        <v>37213</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2590877</v>
      </c>
      <c r="CN8" s="58">
        <v>146778</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178.3</v>
      </c>
      <c r="DF8" s="59">
        <v>163.69999999999999</v>
      </c>
      <c r="DG8" s="59">
        <v>88</v>
      </c>
      <c r="DH8" s="59">
        <v>77.3</v>
      </c>
      <c r="DI8" s="59">
        <v>51.8</v>
      </c>
      <c r="DJ8" s="56">
        <v>72.2</v>
      </c>
      <c r="DK8" s="59">
        <v>316.3</v>
      </c>
      <c r="DL8" s="59">
        <v>299.39999999999998</v>
      </c>
      <c r="DM8" s="59">
        <v>249.5</v>
      </c>
      <c r="DN8" s="59">
        <v>257.2</v>
      </c>
      <c r="DO8" s="59">
        <v>293.2</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2024-01-22T05:19:03Z</cp:lastPrinted>
  <dcterms:created xsi:type="dcterms:W3CDTF">2024-01-11T00:15:39Z</dcterms:created>
  <dcterms:modified xsi:type="dcterms:W3CDTF">2024-01-22T05:30:57Z</dcterms:modified>
  <cp:category/>
</cp:coreProperties>
</file>