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701new\111701share\D_財政班\D06_公営企業\15.経営比較分析表\R5（R4決統ベース）\14_市町村→県（最終版）\30津野町\"/>
    </mc:Choice>
  </mc:AlternateContent>
  <workbookProtection workbookAlgorithmName="SHA-512" workbookHashValue="OTrB55laT7Z4ruPvyOfjg/iu9EPUKtqCBl6FQBllAmtYsiLf1jXcAnFs0PqAUgBsnI1/GY0i2rpXhZ4EXGXIUA==" workbookSaltValue="ykpWX8Ul9/u1AzCHs2/Wu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BB10" i="4"/>
  <c r="AL10" i="4"/>
  <c r="AD10" i="4"/>
  <c r="W10" i="4"/>
  <c r="B10" i="4"/>
  <c r="BB8" i="4"/>
  <c r="AD8" i="4"/>
  <c r="W8" i="4"/>
  <c r="I8" i="4"/>
  <c r="B8" i="4"/>
  <c r="B6"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<sst xmlns="http://schemas.openxmlformats.org/spreadsheetml/2006/main" count="247" uniqueCount="120">
  <si>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</si>
  <si>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</si>
  <si>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</si>
  <si>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</si>
  <si>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</si>
  <si>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</si>
  <si>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</si>
  <si>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</si>
  <si>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</si>
  <si>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</si>
  <si>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</si>
  <si>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</si>
  <si>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</si>
  <si>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</si>
  <si>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</si>
  <si>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</si>
  <si>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</si>
  <si>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</si>
  <si>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</si>
  <si>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</si>
  <si>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</si>
  <si>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</si>
  <si>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</si>
  <si>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</si>
  <si>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</si>
  <si>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</si>
  <si>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</si>
  <si>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</si>
  <si>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</si>
  <si>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</si>
  <si>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</si>
  <si>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</si>
  <si>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</si>
  <si>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</si>
  <si>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</si>
  <si>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</si>
  <si>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</si>
  <si>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</si>
  <si>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</si>
  <si>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</si>
  <si>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</si>
  <si>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</si>
  <si>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</si>
  <si>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</si>
  <si>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</si>
  <si>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</si>
  <si>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</si>
  <si>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</si>
  <si>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</si>
  <si>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</si>
  <si>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</si>
  <si>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</si>
  <si>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</si>
  <si>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</si>
  <si>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</si>
  <si>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</si>
  <si>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</si>
  <si>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</si>
  <si>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</si>
  <si>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</si>
  <si>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</si>
  <si>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</si>
  <si>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</si>
  <si>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</si>
  <si>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</si>
  <si>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</si>
  <si>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</si>
  <si>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</si>
  <si>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</si>
  <si>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</si>
  <si>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</si>
  <si>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</si>
  <si>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</si>
  <si>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</si>
  <si>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</si>
  <si>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</si>
  <si>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</si>
  <si>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</si>
  <si>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</si>
  <si>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</si>
  <si>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</si>
  <si>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</si>
  <si>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</si>
  <si>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</si>
  <si>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</si>
  <si>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</si>
  <si>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</si>
  <si>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</si>
  <si>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</si>
  <si>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</si>
  <si>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</si>
  <si>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</si>
  <si>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</si>
  <si>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</si>
  <si>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</si>
  <si>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</si>
  <si>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</si>
  <si>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津野町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</si>
  <si>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</si>
  <si>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</si>
  <si>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</si>
  <si>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</si>
  <si>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</si>
  <si>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</si>
  <si>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</si>
  <si>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</si>
  <si>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</si>
  <si>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</si>
  <si>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</si>
  <si>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</si>
  <si>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</si>
  <si>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</si>
  <si>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</si>
  <si>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</si>
  <si>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</si>
  <si>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</si>
  <si>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</si>
  <si>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概ね他市町村と比較して適正に経営できていると考える。
 表にもあるように現在特筆すべき大規模な改善点はないものと考えられるため、今後も同様の健全性・効率性を維持できるように努める。</t>
    <phoneticPr fontId="4"/>
  </si>
  <si>
    <t>　使用実績から30年程度が耐用年数であるが、現在は耐用年数を超えるものはないため、老朽化への対応について、今後数年間は準備期間であると考えている。</t>
    <phoneticPr fontId="4"/>
  </si>
  <si>
    <r>
      <t>　現在は適切な運営が行われていると考えるが、老朽化や新規設置も含めて、今後の維持管理等については現在の経営状況では困難になることも考えられるため、料金改定や個人への譲渡</t>
    </r>
    <r>
      <rPr>
        <sz val="11"/>
        <rFont val="ＭＳ ゴシック"/>
        <family val="3"/>
        <charset val="128"/>
      </rPr>
      <t>する</t>
    </r>
    <r>
      <rPr>
        <sz val="11"/>
        <color theme="1"/>
        <rFont val="ＭＳ ゴシック"/>
        <family val="3"/>
        <charset val="128"/>
      </rPr>
      <t>ことも含めて検討課題である。</t>
    </r>
    <rPh sb="78" eb="80">
      <t>コジン</t>
    </rPh>
    <rPh sb="82" eb="84">
      <t>ジョウト</t>
    </rPh>
    <rPh sb="89" eb="90">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</si>
</sst>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1E-4A87-8E37-46440ED13EE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71E-4A87-8E37-46440ED13EE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55.43</c:v>
                </c:pt>
                <c:pt idx="2">
                  <c:v>55.29</c:v>
                </c:pt>
                <c:pt idx="3">
                  <c:v>55.08</c:v>
                </c:pt>
                <c:pt idx="4">
                  <c:v>55.47</c:v>
                </c:pt>
              </c:numCache>
            </c:numRef>
          </c:val>
          <c:extLst>
            <c:ext xmlns:c16="http://schemas.microsoft.com/office/drawing/2014/chart" uri="{C3380CC4-5D6E-409C-BE32-E72D297353CC}">
              <c16:uniqueId val="{00000000-673F-4E36-B392-AA08B84B986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673F-4E36-B392-AA08B84B986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CF4-457F-B4FA-2E17F995A67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5CF4-457F-B4FA-2E17F995A67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70.040000000000006</c:v>
                </c:pt>
                <c:pt idx="1">
                  <c:v>55.28</c:v>
                </c:pt>
                <c:pt idx="2">
                  <c:v>73.89</c:v>
                </c:pt>
                <c:pt idx="3">
                  <c:v>73.73</c:v>
                </c:pt>
                <c:pt idx="4">
                  <c:v>72.27</c:v>
                </c:pt>
              </c:numCache>
            </c:numRef>
          </c:val>
          <c:extLst>
            <c:ext xmlns:c16="http://schemas.microsoft.com/office/drawing/2014/chart" uri="{C3380CC4-5D6E-409C-BE32-E72D297353CC}">
              <c16:uniqueId val="{00000000-0D55-4D4F-AA5E-04C3C33D9BC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55-4D4F-AA5E-04C3C33D9BC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7A-4CDD-826A-A8B02A296F3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7A-4CDD-826A-A8B02A296F3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8C-44C0-B9EC-01337BE905B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8C-44C0-B9EC-01337BE905B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DE-4E53-BD08-D357F6E2358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DE-4E53-BD08-D357F6E2358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F8-4EB6-A545-893C1B0C2CE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F8-4EB6-A545-893C1B0C2CE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27.64</c:v>
                </c:pt>
                <c:pt idx="1">
                  <c:v>39.39</c:v>
                </c:pt>
                <c:pt idx="2">
                  <c:v>51.14</c:v>
                </c:pt>
                <c:pt idx="3">
                  <c:v>87.4</c:v>
                </c:pt>
                <c:pt idx="4">
                  <c:v>128.91999999999999</c:v>
                </c:pt>
              </c:numCache>
            </c:numRef>
          </c:val>
          <c:extLst>
            <c:ext xmlns:c16="http://schemas.microsoft.com/office/drawing/2014/chart" uri="{C3380CC4-5D6E-409C-BE32-E72D297353CC}">
              <c16:uniqueId val="{00000000-2760-466F-86DF-2A161CABF61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2760-466F-86DF-2A161CABF61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95.1</c:v>
                </c:pt>
                <c:pt idx="1">
                  <c:v>100.87</c:v>
                </c:pt>
                <c:pt idx="2">
                  <c:v>87.55</c:v>
                </c:pt>
                <c:pt idx="3">
                  <c:v>85.79</c:v>
                </c:pt>
                <c:pt idx="4">
                  <c:v>87.67</c:v>
                </c:pt>
              </c:numCache>
            </c:numRef>
          </c:val>
          <c:extLst>
            <c:ext xmlns:c16="http://schemas.microsoft.com/office/drawing/2014/chart" uri="{C3380CC4-5D6E-409C-BE32-E72D297353CC}">
              <c16:uniqueId val="{00000000-3DBD-4AEF-905D-309DB80EB8D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3DBD-4AEF-905D-309DB80EB8D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146.55000000000001</c:v>
                </c:pt>
                <c:pt idx="1">
                  <c:v>140.38999999999999</c:v>
                </c:pt>
                <c:pt idx="2">
                  <c:v>163.35</c:v>
                </c:pt>
                <c:pt idx="3">
                  <c:v>168.05</c:v>
                </c:pt>
                <c:pt idx="4">
                  <c:v>167.13</c:v>
                </c:pt>
              </c:numCache>
            </c:numRef>
          </c:val>
          <c:extLst>
            <c:ext xmlns:c16="http://schemas.microsoft.com/office/drawing/2014/chart" uri="{C3380CC4-5D6E-409C-BE32-E72D297353CC}">
              <c16:uniqueId val="{00000000-F09C-4846-A92F-84798C75078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F09C-4846-A92F-84798C75078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3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高知県　津野町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5456</v>
      </c>
      <c r="AM8" s="46"/>
      <c r="AN8" s="46"/>
      <c r="AO8" s="46"/>
      <c r="AP8" s="46"/>
      <c r="AQ8" s="46"/>
      <c r="AR8" s="46"/>
      <c r="AS8" s="46"/>
      <c r="AT8" s="45">
        <f>データ!T6</f>
        <v>197.85</v>
      </c>
      <c r="AU8" s="45"/>
      <c r="AV8" s="45"/>
      <c r="AW8" s="45"/>
      <c r="AX8" s="45"/>
      <c r="AY8" s="45"/>
      <c r="AZ8" s="45"/>
      <c r="BA8" s="45"/>
      <c r="BB8" s="45">
        <f>データ!U6</f>
        <v>27.58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54.65</v>
      </c>
      <c r="Q10" s="45"/>
      <c r="R10" s="45"/>
      <c r="S10" s="45"/>
      <c r="T10" s="45"/>
      <c r="U10" s="45"/>
      <c r="V10" s="45"/>
      <c r="W10" s="45">
        <f>データ!Q6</f>
        <v>100</v>
      </c>
      <c r="X10" s="45"/>
      <c r="Y10" s="45"/>
      <c r="Z10" s="45"/>
      <c r="AA10" s="45"/>
      <c r="AB10" s="45"/>
      <c r="AC10" s="45"/>
      <c r="AD10" s="46">
        <f>データ!R6</f>
        <v>2618</v>
      </c>
      <c r="AE10" s="46"/>
      <c r="AF10" s="46"/>
      <c r="AG10" s="46"/>
      <c r="AH10" s="46"/>
      <c r="AI10" s="46"/>
      <c r="AJ10" s="46"/>
      <c r="AK10" s="2"/>
      <c r="AL10" s="46">
        <f>データ!V6</f>
        <v>2941</v>
      </c>
      <c r="AM10" s="46"/>
      <c r="AN10" s="46"/>
      <c r="AO10" s="46"/>
      <c r="AP10" s="46"/>
      <c r="AQ10" s="46"/>
      <c r="AR10" s="46"/>
      <c r="AS10" s="46"/>
      <c r="AT10" s="45">
        <f>データ!W6</f>
        <v>197.98</v>
      </c>
      <c r="AU10" s="45"/>
      <c r="AV10" s="45"/>
      <c r="AW10" s="45"/>
      <c r="AX10" s="45"/>
      <c r="AY10" s="45"/>
      <c r="AZ10" s="45"/>
      <c r="BA10" s="45"/>
      <c r="BB10" s="45">
        <f>データ!X6</f>
        <v>14.86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8NAfrre+NvlmPoQ+THYuF+t5geEL7WYwC4qD8E/h9HMExncl6hH2wFZg5C8FpNCoGBXFITel+gAYQH84rRTEmg==" saltValue="EFt38dKRrufVqiT9Cq4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394114</v>
      </c>
      <c r="D6" s="19">
        <f t="shared" si="3"/>
        <v>47</v>
      </c>
      <c r="E6" s="19">
        <f t="shared" si="3"/>
        <v>18</v>
      </c>
      <c r="F6" s="19">
        <f t="shared" si="3"/>
        <v>0</v>
      </c>
      <c r="G6" s="19">
        <f t="shared" si="3"/>
        <v>0</v>
      </c>
      <c r="H6" s="19" t="str">
        <f t="shared" si="3"/>
        <v>高知県　津野町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54.65</v>
      </c>
      <c r="Q6" s="20">
        <f t="shared" si="3"/>
        <v>100</v>
      </c>
      <c r="R6" s="20">
        <f t="shared" si="3"/>
        <v>2618</v>
      </c>
      <c r="S6" s="20">
        <f t="shared" si="3"/>
        <v>5456</v>
      </c>
      <c r="T6" s="20">
        <f t="shared" si="3"/>
        <v>197.85</v>
      </c>
      <c r="U6" s="20">
        <f t="shared" si="3"/>
        <v>27.58</v>
      </c>
      <c r="V6" s="20">
        <f t="shared" si="3"/>
        <v>2941</v>
      </c>
      <c r="W6" s="20">
        <f t="shared" si="3"/>
        <v>197.98</v>
      </c>
      <c r="X6" s="20">
        <f t="shared" si="3"/>
        <v>14.86</v>
      </c>
      <c r="Y6" s="21">
        <f>IF(Y7="",NA(),Y7)</f>
        <v>70.040000000000006</v>
      </c>
      <c r="Z6" s="21">
        <f t="shared" ref="Z6:AH6" si="4">IF(Z7="",NA(),Z7)</f>
        <v>55.28</v>
      </c>
      <c r="AA6" s="21">
        <f t="shared" si="4"/>
        <v>73.89</v>
      </c>
      <c r="AB6" s="21">
        <f t="shared" si="4"/>
        <v>73.73</v>
      </c>
      <c r="AC6" s="21">
        <f t="shared" si="4"/>
        <v>72.27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27.64</v>
      </c>
      <c r="BG6" s="21">
        <f t="shared" ref="BG6:BO6" si="7">IF(BG7="",NA(),BG7)</f>
        <v>39.39</v>
      </c>
      <c r="BH6" s="21">
        <f t="shared" si="7"/>
        <v>51.14</v>
      </c>
      <c r="BI6" s="21">
        <f t="shared" si="7"/>
        <v>87.4</v>
      </c>
      <c r="BJ6" s="21">
        <f t="shared" si="7"/>
        <v>128.91999999999999</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95.1</v>
      </c>
      <c r="BR6" s="21">
        <f t="shared" ref="BR6:BZ6" si="8">IF(BR7="",NA(),BR7)</f>
        <v>100.87</v>
      </c>
      <c r="BS6" s="21">
        <f t="shared" si="8"/>
        <v>87.55</v>
      </c>
      <c r="BT6" s="21">
        <f t="shared" si="8"/>
        <v>85.79</v>
      </c>
      <c r="BU6" s="21">
        <f t="shared" si="8"/>
        <v>87.67</v>
      </c>
      <c r="BV6" s="21">
        <f t="shared" si="8"/>
        <v>63.06</v>
      </c>
      <c r="BW6" s="21">
        <f t="shared" si="8"/>
        <v>62.5</v>
      </c>
      <c r="BX6" s="21">
        <f t="shared" si="8"/>
        <v>60.59</v>
      </c>
      <c r="BY6" s="21">
        <f t="shared" si="8"/>
        <v>60</v>
      </c>
      <c r="BZ6" s="21">
        <f t="shared" si="8"/>
        <v>59.01</v>
      </c>
      <c r="CA6" s="20" t="str">
        <f>IF(CA7="","",IF(CA7="-","【-】","【"&amp;SUBSTITUTE(TEXT(CA7,"#,##0.00"),"-","△")&amp;"】"))</f>
        <v>【57.03】</v>
      </c>
      <c r="CB6" s="21">
        <f>IF(CB7="",NA(),CB7)</f>
        <v>146.55000000000001</v>
      </c>
      <c r="CC6" s="21">
        <f t="shared" ref="CC6:CK6" si="9">IF(CC7="",NA(),CC7)</f>
        <v>140.38999999999999</v>
      </c>
      <c r="CD6" s="21">
        <f t="shared" si="9"/>
        <v>163.35</v>
      </c>
      <c r="CE6" s="21">
        <f t="shared" si="9"/>
        <v>168.05</v>
      </c>
      <c r="CF6" s="21">
        <f t="shared" si="9"/>
        <v>167.13</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100</v>
      </c>
      <c r="CN6" s="21">
        <f t="shared" ref="CN6:CV6" si="10">IF(CN7="",NA(),CN7)</f>
        <v>55.43</v>
      </c>
      <c r="CO6" s="21">
        <f t="shared" si="10"/>
        <v>55.29</v>
      </c>
      <c r="CP6" s="21">
        <f t="shared" si="10"/>
        <v>55.08</v>
      </c>
      <c r="CQ6" s="21">
        <f t="shared" si="10"/>
        <v>55.47</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394114</v>
      </c>
      <c r="D7" s="23">
        <v>47</v>
      </c>
      <c r="E7" s="23">
        <v>18</v>
      </c>
      <c r="F7" s="23">
        <v>0</v>
      </c>
      <c r="G7" s="23">
        <v>0</v>
      </c>
      <c r="H7" s="23" t="s">
        <v>97</v>
      </c>
      <c r="I7" s="23" t="s">
        <v>98</v>
      </c>
      <c r="J7" s="23" t="s">
        <v>99</v>
      </c>
      <c r="K7" s="23" t="s">
        <v>100</v>
      </c>
      <c r="L7" s="23" t="s">
        <v>101</v>
      </c>
      <c r="M7" s="23" t="s">
        <v>102</v>
      </c>
      <c r="N7" s="24" t="s">
        <v>103</v>
      </c>
      <c r="O7" s="24" t="s">
        <v>104</v>
      </c>
      <c r="P7" s="24">
        <v>54.65</v>
      </c>
      <c r="Q7" s="24">
        <v>100</v>
      </c>
      <c r="R7" s="24">
        <v>2618</v>
      </c>
      <c r="S7" s="24">
        <v>5456</v>
      </c>
      <c r="T7" s="24">
        <v>197.85</v>
      </c>
      <c r="U7" s="24">
        <v>27.58</v>
      </c>
      <c r="V7" s="24">
        <v>2941</v>
      </c>
      <c r="W7" s="24">
        <v>197.98</v>
      </c>
      <c r="X7" s="24">
        <v>14.86</v>
      </c>
      <c r="Y7" s="24">
        <v>70.040000000000006</v>
      </c>
      <c r="Z7" s="24">
        <v>55.28</v>
      </c>
      <c r="AA7" s="24">
        <v>73.89</v>
      </c>
      <c r="AB7" s="24">
        <v>73.73</v>
      </c>
      <c r="AC7" s="24">
        <v>72.27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27.64</v>
      </c>
      <c r="BG7" s="24">
        <v>39.39</v>
      </c>
      <c r="BH7" s="24">
        <v>51.14</v>
      </c>
      <c r="BI7" s="24">
        <v>87.4</v>
      </c>
      <c r="BJ7" s="24">
        <v>128.91999999999999</v>
      </c>
      <c r="BK7" s="24">
        <v>296.89</v>
      </c>
      <c r="BL7" s="24">
        <v>270.57</v>
      </c>
      <c r="BM7" s="24">
        <v>294.27</v>
      </c>
      <c r="BN7" s="24">
        <v>294.08999999999997</v>
      </c>
      <c r="BO7" s="24">
        <v>294.08999999999997</v>
      </c>
      <c r="BP7" s="24">
        <v>307.39</v>
      </c>
      <c r="BQ7" s="24">
        <v>95.1</v>
      </c>
      <c r="BR7" s="24">
        <v>100.87</v>
      </c>
      <c r="BS7" s="24">
        <v>87.55</v>
      </c>
      <c r="BT7" s="24">
        <v>85.79</v>
      </c>
      <c r="BU7" s="24">
        <v>87.67</v>
      </c>
      <c r="BV7" s="24">
        <v>63.06</v>
      </c>
      <c r="BW7" s="24">
        <v>62.5</v>
      </c>
      <c r="BX7" s="24">
        <v>60.59</v>
      </c>
      <c r="BY7" s="24">
        <v>60</v>
      </c>
      <c r="BZ7" s="24">
        <v>59.01</v>
      </c>
      <c r="CA7" s="24">
        <v>57.03</v>
      </c>
      <c r="CB7" s="24">
        <v>146.55000000000001</v>
      </c>
      <c r="CC7" s="24">
        <v>140.38999999999999</v>
      </c>
      <c r="CD7" s="24">
        <v>163.35</v>
      </c>
      <c r="CE7" s="24">
        <v>168.05</v>
      </c>
      <c r="CF7" s="24">
        <v>167.13</v>
      </c>
      <c r="CG7" s="24">
        <v>264.77</v>
      </c>
      <c r="CH7" s="24">
        <v>269.33</v>
      </c>
      <c r="CI7" s="24">
        <v>280.23</v>
      </c>
      <c r="CJ7" s="24">
        <v>282.70999999999998</v>
      </c>
      <c r="CK7" s="24">
        <v>291.82</v>
      </c>
      <c r="CL7" s="24">
        <v>294.83</v>
      </c>
      <c r="CM7" s="24">
        <v>100</v>
      </c>
      <c r="CN7" s="24">
        <v>55.43</v>
      </c>
      <c r="CO7" s="24">
        <v>55.29</v>
      </c>
      <c r="CP7" s="24">
        <v>55.08</v>
      </c>
      <c r="CQ7" s="24">
        <v>55.47</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ioas_user</cp:lastModifiedBy>
  <dcterms:created xsi:type="dcterms:W3CDTF">2023-12-12T03:00:57Z</dcterms:created>
  <dcterms:modified xsi:type="dcterms:W3CDTF">2024-02-29T04:02:48Z</dcterms:modified>
  <cp:category/>
</cp:coreProperties>
</file>