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123331\Desktop\【経営比較分析表】2022_394122_46_010\"/>
    </mc:Choice>
  </mc:AlternateContent>
  <xr:revisionPtr revIDLastSave="0" documentId="13_ncr:1_{FEEAEE3A-901D-48F0-8628-50ADFC9EEE06}" xr6:coauthVersionLast="47" xr6:coauthVersionMax="47" xr10:uidLastSave="{00000000-0000-0000-0000-000000000000}"/>
  <workbookProtection workbookAlgorithmName="SHA-512" workbookHashValue="5AD53fLqZi0EyESlci87E6/n7FFsUwQYpGmE7ZnRILe1FbwnntuvwsNUU3VDcgYT+9YQpetGD/9iuTJSJ9L5yg==" workbookSaltValue="Y1Z/67f/6SKPQZ+j95dm0w==" workbookSpinCount="100000" lockStructure="1"/>
  <bookViews>
    <workbookView xWindow="14295" yWindow="0" windowWidth="14610" windowHeight="1630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W10" i="4"/>
  <c r="P10" i="4"/>
  <c r="I10" i="4"/>
  <c r="B10" i="4"/>
  <c r="BB8" i="4"/>
  <c r="AT8" i="4"/>
  <c r="AL8" i="4"/>
  <c r="AD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<sst xmlns="http://schemas.openxmlformats.org/spreadsheetml/2006/main" count="228" uniqueCount="113">
  <si>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</si>
  <si>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</si>
  <si>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</si>
  <si>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</si>
  <si>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</si>
  <si>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</si>
  <si>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</si>
  <si>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</si>
  <si>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</si>
  <si>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</si>
  <si>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</si>
  <si>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</si>
  <si>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</si>
  <si>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</si>
  <si>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</si>
  <si>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</si>
  <si>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</si>
  <si>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</si>
  <si>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</si>
  <si>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</si>
  <si>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</si>
  <si>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</si>
  <si>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</si>
  <si>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</si>
  <si>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</si>
  <si>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</si>
  <si>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</si>
  <si>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</si>
  <si>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</si>
  <si>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</si>
  <si>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</si>
  <si>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</si>
  <si>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</si>
  <si>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</si>
  <si>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</si>
  <si>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</si>
  <si>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</si>
  <si>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</si>
  <si>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</si>
  <si>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</si>
  <si>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</si>
  <si>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</si>
  <si>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</si>
  <si>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</si>
  <si>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</si>
  <si>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</si>
  <si>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</si>
  <si>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</si>
  <si>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</si>
  <si>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</si>
  <si>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</si>
  <si>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</si>
  <si>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</si>
  <si>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</si>
  <si>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</si>
  <si>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</si>
  <si>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</si>
  <si>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</si>
  <si>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</si>
  <si>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</si>
  <si>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</si>
  <si>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</si>
  <si>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</si>
  <si>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</si>
  <si>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</si>
  <si>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</si>
  <si>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</si>
  <si>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</si>
  <si>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</si>
  <si>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</si>
  <si>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</si>
  <si>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</si>
  <si>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</si>
  <si>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</si>
  <si>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</si>
  <si>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</si>
  <si>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</si>
  <si>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</si>
  <si>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</si>
  <si>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</si>
  <si>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</si>
  <si>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</si>
  <si>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</si>
  <si>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</si>
  <si>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</si>
  <si>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</si>
  <si>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</si>
  <si>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</si>
  <si>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</si>
  <si>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</si>
  <si>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</si>
  <si>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</si>
  <si>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</si>
  <si>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</si>
  <si>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</si>
  <si>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</si>
  <si>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</si>
  <si>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</si>
  <si>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</si>
  <si>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</si>
  <si>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</si>
  <si>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</si>
  <si>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</si>
  <si>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</si>
  <si>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</si>
  <si>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</si>
  <si>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</si>
  <si>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</si>
  <si>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</si>
  <si>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</si>
  <si>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より上水道事業に簡易水道事業が統合したことから令和元年から令和２年にかけて変動がある。特に、流動比率が極端に下がっており、流動負債が多いことが原因と考えられる。令和３年度より上昇しているが、引続き事業経営は起債の償還額に留意する必要がある。
　企業債残高対給水収益比率については、建設改良のため借入れた起債残高が大きく、全国平均値を上回った値となっている。
　効率性を表す施設利用率については、全国平均値を上回っているが、前述の簡易水道事業統合後より有収率が悪くなり、給水原価についても増大している。今後は漏水の修繕に注力し、統合前の水準に近づけるよう努力し、経営改善を図っていく。</t>
    <rPh sb="86" eb="88">
      <t>レイワ</t>
    </rPh>
    <rPh sb="89" eb="91">
      <t>ネンド</t>
    </rPh>
    <rPh sb="93" eb="95">
      <t>ジョウショウ</t>
    </rPh>
    <rPh sb="101" eb="103">
      <t>ヒキツヅ</t>
    </rPh>
    <rPh sb="209" eb="211">
      <t>ウワマワ</t>
    </rPh>
    <rPh sb="217" eb="219">
      <t>ゼンジュツ</t>
    </rPh>
    <rPh sb="220" eb="226">
      <t>カンイスイドウジギョウ</t>
    </rPh>
    <rPh sb="226" eb="229">
      <t>トウゴウゴ</t>
    </rPh>
    <phoneticPr fontId="4"/>
  </si>
  <si>
    <t>　もっとも古い施設は昭和34年の施設があるが、今日まで修繕や機器の更新などで延命を図ってきた。今後も経過年数等により、優先順位をつけて施設更新を行っていく。</t>
    <phoneticPr fontId="4"/>
  </si>
  <si>
    <t>　簡易水道事業との統合のため令和元年度と比較し大幅な変更となる指標が多い。このため、令和２年度を初年度として、今後の経営状況を判断していく必要がある。
　また、旧簡易水道事業の固定資産減価償却額の増や企業債の償還金の増により、今後の経営が厳しくなったため早急に経営戦略を策定し、効率的な運営、計画的な施設の更新に取り組み、経営基盤の強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</si>
</sst>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D-4467-88AD-45E1C8FAFB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0.53</c:v>
                </c:pt>
                <c:pt idx="3">
                  <c:v>0.48</c:v>
                </c:pt>
                <c:pt idx="4">
                  <c:v>0.5</c:v>
                </c:pt>
              </c:numCache>
            </c:numRef>
          </c:val>
          <c:smooth val="0"/>
          <c:extLst>
            <c:ext xmlns:c16="http://schemas.microsoft.com/office/drawing/2014/chart" uri="{C3380CC4-5D6E-409C-BE32-E72D297353CC}">
              <c16:uniqueId val="{00000001-A50D-4467-88AD-45E1C8FAFB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67.45</c:v>
                </c:pt>
                <c:pt idx="1">
                  <c:v>68.260000000000005</c:v>
                </c:pt>
                <c:pt idx="2">
                  <c:v>90.1</c:v>
                </c:pt>
                <c:pt idx="3">
                  <c:v>85.01</c:v>
                </c:pt>
                <c:pt idx="4">
                  <c:v>85.72</c:v>
                </c:pt>
              </c:numCache>
            </c:numRef>
          </c:val>
          <c:extLst>
            <c:ext xmlns:c16="http://schemas.microsoft.com/office/drawing/2014/chart" uri="{C3380CC4-5D6E-409C-BE32-E72D297353CC}">
              <c16:uniqueId val="{00000000-3E24-4046-B307-E406AD4389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55.89</c:v>
                </c:pt>
                <c:pt idx="3">
                  <c:v>55.72</c:v>
                </c:pt>
                <c:pt idx="4">
                  <c:v>55.31</c:v>
                </c:pt>
              </c:numCache>
            </c:numRef>
          </c:val>
          <c:smooth val="0"/>
          <c:extLst>
            <c:ext xmlns:c16="http://schemas.microsoft.com/office/drawing/2014/chart" uri="{C3380CC4-5D6E-409C-BE32-E72D297353CC}">
              <c16:uniqueId val="{00000001-3E24-4046-B307-E406AD4389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86.85</c:v>
                </c:pt>
                <c:pt idx="1">
                  <c:v>82.87</c:v>
                </c:pt>
                <c:pt idx="2">
                  <c:v>65.47</c:v>
                </c:pt>
                <c:pt idx="3">
                  <c:v>67.44</c:v>
                </c:pt>
                <c:pt idx="4">
                  <c:v>67.39</c:v>
                </c:pt>
              </c:numCache>
            </c:numRef>
          </c:val>
          <c:extLst>
            <c:ext xmlns:c16="http://schemas.microsoft.com/office/drawing/2014/chart" uri="{C3380CC4-5D6E-409C-BE32-E72D297353CC}">
              <c16:uniqueId val="{00000000-2979-4987-9FBD-91586A7E3A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81.27</c:v>
                </c:pt>
                <c:pt idx="3">
                  <c:v>81.260000000000005</c:v>
                </c:pt>
                <c:pt idx="4">
                  <c:v>80.36</c:v>
                </c:pt>
              </c:numCache>
            </c:numRef>
          </c:val>
          <c:smooth val="0"/>
          <c:extLst>
            <c:ext xmlns:c16="http://schemas.microsoft.com/office/drawing/2014/chart" uri="{C3380CC4-5D6E-409C-BE32-E72D297353CC}">
              <c16:uniqueId val="{00000001-2979-4987-9FBD-91586A7E3A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111.49</c:v>
                </c:pt>
                <c:pt idx="1">
                  <c:v>108.43</c:v>
                </c:pt>
                <c:pt idx="2">
                  <c:v>114.84</c:v>
                </c:pt>
                <c:pt idx="3">
                  <c:v>112.37</c:v>
                </c:pt>
                <c:pt idx="4">
                  <c:v>109.52</c:v>
                </c:pt>
              </c:numCache>
            </c:numRef>
          </c:val>
          <c:extLst>
            <c:ext xmlns:c16="http://schemas.microsoft.com/office/drawing/2014/chart" uri="{C3380CC4-5D6E-409C-BE32-E72D297353CC}">
              <c16:uniqueId val="{00000000-4AB4-4AA4-AA9F-BE0549CBF5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108.35</c:v>
                </c:pt>
                <c:pt idx="3">
                  <c:v>108.84</c:v>
                </c:pt>
                <c:pt idx="4">
                  <c:v>105.92</c:v>
                </c:pt>
              </c:numCache>
            </c:numRef>
          </c:val>
          <c:smooth val="0"/>
          <c:extLst>
            <c:ext xmlns:c16="http://schemas.microsoft.com/office/drawing/2014/chart" uri="{C3380CC4-5D6E-409C-BE32-E72D297353CC}">
              <c16:uniqueId val="{00000001-4AB4-4AA4-AA9F-BE0549CBF5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31</c:v>
                </c:pt>
                <c:pt idx="1">
                  <c:v>33.28</c:v>
                </c:pt>
                <c:pt idx="2">
                  <c:v>42.94</c:v>
                </c:pt>
                <c:pt idx="3">
                  <c:v>44.78</c:v>
                </c:pt>
                <c:pt idx="4">
                  <c:v>46.72</c:v>
                </c:pt>
              </c:numCache>
            </c:numRef>
          </c:val>
          <c:extLst>
            <c:ext xmlns:c16="http://schemas.microsoft.com/office/drawing/2014/chart" uri="{C3380CC4-5D6E-409C-BE32-E72D297353CC}">
              <c16:uniqueId val="{00000000-232D-4A1A-AA79-669D5CC756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50.63</c:v>
                </c:pt>
                <c:pt idx="3">
                  <c:v>51.29</c:v>
                </c:pt>
                <c:pt idx="4">
                  <c:v>52.2</c:v>
                </c:pt>
              </c:numCache>
            </c:numRef>
          </c:val>
          <c:smooth val="0"/>
          <c:extLst>
            <c:ext xmlns:c16="http://schemas.microsoft.com/office/drawing/2014/chart" uri="{C3380CC4-5D6E-409C-BE32-E72D297353CC}">
              <c16:uniqueId val="{00000001-232D-4A1A-AA79-669D5CC756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49-4CC6-8491-66BE2C0DF5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18.28</c:v>
                </c:pt>
                <c:pt idx="3">
                  <c:v>19.61</c:v>
                </c:pt>
                <c:pt idx="4">
                  <c:v>20.73</c:v>
                </c:pt>
              </c:numCache>
            </c:numRef>
          </c:val>
          <c:smooth val="0"/>
          <c:extLst>
            <c:ext xmlns:c16="http://schemas.microsoft.com/office/drawing/2014/chart" uri="{C3380CC4-5D6E-409C-BE32-E72D297353CC}">
              <c16:uniqueId val="{00000001-D449-4CC6-8491-66BE2C0DF5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FD-48F6-AA85-C65B31D679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3.98</c:v>
                </c:pt>
                <c:pt idx="3">
                  <c:v>6.02</c:v>
                </c:pt>
                <c:pt idx="4">
                  <c:v>7.78</c:v>
                </c:pt>
              </c:numCache>
            </c:numRef>
          </c:val>
          <c:smooth val="0"/>
          <c:extLst>
            <c:ext xmlns:c16="http://schemas.microsoft.com/office/drawing/2014/chart" uri="{C3380CC4-5D6E-409C-BE32-E72D297353CC}">
              <c16:uniqueId val="{00000001-B6FD-48F6-AA85-C65B31D679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605.84</c:v>
                </c:pt>
                <c:pt idx="1">
                  <c:v>570.37</c:v>
                </c:pt>
                <c:pt idx="2">
                  <c:v>100.32</c:v>
                </c:pt>
                <c:pt idx="3">
                  <c:v>101.13</c:v>
                </c:pt>
                <c:pt idx="4">
                  <c:v>115.88</c:v>
                </c:pt>
              </c:numCache>
            </c:numRef>
          </c:val>
          <c:extLst>
            <c:ext xmlns:c16="http://schemas.microsoft.com/office/drawing/2014/chart" uri="{C3380CC4-5D6E-409C-BE32-E72D297353CC}">
              <c16:uniqueId val="{00000000-B853-4C2D-8D9E-B8EF5CCB76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367.55</c:v>
                </c:pt>
                <c:pt idx="3">
                  <c:v>378.56</c:v>
                </c:pt>
                <c:pt idx="4">
                  <c:v>364.46</c:v>
                </c:pt>
              </c:numCache>
            </c:numRef>
          </c:val>
          <c:smooth val="0"/>
          <c:extLst>
            <c:ext xmlns:c16="http://schemas.microsoft.com/office/drawing/2014/chart" uri="{C3380CC4-5D6E-409C-BE32-E72D297353CC}">
              <c16:uniqueId val="{00000001-B853-4C2D-8D9E-B8EF5CCB76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1246.27</c:v>
                </c:pt>
                <c:pt idx="1">
                  <c:v>1217.5</c:v>
                </c:pt>
                <c:pt idx="2">
                  <c:v>1319.29</c:v>
                </c:pt>
                <c:pt idx="3">
                  <c:v>1264.55</c:v>
                </c:pt>
                <c:pt idx="4">
                  <c:v>1154.03</c:v>
                </c:pt>
              </c:numCache>
            </c:numRef>
          </c:val>
          <c:extLst>
            <c:ext xmlns:c16="http://schemas.microsoft.com/office/drawing/2014/chart" uri="{C3380CC4-5D6E-409C-BE32-E72D297353CC}">
              <c16:uniqueId val="{00000000-5865-45E7-B50E-322A0776EA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418.68</c:v>
                </c:pt>
                <c:pt idx="3">
                  <c:v>395.68</c:v>
                </c:pt>
                <c:pt idx="4">
                  <c:v>403.72</c:v>
                </c:pt>
              </c:numCache>
            </c:numRef>
          </c:val>
          <c:smooth val="0"/>
          <c:extLst>
            <c:ext xmlns:c16="http://schemas.microsoft.com/office/drawing/2014/chart" uri="{C3380CC4-5D6E-409C-BE32-E72D297353CC}">
              <c16:uniqueId val="{00000001-5865-45E7-B50E-322A0776EA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88.16</c:v>
                </c:pt>
                <c:pt idx="1">
                  <c:v>84.58</c:v>
                </c:pt>
                <c:pt idx="2">
                  <c:v>72.31</c:v>
                </c:pt>
                <c:pt idx="3">
                  <c:v>65.7</c:v>
                </c:pt>
                <c:pt idx="4">
                  <c:v>68.42</c:v>
                </c:pt>
              </c:numCache>
            </c:numRef>
          </c:val>
          <c:extLst>
            <c:ext xmlns:c16="http://schemas.microsoft.com/office/drawing/2014/chart" uri="{C3380CC4-5D6E-409C-BE32-E72D297353CC}">
              <c16:uniqueId val="{00000000-5F2C-46C5-BB9E-4BC4D70C7B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94.78</c:v>
                </c:pt>
                <c:pt idx="3">
                  <c:v>97.59</c:v>
                </c:pt>
                <c:pt idx="4">
                  <c:v>92.17</c:v>
                </c:pt>
              </c:numCache>
            </c:numRef>
          </c:val>
          <c:smooth val="0"/>
          <c:extLst>
            <c:ext xmlns:c16="http://schemas.microsoft.com/office/drawing/2014/chart" uri="{C3380CC4-5D6E-409C-BE32-E72D297353CC}">
              <c16:uniqueId val="{00000001-5F2C-46C5-BB9E-4BC4D70C7B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148.9</c:v>
                </c:pt>
                <c:pt idx="1">
                  <c:v>155.46</c:v>
                </c:pt>
                <c:pt idx="2">
                  <c:v>209.95</c:v>
                </c:pt>
                <c:pt idx="3">
                  <c:v>229.31</c:v>
                </c:pt>
                <c:pt idx="4">
                  <c:v>220.32</c:v>
                </c:pt>
              </c:numCache>
            </c:numRef>
          </c:val>
          <c:extLst>
            <c:ext xmlns:c16="http://schemas.microsoft.com/office/drawing/2014/chart" uri="{C3380CC4-5D6E-409C-BE32-E72D297353CC}">
              <c16:uniqueId val="{00000000-3A8E-475F-BFB0-380F33D6F6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181.3</c:v>
                </c:pt>
                <c:pt idx="3">
                  <c:v>181.71</c:v>
                </c:pt>
                <c:pt idx="4">
                  <c:v>188.51</c:v>
                </c:pt>
              </c:numCache>
            </c:numRef>
          </c:val>
          <c:smooth val="0"/>
          <c:extLst>
            <c:ext xmlns:c16="http://schemas.microsoft.com/office/drawing/2014/chart" uri="{C3380CC4-5D6E-409C-BE32-E72D297353CC}">
              <c16:uniqueId val="{00000001-3A8E-475F-BFB0-380F33D6F6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高知県　四万十町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15761</v>
      </c>
      <c r="AM8" s="59"/>
      <c r="AN8" s="59"/>
      <c r="AO8" s="59"/>
      <c r="AP8" s="59"/>
      <c r="AQ8" s="59"/>
      <c r="AR8" s="59"/>
      <c r="AS8" s="59"/>
      <c r="AT8" s="56">
        <f>データ!$S$6</f>
        <v>642.28</v>
      </c>
      <c r="AU8" s="57"/>
      <c r="AV8" s="57"/>
      <c r="AW8" s="57"/>
      <c r="AX8" s="57"/>
      <c r="AY8" s="57"/>
      <c r="AZ8" s="57"/>
      <c r="BA8" s="57"/>
      <c r="BB8" s="46">
        <f>データ!$T$6</f>
        <v>24.54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57.7</v>
      </c>
      <c r="J10" s="57"/>
      <c r="K10" s="57"/>
      <c r="L10" s="57"/>
      <c r="M10" s="57"/>
      <c r="N10" s="57"/>
      <c r="O10" s="58"/>
      <c r="P10" s="46">
        <f>データ!$P$6</f>
        <v>99.05</v>
      </c>
      <c r="Q10" s="46"/>
      <c r="R10" s="46"/>
      <c r="S10" s="46"/>
      <c r="T10" s="46"/>
      <c r="U10" s="46"/>
      <c r="V10" s="46"/>
      <c r="W10" s="59">
        <f>データ!$Q$6</f>
        <v>2915</v>
      </c>
      <c r="X10" s="59"/>
      <c r="Y10" s="59"/>
      <c r="Z10" s="59"/>
      <c r="AA10" s="59"/>
      <c r="AB10" s="59"/>
      <c r="AC10" s="59"/>
      <c r="AD10" s="2"/>
      <c r="AE10" s="2"/>
      <c r="AF10" s="2"/>
      <c r="AG10" s="2"/>
      <c r="AH10" s="2"/>
      <c r="AI10" s="2"/>
      <c r="AJ10" s="2"/>
      <c r="AK10" s="2"/>
      <c r="AL10" s="59">
        <f>データ!$U$6</f>
        <v>15454</v>
      </c>
      <c r="AM10" s="59"/>
      <c r="AN10" s="59"/>
      <c r="AO10" s="59"/>
      <c r="AP10" s="59"/>
      <c r="AQ10" s="59"/>
      <c r="AR10" s="59"/>
      <c r="AS10" s="59"/>
      <c r="AT10" s="56">
        <f>データ!$V$6</f>
        <v>110.3</v>
      </c>
      <c r="AU10" s="57"/>
      <c r="AV10" s="57"/>
      <c r="AW10" s="57"/>
      <c r="AX10" s="57"/>
      <c r="AY10" s="57"/>
      <c r="AZ10" s="57"/>
      <c r="BA10" s="57"/>
      <c r="BB10" s="46">
        <f>データ!$W$6</f>
        <v>140.11000000000001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aMgO4L0gh5tVVI8glMoEHAS6p1IjonEgQYqMyJhU1ESbi3kPvKnTK6hQL7g/ifL1a5HyAvczFxfsHy4uD9ilQ==" saltValue="zwkHHmileDCqwcWa9AwD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394122</v>
      </c>
      <c r="D6" s="20">
        <f t="shared" si="3"/>
        <v>46</v>
      </c>
      <c r="E6" s="20">
        <f t="shared" si="3"/>
        <v>1</v>
      </c>
      <c r="F6" s="20">
        <f t="shared" si="3"/>
        <v>0</v>
      </c>
      <c r="G6" s="20">
        <f t="shared" si="3"/>
        <v>1</v>
      </c>
      <c r="H6" s="20" t="str">
        <f t="shared" si="3"/>
        <v>高知県　四万十町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57.7</v>
      </c>
      <c r="P6" s="21">
        <f t="shared" si="3"/>
        <v>99.05</v>
      </c>
      <c r="Q6" s="21">
        <f t="shared" si="3"/>
        <v>2915</v>
      </c>
      <c r="R6" s="21">
        <f t="shared" si="3"/>
        <v>15761</v>
      </c>
      <c r="S6" s="21">
        <f t="shared" si="3"/>
        <v>642.28</v>
      </c>
      <c r="T6" s="21">
        <f t="shared" si="3"/>
        <v>24.54</v>
      </c>
      <c r="U6" s="21">
        <f t="shared" si="3"/>
        <v>15454</v>
      </c>
      <c r="V6" s="21">
        <f t="shared" si="3"/>
        <v>110.3</v>
      </c>
      <c r="W6" s="21">
        <f t="shared" si="3"/>
        <v>140.11000000000001</v>
      </c>
      <c r="X6" s="22">
        <f>IF(X7="",NA(),X7)</f>
        <v>111.49</v>
      </c>
      <c r="Y6" s="22">
        <f t="shared" ref="Y6:AG6" si="4">IF(Y7="",NA(),Y7)</f>
        <v>108.43</v>
      </c>
      <c r="Z6" s="22">
        <f t="shared" si="4"/>
        <v>114.84</v>
      </c>
      <c r="AA6" s="22">
        <f t="shared" si="4"/>
        <v>112.37</v>
      </c>
      <c r="AB6" s="22">
        <f t="shared" si="4"/>
        <v>109.52</v>
      </c>
      <c r="AC6" s="22">
        <f t="shared" si="4"/>
        <v>107.64</v>
      </c>
      <c r="AD6" s="22">
        <f t="shared" si="4"/>
        <v>108.22</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3.98</v>
      </c>
      <c r="AQ6" s="22">
        <f t="shared" si="5"/>
        <v>6.02</v>
      </c>
      <c r="AR6" s="22">
        <f t="shared" si="5"/>
        <v>7.78</v>
      </c>
      <c r="AS6" s="21" t="str">
        <f>IF(AS7="","",IF(AS7="-","【-】","【"&amp;SUBSTITUTE(TEXT(AS7,"#,##0.00"),"-","△")&amp;"】"))</f>
        <v>【1.34】</v>
      </c>
      <c r="AT6" s="22">
        <f>IF(AT7="",NA(),AT7)</f>
        <v>605.84</v>
      </c>
      <c r="AU6" s="22">
        <f t="shared" ref="AU6:BC6" si="6">IF(AU7="",NA(),AU7)</f>
        <v>570.37</v>
      </c>
      <c r="AV6" s="22">
        <f t="shared" si="6"/>
        <v>100.32</v>
      </c>
      <c r="AW6" s="22">
        <f t="shared" si="6"/>
        <v>101.13</v>
      </c>
      <c r="AX6" s="22">
        <f t="shared" si="6"/>
        <v>115.88</v>
      </c>
      <c r="AY6" s="22">
        <f t="shared" si="6"/>
        <v>450.54</v>
      </c>
      <c r="AZ6" s="22">
        <f t="shared" si="6"/>
        <v>348.88</v>
      </c>
      <c r="BA6" s="22">
        <f t="shared" si="6"/>
        <v>367.55</v>
      </c>
      <c r="BB6" s="22">
        <f t="shared" si="6"/>
        <v>378.56</v>
      </c>
      <c r="BC6" s="22">
        <f t="shared" si="6"/>
        <v>364.46</v>
      </c>
      <c r="BD6" s="21" t="str">
        <f>IF(BD7="","",IF(BD7="-","【-】","【"&amp;SUBSTITUTE(TEXT(BD7,"#,##0.00"),"-","△")&amp;"】"))</f>
        <v>【252.29】</v>
      </c>
      <c r="BE6" s="22">
        <f>IF(BE7="",NA(),BE7)</f>
        <v>1246.27</v>
      </c>
      <c r="BF6" s="22">
        <f t="shared" ref="BF6:BN6" si="7">IF(BF7="",NA(),BF7)</f>
        <v>1217.5</v>
      </c>
      <c r="BG6" s="22">
        <f t="shared" si="7"/>
        <v>1319.29</v>
      </c>
      <c r="BH6" s="22">
        <f t="shared" si="7"/>
        <v>1264.55</v>
      </c>
      <c r="BI6" s="22">
        <f t="shared" si="7"/>
        <v>1154.03</v>
      </c>
      <c r="BJ6" s="22">
        <f t="shared" si="7"/>
        <v>496.56</v>
      </c>
      <c r="BK6" s="22">
        <f t="shared" si="7"/>
        <v>540.38</v>
      </c>
      <c r="BL6" s="22">
        <f t="shared" si="7"/>
        <v>418.68</v>
      </c>
      <c r="BM6" s="22">
        <f t="shared" si="7"/>
        <v>395.68</v>
      </c>
      <c r="BN6" s="22">
        <f t="shared" si="7"/>
        <v>403.72</v>
      </c>
      <c r="BO6" s="21" t="str">
        <f>IF(BO7="","",IF(BO7="-","【-】","【"&amp;SUBSTITUTE(TEXT(BO7,"#,##0.00"),"-","△")&amp;"】"))</f>
        <v>【268.07】</v>
      </c>
      <c r="BP6" s="22">
        <f>IF(BP7="",NA(),BP7)</f>
        <v>88.16</v>
      </c>
      <c r="BQ6" s="22">
        <f t="shared" ref="BQ6:BY6" si="8">IF(BQ7="",NA(),BQ7)</f>
        <v>84.58</v>
      </c>
      <c r="BR6" s="22">
        <f t="shared" si="8"/>
        <v>72.31</v>
      </c>
      <c r="BS6" s="22">
        <f t="shared" si="8"/>
        <v>65.7</v>
      </c>
      <c r="BT6" s="22">
        <f t="shared" si="8"/>
        <v>68.42</v>
      </c>
      <c r="BU6" s="22">
        <f t="shared" si="8"/>
        <v>84.9</v>
      </c>
      <c r="BV6" s="22">
        <f t="shared" si="8"/>
        <v>83.22</v>
      </c>
      <c r="BW6" s="22">
        <f t="shared" si="8"/>
        <v>94.78</v>
      </c>
      <c r="BX6" s="22">
        <f t="shared" si="8"/>
        <v>97.59</v>
      </c>
      <c r="BY6" s="22">
        <f t="shared" si="8"/>
        <v>92.17</v>
      </c>
      <c r="BZ6" s="21" t="str">
        <f>IF(BZ7="","",IF(BZ7="-","【-】","【"&amp;SUBSTITUTE(TEXT(BZ7,"#,##0.00"),"-","△")&amp;"】"))</f>
        <v>【97.47】</v>
      </c>
      <c r="CA6" s="22">
        <f>IF(CA7="",NA(),CA7)</f>
        <v>148.9</v>
      </c>
      <c r="CB6" s="22">
        <f t="shared" ref="CB6:CJ6" si="9">IF(CB7="",NA(),CB7)</f>
        <v>155.46</v>
      </c>
      <c r="CC6" s="22">
        <f t="shared" si="9"/>
        <v>209.95</v>
      </c>
      <c r="CD6" s="22">
        <f t="shared" si="9"/>
        <v>229.31</v>
      </c>
      <c r="CE6" s="22">
        <f t="shared" si="9"/>
        <v>220.32</v>
      </c>
      <c r="CF6" s="22">
        <f t="shared" si="9"/>
        <v>231.9</v>
      </c>
      <c r="CG6" s="22">
        <f t="shared" si="9"/>
        <v>234.17</v>
      </c>
      <c r="CH6" s="22">
        <f t="shared" si="9"/>
        <v>181.3</v>
      </c>
      <c r="CI6" s="22">
        <f t="shared" si="9"/>
        <v>181.71</v>
      </c>
      <c r="CJ6" s="22">
        <f t="shared" si="9"/>
        <v>188.51</v>
      </c>
      <c r="CK6" s="21" t="str">
        <f>IF(CK7="","",IF(CK7="-","【-】","【"&amp;SUBSTITUTE(TEXT(CK7,"#,##0.00"),"-","△")&amp;"】"))</f>
        <v>【174.75】</v>
      </c>
      <c r="CL6" s="22">
        <f>IF(CL7="",NA(),CL7)</f>
        <v>67.45</v>
      </c>
      <c r="CM6" s="22">
        <f t="shared" ref="CM6:CU6" si="10">IF(CM7="",NA(),CM7)</f>
        <v>68.260000000000005</v>
      </c>
      <c r="CN6" s="22">
        <f t="shared" si="10"/>
        <v>90.1</v>
      </c>
      <c r="CO6" s="22">
        <f t="shared" si="10"/>
        <v>85.01</v>
      </c>
      <c r="CP6" s="22">
        <f t="shared" si="10"/>
        <v>85.72</v>
      </c>
      <c r="CQ6" s="22">
        <f t="shared" si="10"/>
        <v>39.61</v>
      </c>
      <c r="CR6" s="22">
        <f t="shared" si="10"/>
        <v>41.06</v>
      </c>
      <c r="CS6" s="22">
        <f t="shared" si="10"/>
        <v>55.89</v>
      </c>
      <c r="CT6" s="22">
        <f t="shared" si="10"/>
        <v>55.72</v>
      </c>
      <c r="CU6" s="22">
        <f t="shared" si="10"/>
        <v>55.31</v>
      </c>
      <c r="CV6" s="21" t="str">
        <f>IF(CV7="","",IF(CV7="-","【-】","【"&amp;SUBSTITUTE(TEXT(CV7,"#,##0.00"),"-","△")&amp;"】"))</f>
        <v>【59.97】</v>
      </c>
      <c r="CW6" s="22">
        <f>IF(CW7="",NA(),CW7)</f>
        <v>86.85</v>
      </c>
      <c r="CX6" s="22">
        <f t="shared" ref="CX6:DF6" si="11">IF(CX7="",NA(),CX7)</f>
        <v>82.87</v>
      </c>
      <c r="CY6" s="22">
        <f t="shared" si="11"/>
        <v>65.47</v>
      </c>
      <c r="CZ6" s="22">
        <f t="shared" si="11"/>
        <v>67.44</v>
      </c>
      <c r="DA6" s="22">
        <f t="shared" si="11"/>
        <v>67.39</v>
      </c>
      <c r="DB6" s="22">
        <f t="shared" si="11"/>
        <v>72.959999999999994</v>
      </c>
      <c r="DC6" s="22">
        <f t="shared" si="11"/>
        <v>72.42</v>
      </c>
      <c r="DD6" s="22">
        <f t="shared" si="11"/>
        <v>81.27</v>
      </c>
      <c r="DE6" s="22">
        <f t="shared" si="11"/>
        <v>81.260000000000005</v>
      </c>
      <c r="DF6" s="22">
        <f t="shared" si="11"/>
        <v>80.36</v>
      </c>
      <c r="DG6" s="21" t="str">
        <f>IF(DG7="","",IF(DG7="-","【-】","【"&amp;SUBSTITUTE(TEXT(DG7,"#,##0.00"),"-","△")&amp;"】"))</f>
        <v>【89.76】</v>
      </c>
      <c r="DH6" s="22">
        <f>IF(DH7="",NA(),DH7)</f>
        <v>31</v>
      </c>
      <c r="DI6" s="22">
        <f t="shared" ref="DI6:DQ6" si="12">IF(DI7="",NA(),DI7)</f>
        <v>33.28</v>
      </c>
      <c r="DJ6" s="22">
        <f t="shared" si="12"/>
        <v>42.94</v>
      </c>
      <c r="DK6" s="22">
        <f t="shared" si="12"/>
        <v>44.78</v>
      </c>
      <c r="DL6" s="22">
        <f t="shared" si="12"/>
        <v>46.72</v>
      </c>
      <c r="DM6" s="22">
        <f t="shared" si="12"/>
        <v>54.09</v>
      </c>
      <c r="DN6" s="22">
        <f t="shared" si="12"/>
        <v>52.73</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1">
        <f t="shared" si="14"/>
        <v>0</v>
      </c>
      <c r="EH6" s="21">
        <f t="shared" si="14"/>
        <v>0</v>
      </c>
      <c r="EI6" s="22">
        <f t="shared" si="14"/>
        <v>0.32</v>
      </c>
      <c r="EJ6" s="22">
        <f t="shared" si="14"/>
        <v>0.81</v>
      </c>
      <c r="EK6" s="22">
        <f t="shared" si="14"/>
        <v>0.53</v>
      </c>
      <c r="EL6" s="22">
        <f t="shared" si="14"/>
        <v>0.48</v>
      </c>
      <c r="EM6" s="22">
        <f t="shared" si="14"/>
        <v>0.5</v>
      </c>
      <c r="EN6" s="21" t="str">
        <f>IF(EN7="","",IF(EN7="-","【-】","【"&amp;SUBSTITUTE(TEXT(EN7,"#,##0.00"),"-","△")&amp;"】"))</f>
        <v>【0.67】</v>
      </c>
    </row>
    <row r="7" spans="1:144" s="23" customFormat="1" x14ac:dyDescent="0.15">
      <c r="A7" s="15"/>
      <c r="B7" s="24">
        <v>2022</v>
      </c>
      <c r="C7" s="24">
        <v>394122</v>
      </c>
      <c r="D7" s="24">
        <v>46</v>
      </c>
      <c r="E7" s="24">
        <v>1</v>
      </c>
      <c r="F7" s="24">
        <v>0</v>
      </c>
      <c r="G7" s="24">
        <v>1</v>
      </c>
      <c r="H7" s="24" t="s">
        <v>92</v>
      </c>
      <c r="I7" s="24" t="s">
        <v>93</v>
      </c>
      <c r="J7" s="24" t="s">
        <v>94</v>
      </c>
      <c r="K7" s="24" t="s">
        <v>95</v>
      </c>
      <c r="L7" s="24" t="s">
        <v>96</v>
      </c>
      <c r="M7" s="24" t="s">
        <v>97</v>
      </c>
      <c r="N7" s="25" t="s">
        <v>98</v>
      </c>
      <c r="O7" s="25">
        <v>57.7</v>
      </c>
      <c r="P7" s="25">
        <v>99.05</v>
      </c>
      <c r="Q7" s="25">
        <v>2915</v>
      </c>
      <c r="R7" s="25">
        <v>15761</v>
      </c>
      <c r="S7" s="25">
        <v>642.28</v>
      </c>
      <c r="T7" s="25">
        <v>24.54</v>
      </c>
      <c r="U7" s="25">
        <v>15454</v>
      </c>
      <c r="V7" s="25">
        <v>110.3</v>
      </c>
      <c r="W7" s="25">
        <v>140.11000000000001</v>
      </c>
      <c r="X7" s="25">
        <v>111.49</v>
      </c>
      <c r="Y7" s="25">
        <v>108.43</v>
      </c>
      <c r="Z7" s="25">
        <v>114.84</v>
      </c>
      <c r="AA7" s="25">
        <v>112.37</v>
      </c>
      <c r="AB7" s="25">
        <v>109.52</v>
      </c>
      <c r="AC7" s="25">
        <v>107.64</v>
      </c>
      <c r="AD7" s="25">
        <v>108.22</v>
      </c>
      <c r="AE7" s="25">
        <v>108.35</v>
      </c>
      <c r="AF7" s="25">
        <v>108.84</v>
      </c>
      <c r="AG7" s="25">
        <v>105.92</v>
      </c>
      <c r="AH7" s="25">
        <v>108.7</v>
      </c>
      <c r="AI7" s="25">
        <v>0</v>
      </c>
      <c r="AJ7" s="25">
        <v>0</v>
      </c>
      <c r="AK7" s="25">
        <v>0</v>
      </c>
      <c r="AL7" s="25">
        <v>0</v>
      </c>
      <c r="AM7" s="25">
        <v>0</v>
      </c>
      <c r="AN7" s="25">
        <v>30.84</v>
      </c>
      <c r="AO7" s="25">
        <v>25.29</v>
      </c>
      <c r="AP7" s="25">
        <v>3.98</v>
      </c>
      <c r="AQ7" s="25">
        <v>6.02</v>
      </c>
      <c r="AR7" s="25">
        <v>7.78</v>
      </c>
      <c r="AS7" s="25">
        <v>1.34</v>
      </c>
      <c r="AT7" s="25">
        <v>605.84</v>
      </c>
      <c r="AU7" s="25">
        <v>570.37</v>
      </c>
      <c r="AV7" s="25">
        <v>100.32</v>
      </c>
      <c r="AW7" s="25">
        <v>101.13</v>
      </c>
      <c r="AX7" s="25">
        <v>115.88</v>
      </c>
      <c r="AY7" s="25">
        <v>450.54</v>
      </c>
      <c r="AZ7" s="25">
        <v>348.88</v>
      </c>
      <c r="BA7" s="25">
        <v>367.55</v>
      </c>
      <c r="BB7" s="25">
        <v>378.56</v>
      </c>
      <c r="BC7" s="25">
        <v>364.46</v>
      </c>
      <c r="BD7" s="25">
        <v>252.29</v>
      </c>
      <c r="BE7" s="25">
        <v>1246.27</v>
      </c>
      <c r="BF7" s="25">
        <v>1217.5</v>
      </c>
      <c r="BG7" s="25">
        <v>1319.29</v>
      </c>
      <c r="BH7" s="25">
        <v>1264.55</v>
      </c>
      <c r="BI7" s="25">
        <v>1154.03</v>
      </c>
      <c r="BJ7" s="25">
        <v>496.56</v>
      </c>
      <c r="BK7" s="25">
        <v>540.38</v>
      </c>
      <c r="BL7" s="25">
        <v>418.68</v>
      </c>
      <c r="BM7" s="25">
        <v>395.68</v>
      </c>
      <c r="BN7" s="25">
        <v>403.72</v>
      </c>
      <c r="BO7" s="25">
        <v>268.07</v>
      </c>
      <c r="BP7" s="25">
        <v>88.16</v>
      </c>
      <c r="BQ7" s="25">
        <v>84.58</v>
      </c>
      <c r="BR7" s="25">
        <v>72.31</v>
      </c>
      <c r="BS7" s="25">
        <v>65.7</v>
      </c>
      <c r="BT7" s="25">
        <v>68.42</v>
      </c>
      <c r="BU7" s="25">
        <v>84.9</v>
      </c>
      <c r="BV7" s="25">
        <v>83.22</v>
      </c>
      <c r="BW7" s="25">
        <v>94.78</v>
      </c>
      <c r="BX7" s="25">
        <v>97.59</v>
      </c>
      <c r="BY7" s="25">
        <v>92.17</v>
      </c>
      <c r="BZ7" s="25">
        <v>97.47</v>
      </c>
      <c r="CA7" s="25">
        <v>148.9</v>
      </c>
      <c r="CB7" s="25">
        <v>155.46</v>
      </c>
      <c r="CC7" s="25">
        <v>209.95</v>
      </c>
      <c r="CD7" s="25">
        <v>229.31</v>
      </c>
      <c r="CE7" s="25">
        <v>220.32</v>
      </c>
      <c r="CF7" s="25">
        <v>231.9</v>
      </c>
      <c r="CG7" s="25">
        <v>234.17</v>
      </c>
      <c r="CH7" s="25">
        <v>181.3</v>
      </c>
      <c r="CI7" s="25">
        <v>181.71</v>
      </c>
      <c r="CJ7" s="25">
        <v>188.51</v>
      </c>
      <c r="CK7" s="25">
        <v>174.75</v>
      </c>
      <c r="CL7" s="25">
        <v>67.45</v>
      </c>
      <c r="CM7" s="25">
        <v>68.260000000000005</v>
      </c>
      <c r="CN7" s="25">
        <v>90.1</v>
      </c>
      <c r="CO7" s="25">
        <v>85.01</v>
      </c>
      <c r="CP7" s="25">
        <v>85.72</v>
      </c>
      <c r="CQ7" s="25">
        <v>39.61</v>
      </c>
      <c r="CR7" s="25">
        <v>41.06</v>
      </c>
      <c r="CS7" s="25">
        <v>55.89</v>
      </c>
      <c r="CT7" s="25">
        <v>55.72</v>
      </c>
      <c r="CU7" s="25">
        <v>55.31</v>
      </c>
      <c r="CV7" s="25">
        <v>59.97</v>
      </c>
      <c r="CW7" s="25">
        <v>86.85</v>
      </c>
      <c r="CX7" s="25">
        <v>82.87</v>
      </c>
      <c r="CY7" s="25">
        <v>65.47</v>
      </c>
      <c r="CZ7" s="25">
        <v>67.44</v>
      </c>
      <c r="DA7" s="25">
        <v>67.39</v>
      </c>
      <c r="DB7" s="25">
        <v>72.959999999999994</v>
      </c>
      <c r="DC7" s="25">
        <v>72.42</v>
      </c>
      <c r="DD7" s="25">
        <v>81.27</v>
      </c>
      <c r="DE7" s="25">
        <v>81.260000000000005</v>
      </c>
      <c r="DF7" s="25">
        <v>80.36</v>
      </c>
      <c r="DG7" s="25">
        <v>89.76</v>
      </c>
      <c r="DH7" s="25">
        <v>31</v>
      </c>
      <c r="DI7" s="25">
        <v>33.28</v>
      </c>
      <c r="DJ7" s="25">
        <v>42.94</v>
      </c>
      <c r="DK7" s="25">
        <v>44.78</v>
      </c>
      <c r="DL7" s="25">
        <v>46.72</v>
      </c>
      <c r="DM7" s="25">
        <v>54.09</v>
      </c>
      <c r="DN7" s="25">
        <v>52.73</v>
      </c>
      <c r="DO7" s="25">
        <v>50.63</v>
      </c>
      <c r="DP7" s="25">
        <v>51.29</v>
      </c>
      <c r="DQ7" s="25">
        <v>52.2</v>
      </c>
      <c r="DR7" s="25">
        <v>51.51</v>
      </c>
      <c r="DS7" s="25">
        <v>0</v>
      </c>
      <c r="DT7" s="25">
        <v>0</v>
      </c>
      <c r="DU7" s="25">
        <v>0</v>
      </c>
      <c r="DV7" s="25">
        <v>0</v>
      </c>
      <c r="DW7" s="25">
        <v>0</v>
      </c>
      <c r="DX7" s="25">
        <v>18.68</v>
      </c>
      <c r="DY7" s="25">
        <v>19.91</v>
      </c>
      <c r="DZ7" s="25">
        <v>18.28</v>
      </c>
      <c r="EA7" s="25">
        <v>19.61</v>
      </c>
      <c r="EB7" s="25">
        <v>20.73</v>
      </c>
      <c r="EC7" s="25">
        <v>23.75</v>
      </c>
      <c r="ED7" s="25">
        <v>0</v>
      </c>
      <c r="EE7" s="25">
        <v>0</v>
      </c>
      <c r="EF7" s="25">
        <v>0</v>
      </c>
      <c r="EG7" s="25">
        <v>0</v>
      </c>
      <c r="EH7" s="25">
        <v>0</v>
      </c>
      <c r="EI7" s="25">
        <v>0.32</v>
      </c>
      <c r="EJ7" s="25">
        <v>0.81</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芝 平</cp:lastModifiedBy>
  <dcterms:created xsi:type="dcterms:W3CDTF">2023-12-05T01:00:34Z</dcterms:created>
  <dcterms:modified xsi:type="dcterms:W3CDTF">2024-01-17T07:54:15Z</dcterms:modified>
  <cp:category/>
</cp:coreProperties>
</file>