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123331\Desktop\【経営比較分析表】2022_394122_47_1718\"/>
    </mc:Choice>
  </mc:AlternateContent>
  <xr:revisionPtr revIDLastSave="0" documentId="13_ncr:1_{65BCBCF5-791E-4A8C-89D9-35EA2119606F}" xr6:coauthVersionLast="47" xr6:coauthVersionMax="47" xr10:uidLastSave="{00000000-0000-0000-0000-000000000000}"/>
  <workbookProtection workbookAlgorithmName="SHA-512" workbookHashValue="RhURoHWefZe6dDnUztBOkIIsF4pTNg36sWORBpgKVTEkeb5RqaBNm+S/EvmrFvVd+eBCmxn14Ng/usUZzAjmog==" workbookSaltValue="iFKp0HCY8nVq5r+WV7RoPw==" workbookSpinCount="100000" lockStructure="1"/>
  <bookViews>
    <workbookView xWindow="14295" yWindow="0" windowWidth="14610" windowHeight="1630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E86" i="4"/>
  <c r="AT10" i="4"/>
  <c r="AL10" i="4"/>
  <c r="AD10" i="4"/>
  <c r="I10" i="4"/>
  <c r="B10" i="4"/>
  <c r="AD8" i="4"/>
  <c r="P8" i="4"/>
  <c r="I8" i="4"/>
  <c r="B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<sst xmlns="http://schemas.openxmlformats.org/spreadsheetml/2006/main" count="236" uniqueCount="121">
  <si>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</si>
  <si>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</si>
  <si>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</si>
  <si>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</si>
  <si>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</si>
  <si>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</si>
  <si>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</si>
  <si>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</si>
  <si>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</si>
  <si>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</si>
  <si>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</si>
  <si>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</si>
  <si>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</si>
  <si>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</si>
  <si>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</si>
  <si>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</si>
  <si>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</si>
  <si>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</si>
  <si>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</si>
  <si>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</si>
  <si>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</si>
  <si>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</si>
  <si>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</si>
  <si>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</si>
  <si>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</si>
  <si>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</si>
  <si>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</si>
  <si>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</si>
  <si>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</si>
  <si>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</si>
  <si>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</si>
  <si>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</si>
  <si>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</si>
  <si>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</si>
  <si>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</si>
  <si>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</si>
  <si>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</si>
  <si>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</si>
  <si>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</si>
  <si>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</si>
  <si>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</si>
  <si>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</si>
  <si>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</si>
  <si>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</si>
  <si>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</si>
  <si>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</si>
  <si>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</si>
  <si>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</si>
  <si>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</si>
  <si>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</si>
  <si>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</si>
  <si>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</si>
  <si>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</si>
  <si>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</si>
  <si>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</si>
  <si>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</si>
  <si>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</si>
  <si>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</si>
  <si>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</si>
  <si>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</si>
  <si>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</si>
  <si>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</si>
  <si>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</si>
  <si>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</si>
  <si>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</si>
  <si>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</si>
  <si>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</si>
  <si>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</si>
  <si>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</si>
  <si>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</si>
  <si>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</si>
  <si>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</si>
  <si>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</si>
  <si>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</si>
  <si>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</si>
  <si>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</si>
  <si>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</si>
  <si>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</si>
  <si>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</si>
  <si>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</si>
  <si>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</si>
  <si>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</si>
  <si>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</si>
  <si>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</si>
  <si>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</si>
  <si>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</si>
  <si>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</si>
  <si>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</si>
  <si>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</si>
  <si>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</si>
  <si>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</si>
  <si>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</si>
  <si>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</si>
  <si>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</si>
  <si>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</si>
  <si>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</si>
  <si>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</si>
  <si>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</si>
  <si>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四万十町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</si>
  <si>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</si>
  <si>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</si>
  <si>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</si>
  <si>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</si>
  <si>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</si>
  <si>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</si>
  <si>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</si>
  <si>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</si>
  <si>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</si>
  <si>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</si>
  <si>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</si>
  <si>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</si>
  <si>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</si>
  <si>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</si>
  <si>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</si>
  <si>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</si>
  <si>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</si>
  <si>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</si>
  <si>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</si>
  <si>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大正クリーンセンターは平成１４年４月より稼働しているが、近年設備の不具合が徐々に発生している。水処理の要となる機器類については、早急に対応する必要があるため、町単独費で交換・修繕を行っている。しかしながら、経年劣化や老朽化が進行しており突発的に機器が作動しなくなる恐れがある。
　そのため、できるだけ早くストックマネジメント手法を用いて最適化構想を策定し、計画的に機器の更新・修繕・交換を行っていく予定である。</t>
  </si>
  <si>
    <t>　整備が完了していることから、今後も維持管理を適正に行っていく。
　また、老朽化した機器等の更新には、国庫補助事業を活用し、町の財政負担を軽減しつつ、より確実な水処理を目指し、町民の生活環境の向上に努めていく。</t>
  </si>
  <si>
    <t>　大正クリーンセンターの処理場および管路は整備済みであり、現在の主な支出は建設時の起債の償還と機器の修繕費が主となっている。経費回収率は前年度比で約21%の減となっており、収支不足は他会計からの繰入金に依存している。
　今後も老朽化した機器の更新が必要となるが、使用料収入の増加は見込まれない事から、国庫補助（ストックマネジメント事業）等を活用し調査分析を実施する予定である。調査結果によっては新たな修繕や更新等が発生する可能性があるため修繕費用負担の平準化や修繕等の費用を見込んだ料金改定が必要となってくる。
　施設利用率、水洗化率の効率性は平均値を上回っている状況である。</t>
    <rPh sb="68" eb="72">
      <t>ゼンネンドヒ</t>
    </rPh>
    <rPh sb="73" eb="74">
      <t>ヤク</t>
    </rPh>
    <rPh sb="78" eb="79">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</si>
</sst>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A6-4EF4-8973-A729749EB09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DDA6-4EF4-8973-A729749EB09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66.5</c:v>
                </c:pt>
                <c:pt idx="1">
                  <c:v>70</c:v>
                </c:pt>
                <c:pt idx="2">
                  <c:v>65.75</c:v>
                </c:pt>
                <c:pt idx="3">
                  <c:v>65.75</c:v>
                </c:pt>
                <c:pt idx="4">
                  <c:v>62.25</c:v>
                </c:pt>
              </c:numCache>
            </c:numRef>
          </c:val>
          <c:extLst>
            <c:ext xmlns:c16="http://schemas.microsoft.com/office/drawing/2014/chart" uri="{C3380CC4-5D6E-409C-BE32-E72D297353CC}">
              <c16:uniqueId val="{00000000-6E62-4775-8B58-D696E9536B9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6E62-4775-8B58-D696E9536B9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98.65</c:v>
                </c:pt>
                <c:pt idx="1">
                  <c:v>96.88</c:v>
                </c:pt>
                <c:pt idx="2">
                  <c:v>97.32</c:v>
                </c:pt>
                <c:pt idx="3">
                  <c:v>98.76</c:v>
                </c:pt>
                <c:pt idx="4">
                  <c:v>98.71</c:v>
                </c:pt>
              </c:numCache>
            </c:numRef>
          </c:val>
          <c:extLst>
            <c:ext xmlns:c16="http://schemas.microsoft.com/office/drawing/2014/chart" uri="{C3380CC4-5D6E-409C-BE32-E72D297353CC}">
              <c16:uniqueId val="{00000000-1211-41AF-A02C-EE8F8CC7067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1211-41AF-A02C-EE8F8CC7067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98.43</c:v>
                </c:pt>
                <c:pt idx="1">
                  <c:v>98.2</c:v>
                </c:pt>
                <c:pt idx="2">
                  <c:v>97.93</c:v>
                </c:pt>
                <c:pt idx="3">
                  <c:v>92.22</c:v>
                </c:pt>
                <c:pt idx="4">
                  <c:v>85.52</c:v>
                </c:pt>
              </c:numCache>
            </c:numRef>
          </c:val>
          <c:extLst>
            <c:ext xmlns:c16="http://schemas.microsoft.com/office/drawing/2014/chart" uri="{C3380CC4-5D6E-409C-BE32-E72D297353CC}">
              <c16:uniqueId val="{00000000-EA2F-44E0-8C0C-1F3F594FDD5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2F-44E0-8C0C-1F3F594FDD5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58-4EC4-BCF6-8BA57C3C777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58-4EC4-BCF6-8BA57C3C777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E2-46F0-BEE9-1AACEFD5310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E2-46F0-BEE9-1AACEFD5310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F3-4C47-8A52-C24D921C0DA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F3-4C47-8A52-C24D921C0DA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B8-4FA2-A0A2-C39684C8671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B8-4FA2-A0A2-C39684C8671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7D-4394-821A-01385EA1443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6D7D-4394-821A-01385EA1443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41.93</c:v>
                </c:pt>
                <c:pt idx="1">
                  <c:v>64.47</c:v>
                </c:pt>
                <c:pt idx="2">
                  <c:v>85.07</c:v>
                </c:pt>
                <c:pt idx="3">
                  <c:v>80.53</c:v>
                </c:pt>
                <c:pt idx="4">
                  <c:v>59.02</c:v>
                </c:pt>
              </c:numCache>
            </c:numRef>
          </c:val>
          <c:extLst>
            <c:ext xmlns:c16="http://schemas.microsoft.com/office/drawing/2014/chart" uri="{C3380CC4-5D6E-409C-BE32-E72D297353CC}">
              <c16:uniqueId val="{00000000-B8E7-4E99-851D-AE3E96EAB03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B8E7-4E99-851D-AE3E96EAB03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316.76</c:v>
                </c:pt>
                <c:pt idx="1">
                  <c:v>240.84</c:v>
                </c:pt>
                <c:pt idx="2">
                  <c:v>186.66</c:v>
                </c:pt>
                <c:pt idx="3">
                  <c:v>196.16</c:v>
                </c:pt>
                <c:pt idx="4">
                  <c:v>267.64999999999998</c:v>
                </c:pt>
              </c:numCache>
            </c:numRef>
          </c:val>
          <c:extLst>
            <c:ext xmlns:c16="http://schemas.microsoft.com/office/drawing/2014/chart" uri="{C3380CC4-5D6E-409C-BE32-E72D297353CC}">
              <c16:uniqueId val="{00000000-D189-4B63-91D0-911CD05CFA4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D189-4B63-91D0-911CD05CFA4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高知県　四万十町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15761</v>
      </c>
      <c r="AM8" s="55"/>
      <c r="AN8" s="55"/>
      <c r="AO8" s="55"/>
      <c r="AP8" s="55"/>
      <c r="AQ8" s="55"/>
      <c r="AR8" s="55"/>
      <c r="AS8" s="55"/>
      <c r="AT8" s="54">
        <f>データ!T6</f>
        <v>642.28</v>
      </c>
      <c r="AU8" s="54"/>
      <c r="AV8" s="54"/>
      <c r="AW8" s="54"/>
      <c r="AX8" s="54"/>
      <c r="AY8" s="54"/>
      <c r="AZ8" s="54"/>
      <c r="BA8" s="54"/>
      <c r="BB8" s="54">
        <f>データ!U6</f>
        <v>24.54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5.47</v>
      </c>
      <c r="Q10" s="54"/>
      <c r="R10" s="54"/>
      <c r="S10" s="54"/>
      <c r="T10" s="54"/>
      <c r="U10" s="54"/>
      <c r="V10" s="54"/>
      <c r="W10" s="54">
        <f>データ!Q6</f>
        <v>96.72</v>
      </c>
      <c r="X10" s="54"/>
      <c r="Y10" s="54"/>
      <c r="Z10" s="54"/>
      <c r="AA10" s="54"/>
      <c r="AB10" s="54"/>
      <c r="AC10" s="54"/>
      <c r="AD10" s="55">
        <f>データ!R6</f>
        <v>2610</v>
      </c>
      <c r="AE10" s="55"/>
      <c r="AF10" s="55"/>
      <c r="AG10" s="55"/>
      <c r="AH10" s="55"/>
      <c r="AI10" s="55"/>
      <c r="AJ10" s="55"/>
      <c r="AK10" s="2"/>
      <c r="AL10" s="55">
        <f>データ!V6</f>
        <v>853</v>
      </c>
      <c r="AM10" s="55"/>
      <c r="AN10" s="55"/>
      <c r="AO10" s="55"/>
      <c r="AP10" s="55"/>
      <c r="AQ10" s="55"/>
      <c r="AR10" s="55"/>
      <c r="AS10" s="55"/>
      <c r="AT10" s="54">
        <f>データ!W6</f>
        <v>0.44</v>
      </c>
      <c r="AU10" s="54"/>
      <c r="AV10" s="54"/>
      <c r="AW10" s="54"/>
      <c r="AX10" s="54"/>
      <c r="AY10" s="54"/>
      <c r="AZ10" s="54"/>
      <c r="BA10" s="54"/>
      <c r="BB10" s="54">
        <f>データ!X6</f>
        <v>1938.64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【1,182.11】</v>
      </c>
      <c r="I86" s="12" t="str">
        <f>データ!CA6</f>
        <v>【73.78】</v>
      </c>
      <c r="J86" s="12" t="str">
        <f>データ!CL6</f>
        <v>【220.62】</v>
      </c>
      <c r="K86" s="12" t="str">
        <f>データ!CW6</f>
        <v>【42.22】</v>
      </c>
      <c r="L86" s="12" t="str">
        <f>データ!DH6</f>
        <v>【85.67】</v>
      </c>
      <c r="M86" s="12" t="s">
        <v>44</v>
      </c>
      <c r="N86" s="12" t="s">
        <v>43</v>
      </c>
      <c r="O86" s="12" t="str">
        <f>データ!EO6</f>
        <v>【0.13】</v>
      </c>
    </row>
  </sheetData>
  <sheetProtection algorithmName="SHA-512" hashValue="XlULa1HjOpcWUy0toxPFume+4TmH8iY0DpQsbMcWuERq3QmPnh2NZdxgPxRIBOs/4VtV4i8p3ZUY2Y1Doaq2yA==" saltValue="qmm20OjvrqyjhWPJQxDGA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394122</v>
      </c>
      <c r="D6" s="19">
        <f t="shared" si="3"/>
        <v>47</v>
      </c>
      <c r="E6" s="19">
        <f t="shared" si="3"/>
        <v>17</v>
      </c>
      <c r="F6" s="19">
        <f t="shared" si="3"/>
        <v>4</v>
      </c>
      <c r="G6" s="19">
        <f t="shared" si="3"/>
        <v>0</v>
      </c>
      <c r="H6" s="19" t="str">
        <f t="shared" si="3"/>
        <v>高知県　四万十町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5.47</v>
      </c>
      <c r="Q6" s="20">
        <f t="shared" si="3"/>
        <v>96.72</v>
      </c>
      <c r="R6" s="20">
        <f t="shared" si="3"/>
        <v>2610</v>
      </c>
      <c r="S6" s="20">
        <f t="shared" si="3"/>
        <v>15761</v>
      </c>
      <c r="T6" s="20">
        <f t="shared" si="3"/>
        <v>642.28</v>
      </c>
      <c r="U6" s="20">
        <f t="shared" si="3"/>
        <v>24.54</v>
      </c>
      <c r="V6" s="20">
        <f t="shared" si="3"/>
        <v>853</v>
      </c>
      <c r="W6" s="20">
        <f t="shared" si="3"/>
        <v>0.44</v>
      </c>
      <c r="X6" s="20">
        <f t="shared" si="3"/>
        <v>1938.64</v>
      </c>
      <c r="Y6" s="21">
        <f>IF(Y7="",NA(),Y7)</f>
        <v>98.43</v>
      </c>
      <c r="Z6" s="21">
        <f t="shared" ref="Z6:AH6" si="4">IF(Z7="",NA(),Z7)</f>
        <v>98.2</v>
      </c>
      <c r="AA6" s="21">
        <f t="shared" si="4"/>
        <v>97.93</v>
      </c>
      <c r="AB6" s="21">
        <f t="shared" si="4"/>
        <v>92.22</v>
      </c>
      <c r="AC6" s="21">
        <f t="shared" si="4"/>
        <v>85.52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41.93</v>
      </c>
      <c r="BR6" s="21">
        <f t="shared" ref="BR6:BZ6" si="8">IF(BR7="",NA(),BR7)</f>
        <v>64.47</v>
      </c>
      <c r="BS6" s="21">
        <f t="shared" si="8"/>
        <v>85.07</v>
      </c>
      <c r="BT6" s="21">
        <f t="shared" si="8"/>
        <v>80.53</v>
      </c>
      <c r="BU6" s="21">
        <f t="shared" si="8"/>
        <v>59.02</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316.76</v>
      </c>
      <c r="CC6" s="21">
        <f t="shared" ref="CC6:CK6" si="9">IF(CC7="",NA(),CC7)</f>
        <v>240.84</v>
      </c>
      <c r="CD6" s="21">
        <f t="shared" si="9"/>
        <v>186.66</v>
      </c>
      <c r="CE6" s="21">
        <f t="shared" si="9"/>
        <v>196.16</v>
      </c>
      <c r="CF6" s="21">
        <f t="shared" si="9"/>
        <v>267.64999999999998</v>
      </c>
      <c r="CG6" s="21">
        <f t="shared" si="9"/>
        <v>230.02</v>
      </c>
      <c r="CH6" s="21">
        <f t="shared" si="9"/>
        <v>228.47</v>
      </c>
      <c r="CI6" s="21">
        <f t="shared" si="9"/>
        <v>224.88</v>
      </c>
      <c r="CJ6" s="21">
        <f t="shared" si="9"/>
        <v>228.64</v>
      </c>
      <c r="CK6" s="21">
        <f t="shared" si="9"/>
        <v>239.46</v>
      </c>
      <c r="CL6" s="20" t="str">
        <f>IF(CL7="","",IF(CL7="-","【-】","【"&amp;SUBSTITUTE(TEXT(CL7,"#,##0.00"),"-","△")&amp;"】"))</f>
        <v>【220.62】</v>
      </c>
      <c r="CM6" s="21">
        <f>IF(CM7="",NA(),CM7)</f>
        <v>66.5</v>
      </c>
      <c r="CN6" s="21">
        <f t="shared" ref="CN6:CV6" si="10">IF(CN7="",NA(),CN7)</f>
        <v>70</v>
      </c>
      <c r="CO6" s="21">
        <f t="shared" si="10"/>
        <v>65.75</v>
      </c>
      <c r="CP6" s="21">
        <f t="shared" si="10"/>
        <v>65.75</v>
      </c>
      <c r="CQ6" s="21">
        <f t="shared" si="10"/>
        <v>62.25</v>
      </c>
      <c r="CR6" s="21">
        <f t="shared" si="10"/>
        <v>42.56</v>
      </c>
      <c r="CS6" s="21">
        <f t="shared" si="10"/>
        <v>42.47</v>
      </c>
      <c r="CT6" s="21">
        <f t="shared" si="10"/>
        <v>42.4</v>
      </c>
      <c r="CU6" s="21">
        <f t="shared" si="10"/>
        <v>42.28</v>
      </c>
      <c r="CV6" s="21">
        <f t="shared" si="10"/>
        <v>41.06</v>
      </c>
      <c r="CW6" s="20" t="str">
        <f>IF(CW7="","",IF(CW7="-","【-】","【"&amp;SUBSTITUTE(TEXT(CW7,"#,##0.00"),"-","△")&amp;"】"))</f>
        <v>【42.22】</v>
      </c>
      <c r="CX6" s="21">
        <f>IF(CX7="",NA(),CX7)</f>
        <v>98.65</v>
      </c>
      <c r="CY6" s="21">
        <f t="shared" ref="CY6:DG6" si="11">IF(CY7="",NA(),CY7)</f>
        <v>96.88</v>
      </c>
      <c r="CZ6" s="21">
        <f t="shared" si="11"/>
        <v>97.32</v>
      </c>
      <c r="DA6" s="21">
        <f t="shared" si="11"/>
        <v>98.76</v>
      </c>
      <c r="DB6" s="21">
        <f t="shared" si="11"/>
        <v>98.71</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394122</v>
      </c>
      <c r="D7" s="23">
        <v>47</v>
      </c>
      <c r="E7" s="23">
        <v>17</v>
      </c>
      <c r="F7" s="23">
        <v>4</v>
      </c>
      <c r="G7" s="23">
        <v>0</v>
      </c>
      <c r="H7" s="23" t="s">
        <v>98</v>
      </c>
      <c r="I7" s="23" t="s">
        <v>99</v>
      </c>
      <c r="J7" s="23" t="s">
        <v>100</v>
      </c>
      <c r="K7" s="23" t="s">
        <v>101</v>
      </c>
      <c r="L7" s="23" t="s">
        <v>102</v>
      </c>
      <c r="M7" s="23" t="s">
        <v>103</v>
      </c>
      <c r="N7" s="24" t="s">
        <v>104</v>
      </c>
      <c r="O7" s="24" t="s">
        <v>105</v>
      </c>
      <c r="P7" s="24">
        <v>5.47</v>
      </c>
      <c r="Q7" s="24">
        <v>96.72</v>
      </c>
      <c r="R7" s="24">
        <v>2610</v>
      </c>
      <c r="S7" s="24">
        <v>15761</v>
      </c>
      <c r="T7" s="24">
        <v>642.28</v>
      </c>
      <c r="U7" s="24">
        <v>24.54</v>
      </c>
      <c r="V7" s="24">
        <v>853</v>
      </c>
      <c r="W7" s="24">
        <v>0.44</v>
      </c>
      <c r="X7" s="24">
        <v>1938.64</v>
      </c>
      <c r="Y7" s="24">
        <v>98.43</v>
      </c>
      <c r="Z7" s="24">
        <v>98.2</v>
      </c>
      <c r="AA7" s="24">
        <v>97.93</v>
      </c>
      <c r="AB7" s="24">
        <v>92.22</v>
      </c>
      <c r="AC7" s="24">
        <v>85.52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1194.1500000000001</v>
      </c>
      <c r="BL7" s="24">
        <v>1206.79</v>
      </c>
      <c r="BM7" s="24">
        <v>1258.43</v>
      </c>
      <c r="BN7" s="24">
        <v>1163.75</v>
      </c>
      <c r="BO7" s="24">
        <v>1195.47</v>
      </c>
      <c r="BP7" s="24">
        <v>1182.1099999999999</v>
      </c>
      <c r="BQ7" s="24">
        <v>41.93</v>
      </c>
      <c r="BR7" s="24">
        <v>64.47</v>
      </c>
      <c r="BS7" s="24">
        <v>85.07</v>
      </c>
      <c r="BT7" s="24">
        <v>80.53</v>
      </c>
      <c r="BU7" s="24">
        <v>59.02</v>
      </c>
      <c r="BV7" s="24">
        <v>72.260000000000005</v>
      </c>
      <c r="BW7" s="24">
        <v>71.84</v>
      </c>
      <c r="BX7" s="24">
        <v>73.36</v>
      </c>
      <c r="BY7" s="24">
        <v>72.599999999999994</v>
      </c>
      <c r="BZ7" s="24">
        <v>69.430000000000007</v>
      </c>
      <c r="CA7" s="24">
        <v>73.78</v>
      </c>
      <c r="CB7" s="24">
        <v>316.76</v>
      </c>
      <c r="CC7" s="24">
        <v>240.84</v>
      </c>
      <c r="CD7" s="24">
        <v>186.66</v>
      </c>
      <c r="CE7" s="24">
        <v>196.16</v>
      </c>
      <c r="CF7" s="24">
        <v>267.64999999999998</v>
      </c>
      <c r="CG7" s="24">
        <v>230.02</v>
      </c>
      <c r="CH7" s="24">
        <v>228.47</v>
      </c>
      <c r="CI7" s="24">
        <v>224.88</v>
      </c>
      <c r="CJ7" s="24">
        <v>228.64</v>
      </c>
      <c r="CK7" s="24">
        <v>239.46</v>
      </c>
      <c r="CL7" s="24">
        <v>220.62</v>
      </c>
      <c r="CM7" s="24">
        <v>66.5</v>
      </c>
      <c r="CN7" s="24">
        <v>70</v>
      </c>
      <c r="CO7" s="24">
        <v>65.75</v>
      </c>
      <c r="CP7" s="24">
        <v>65.75</v>
      </c>
      <c r="CQ7" s="24">
        <v>62.25</v>
      </c>
      <c r="CR7" s="24">
        <v>42.56</v>
      </c>
      <c r="CS7" s="24">
        <v>42.47</v>
      </c>
      <c r="CT7" s="24">
        <v>42.4</v>
      </c>
      <c r="CU7" s="24">
        <v>42.28</v>
      </c>
      <c r="CV7" s="24">
        <v>41.06</v>
      </c>
      <c r="CW7" s="24">
        <v>42.22</v>
      </c>
      <c r="CX7" s="24">
        <v>98.65</v>
      </c>
      <c r="CY7" s="24">
        <v>96.88</v>
      </c>
      <c r="CZ7" s="24">
        <v>97.32</v>
      </c>
      <c r="DA7" s="24">
        <v>98.76</v>
      </c>
      <c r="DB7" s="24">
        <v>98.71</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芝 平</cp:lastModifiedBy>
  <dcterms:created xsi:type="dcterms:W3CDTF">2023-12-12T02:51:10Z</dcterms:created>
  <dcterms:modified xsi:type="dcterms:W3CDTF">2024-01-17T07:59:58Z</dcterms:modified>
  <cp:category/>
</cp:coreProperties>
</file>