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123331\Desktop\【経営比較分析表】2022_394122_47_1718\"/>
    </mc:Choice>
  </mc:AlternateContent>
  <xr:revisionPtr revIDLastSave="0" documentId="13_ncr:1_{CE640CFE-E0AB-45FB-ADA5-64A373C5F6B8}" xr6:coauthVersionLast="47" xr6:coauthVersionMax="47" xr10:uidLastSave="{00000000-0000-0000-0000-000000000000}"/>
  <workbookProtection workbookAlgorithmName="SHA-512" workbookHashValue="ytURz3fkr4AC8mutl1LwiReN+RgXFjNMKi3hgCOfGOAjIBw3asStdOUe0Mar40P4s8TZ2f5A4nxObFylkSR4+w==" workbookSaltValue="aToouV5uDg4GZL9UkNRJ6Q==" workbookSpinCount="100000" lockStructure="1"/>
  <bookViews>
    <workbookView xWindow="14295" yWindow="0" windowWidth="14610" windowHeight="1630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E86" i="4"/>
  <c r="AT10" i="4"/>
  <c r="AL10" i="4"/>
  <c r="AD10" i="4"/>
  <c r="P10" i="4"/>
  <c r="I10" i="4"/>
  <c r="B10" i="4"/>
  <c r="P8" i="4"/>
  <c r="I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<sst xmlns="http://schemas.openxmlformats.org/spreadsheetml/2006/main" count="236" uniqueCount="121">
  <si>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</si>
  <si>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</si>
  <si>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</si>
  <si>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</si>
  <si>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</si>
  <si>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</si>
  <si>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</si>
  <si>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</si>
  <si>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</si>
  <si>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</si>
  <si>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</si>
  <si>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</si>
  <si>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</si>
  <si>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</si>
  <si>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</si>
  <si>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</si>
  <si>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</si>
  <si>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</si>
  <si>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</si>
  <si>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</si>
  <si>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</si>
  <si>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</si>
  <si>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</si>
  <si>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</si>
  <si>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</si>
  <si>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</si>
  <si>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</si>
  <si>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</si>
  <si>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</si>
  <si>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</si>
  <si>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</si>
  <si>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</si>
  <si>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</si>
  <si>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</si>
  <si>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</si>
  <si>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</si>
  <si>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</si>
  <si>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</si>
  <si>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</si>
  <si>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</si>
  <si>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</si>
  <si>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</si>
  <si>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</si>
  <si>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</si>
  <si>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</si>
  <si>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</si>
  <si>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</si>
  <si>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</si>
  <si>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</si>
  <si>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</si>
  <si>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</si>
  <si>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</si>
  <si>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</si>
  <si>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</si>
  <si>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</si>
  <si>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</si>
  <si>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</si>
  <si>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</si>
  <si>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</si>
  <si>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</si>
  <si>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</si>
  <si>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</si>
  <si>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</si>
  <si>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</si>
  <si>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</si>
  <si>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</si>
  <si>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</si>
  <si>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</si>
  <si>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</si>
  <si>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</si>
  <si>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</si>
  <si>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</si>
  <si>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</si>
  <si>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</si>
  <si>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</si>
  <si>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</si>
  <si>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</si>
  <si>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</si>
  <si>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</si>
  <si>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</si>
  <si>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</si>
  <si>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</si>
  <si>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</si>
  <si>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</si>
  <si>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</si>
  <si>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</si>
  <si>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</si>
  <si>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</si>
  <si>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</si>
  <si>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</si>
  <si>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</si>
  <si>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</si>
  <si>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</si>
  <si>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</si>
  <si>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</si>
  <si>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</si>
  <si>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</si>
  <si>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四万十町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</si>
  <si>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</si>
  <si>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</si>
  <si>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</si>
  <si>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</si>
  <si>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</si>
  <si>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</si>
  <si>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</si>
  <si>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</si>
  <si>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</si>
  <si>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</si>
  <si>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</si>
  <si>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</si>
  <si>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</si>
  <si>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</si>
  <si>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</si>
  <si>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</si>
  <si>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</si>
  <si>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</si>
  <si>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</si>
  <si>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</si>
  <si>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　町内の農業集落排水施設は宮内地区が平成１３年より、江師地区が平成９年より稼働しているが、近年設備の不具合が徐々に発生している。水処理の要となるポンプやブロア類については、町の単独費で修繕・交換をしているが、機器類の老朽化により突発的に機器が作動しなくなる恐れがある。
　そのため令和元年度に策定した最適整備構想をもとに、計画的に修繕・交換等を行い機器の更新を行っていく予定である。</t>
    <rPh sb="140" eb="142">
      <t>レイワ</t>
    </rPh>
    <rPh sb="142" eb="144">
      <t>ガンネン</t>
    </rPh>
    <rPh sb="144" eb="145">
      <t>ド</t>
    </rPh>
    <rPh sb="146" eb="148">
      <t>サクテイ</t>
    </rPh>
    <phoneticPr fontId="4"/>
  </si>
  <si>
    <t xml:space="preserve">　面的整備が完了していることから、今後も維持管理を適正に行っていくとともに、より一層の経営の健全化に取り組んでいく必要がある。
　また、施設の最適化構想を基に老朽化した機器等の更新や点検修繕を適切に実施し、より確実な水処理を目指し、町民の生活環境の向上に努めていく。
</t>
  </si>
  <si>
    <t>　四万十町の農業集落排水施設は２か所あり、２か所とも処理場および管路は整備済みである。現在の主な支出は建設時の起債の償還と機器の修繕費が主となっている。
　今後は老朽化した機器の更新が必要であるが、使用料収入の増加は見込まれない事から、国庫補助事業（農山漁村地域整備交付金）を活用しての整備計画策定や修繕が必要となってくると考える。
　令和３年度以降は機器の修繕が必要となっており、汚水処理原価が高くなり、経費回収率も減少している。収支不足は他会計からの繰入金に依存しており、今後も修繕が多くなってくることから、料金改定を視野に入れた見直しが必要と言える。</t>
    <rPh sb="168" eb="170">
      <t>レイワ</t>
    </rPh>
    <rPh sb="172" eb="173">
      <t>ド</t>
    </rPh>
    <rPh sb="173" eb="175">
      <t>イコウ</t>
    </rPh>
    <rPh sb="179" eb="181">
      <t>シュウゼン</t>
    </rPh>
    <rPh sb="198" eb="199">
      <t>タカ</t>
    </rPh>
    <rPh sb="209" eb="211">
      <t>ゲンショウ</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</si>
</sst>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6C-42D1-8922-15ECCB1DB47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FF6C-42D1-8922-15ECCB1DB47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35.96</c:v>
                </c:pt>
                <c:pt idx="1">
                  <c:v>35.96</c:v>
                </c:pt>
                <c:pt idx="2">
                  <c:v>35.96</c:v>
                </c:pt>
                <c:pt idx="3">
                  <c:v>35.96</c:v>
                </c:pt>
                <c:pt idx="4">
                  <c:v>35.96</c:v>
                </c:pt>
              </c:numCache>
            </c:numRef>
          </c:val>
          <c:extLst>
            <c:ext xmlns:c16="http://schemas.microsoft.com/office/drawing/2014/chart" uri="{C3380CC4-5D6E-409C-BE32-E72D297353CC}">
              <c16:uniqueId val="{00000000-5772-407A-9C87-BFDE42EA1A6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5772-407A-9C87-BFDE42EA1A6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77.02</c:v>
                </c:pt>
                <c:pt idx="1">
                  <c:v>86.87</c:v>
                </c:pt>
                <c:pt idx="2">
                  <c:v>80.63</c:v>
                </c:pt>
                <c:pt idx="3">
                  <c:v>76.47</c:v>
                </c:pt>
                <c:pt idx="4">
                  <c:v>76.47</c:v>
                </c:pt>
              </c:numCache>
            </c:numRef>
          </c:val>
          <c:extLst>
            <c:ext xmlns:c16="http://schemas.microsoft.com/office/drawing/2014/chart" uri="{C3380CC4-5D6E-409C-BE32-E72D297353CC}">
              <c16:uniqueId val="{00000000-59E0-46E5-8A93-6F6C13DBF75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59E0-46E5-8A93-6F6C13DBF75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c:v>
                </c:pt>
                <c:pt idx="2">
                  <c:v>100</c:v>
                </c:pt>
                <c:pt idx="3">
                  <c:v>94.7</c:v>
                </c:pt>
                <c:pt idx="4">
                  <c:v>86.86</c:v>
                </c:pt>
              </c:numCache>
            </c:numRef>
          </c:val>
          <c:extLst>
            <c:ext xmlns:c16="http://schemas.microsoft.com/office/drawing/2014/chart" uri="{C3380CC4-5D6E-409C-BE32-E72D297353CC}">
              <c16:uniqueId val="{00000000-183B-4F43-8C12-808BECFDE81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3B-4F43-8C12-808BECFDE81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E4-43C5-8DAE-8AC381AC0C4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E4-43C5-8DAE-8AC381AC0C4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7D-4D7A-82A8-AB9F8EF9327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7D-4D7A-82A8-AB9F8EF9327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86-4A31-8C79-C6C788A5DC0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86-4A31-8C79-C6C788A5DC0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0C-441A-B492-0FB82C96692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0C-441A-B492-0FB82C96692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AF-4FD1-B9BD-46624106C8A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3FAF-4FD1-B9BD-46624106C8A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48.08</c:v>
                </c:pt>
                <c:pt idx="1">
                  <c:v>41.06</c:v>
                </c:pt>
                <c:pt idx="2">
                  <c:v>72.22</c:v>
                </c:pt>
                <c:pt idx="3">
                  <c:v>44.38</c:v>
                </c:pt>
                <c:pt idx="4">
                  <c:v>40.08</c:v>
                </c:pt>
              </c:numCache>
            </c:numRef>
          </c:val>
          <c:extLst>
            <c:ext xmlns:c16="http://schemas.microsoft.com/office/drawing/2014/chart" uri="{C3380CC4-5D6E-409C-BE32-E72D297353CC}">
              <c16:uniqueId val="{00000000-DCD0-4396-81B4-309C2474646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DCD0-4396-81B4-309C2474646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160.32</c:v>
                </c:pt>
                <c:pt idx="1">
                  <c:v>203.57</c:v>
                </c:pt>
                <c:pt idx="2">
                  <c:v>119.35</c:v>
                </c:pt>
                <c:pt idx="3">
                  <c:v>208.91</c:v>
                </c:pt>
                <c:pt idx="4">
                  <c:v>231.71</c:v>
                </c:pt>
              </c:numCache>
            </c:numRef>
          </c:val>
          <c:extLst>
            <c:ext xmlns:c16="http://schemas.microsoft.com/office/drawing/2014/chart" uri="{C3380CC4-5D6E-409C-BE32-E72D297353CC}">
              <c16:uniqueId val="{00000000-F607-4739-9E55-A3E3B868D02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F607-4739-9E55-A3E3B868D02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高知県　四万十町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15761</v>
      </c>
      <c r="AM8" s="55"/>
      <c r="AN8" s="55"/>
      <c r="AO8" s="55"/>
      <c r="AP8" s="55"/>
      <c r="AQ8" s="55"/>
      <c r="AR8" s="55"/>
      <c r="AS8" s="55"/>
      <c r="AT8" s="54">
        <f>データ!T6</f>
        <v>642.28</v>
      </c>
      <c r="AU8" s="54"/>
      <c r="AV8" s="54"/>
      <c r="AW8" s="54"/>
      <c r="AX8" s="54"/>
      <c r="AY8" s="54"/>
      <c r="AZ8" s="54"/>
      <c r="BA8" s="54"/>
      <c r="BB8" s="54">
        <f>データ!U6</f>
        <v>24.54</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2.0699999999999998</v>
      </c>
      <c r="Q10" s="54"/>
      <c r="R10" s="54"/>
      <c r="S10" s="54"/>
      <c r="T10" s="54"/>
      <c r="U10" s="54"/>
      <c r="V10" s="54"/>
      <c r="W10" s="54">
        <f>データ!Q6</f>
        <v>100</v>
      </c>
      <c r="X10" s="54"/>
      <c r="Y10" s="54"/>
      <c r="Z10" s="54"/>
      <c r="AA10" s="54"/>
      <c r="AB10" s="54"/>
      <c r="AC10" s="54"/>
      <c r="AD10" s="55">
        <f>データ!R6</f>
        <v>2610</v>
      </c>
      <c r="AE10" s="55"/>
      <c r="AF10" s="55"/>
      <c r="AG10" s="55"/>
      <c r="AH10" s="55"/>
      <c r="AI10" s="55"/>
      <c r="AJ10" s="55"/>
      <c r="AK10" s="2"/>
      <c r="AL10" s="55">
        <f>データ!V6</f>
        <v>323</v>
      </c>
      <c r="AM10" s="55"/>
      <c r="AN10" s="55"/>
      <c r="AO10" s="55"/>
      <c r="AP10" s="55"/>
      <c r="AQ10" s="55"/>
      <c r="AR10" s="55"/>
      <c r="AS10" s="55"/>
      <c r="AT10" s="54">
        <f>データ!W6</f>
        <v>0.24</v>
      </c>
      <c r="AU10" s="54"/>
      <c r="AV10" s="54"/>
      <c r="AW10" s="54"/>
      <c r="AX10" s="54"/>
      <c r="AY10" s="54"/>
      <c r="AZ10" s="54"/>
      <c r="BA10" s="54"/>
      <c r="BB10" s="54">
        <f>データ!X6</f>
        <v>1345.83</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120</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44</v>
      </c>
      <c r="O86" s="12" t="str">
        <f>データ!EO6</f>
        <v>【0.02】</v>
      </c>
    </row>
  </sheetData>
  <sheetProtection algorithmName="SHA-512" hashValue="dNFQSVHQ6VxmAtucHRmIC4C7eU57UOOmayywcBD5iAdteLQZd+B1Mk1sql6H6A4p957BVrkomVk447ZdAYH3iA==" saltValue="6EOnTXOJDHRgqt+SH8P4y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394122</v>
      </c>
      <c r="D6" s="19">
        <f t="shared" si="3"/>
        <v>47</v>
      </c>
      <c r="E6" s="19">
        <f t="shared" si="3"/>
        <v>17</v>
      </c>
      <c r="F6" s="19">
        <f t="shared" si="3"/>
        <v>5</v>
      </c>
      <c r="G6" s="19">
        <f t="shared" si="3"/>
        <v>0</v>
      </c>
      <c r="H6" s="19" t="str">
        <f t="shared" si="3"/>
        <v>高知県　四万十町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2.0699999999999998</v>
      </c>
      <c r="Q6" s="20">
        <f t="shared" si="3"/>
        <v>100</v>
      </c>
      <c r="R6" s="20">
        <f t="shared" si="3"/>
        <v>2610</v>
      </c>
      <c r="S6" s="20">
        <f t="shared" si="3"/>
        <v>15761</v>
      </c>
      <c r="T6" s="20">
        <f t="shared" si="3"/>
        <v>642.28</v>
      </c>
      <c r="U6" s="20">
        <f t="shared" si="3"/>
        <v>24.54</v>
      </c>
      <c r="V6" s="20">
        <f t="shared" si="3"/>
        <v>323</v>
      </c>
      <c r="W6" s="20">
        <f t="shared" si="3"/>
        <v>0.24</v>
      </c>
      <c r="X6" s="20">
        <f t="shared" si="3"/>
        <v>1345.83</v>
      </c>
      <c r="Y6" s="21">
        <f>IF(Y7="",NA(),Y7)</f>
        <v>100</v>
      </c>
      <c r="Z6" s="21">
        <f t="shared" ref="Z6:AH6" si="4">IF(Z7="",NA(),Z7)</f>
        <v>100</v>
      </c>
      <c r="AA6" s="21">
        <f t="shared" si="4"/>
        <v>100</v>
      </c>
      <c r="AB6" s="21">
        <f t="shared" si="4"/>
        <v>94.7</v>
      </c>
      <c r="AC6" s="21">
        <f t="shared" si="4"/>
        <v>86.86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48.08</v>
      </c>
      <c r="BR6" s="21">
        <f t="shared" ref="BR6:BZ6" si="8">IF(BR7="",NA(),BR7)</f>
        <v>41.06</v>
      </c>
      <c r="BS6" s="21">
        <f t="shared" si="8"/>
        <v>72.22</v>
      </c>
      <c r="BT6" s="21">
        <f t="shared" si="8"/>
        <v>44.38</v>
      </c>
      <c r="BU6" s="21">
        <f t="shared" si="8"/>
        <v>40.08</v>
      </c>
      <c r="BV6" s="21">
        <f t="shared" si="8"/>
        <v>57.77</v>
      </c>
      <c r="BW6" s="21">
        <f t="shared" si="8"/>
        <v>57.31</v>
      </c>
      <c r="BX6" s="21">
        <f t="shared" si="8"/>
        <v>57.08</v>
      </c>
      <c r="BY6" s="21">
        <f t="shared" si="8"/>
        <v>56.26</v>
      </c>
      <c r="BZ6" s="21">
        <f t="shared" si="8"/>
        <v>52.94</v>
      </c>
      <c r="CA6" s="20" t="str">
        <f>IF(CA7="","",IF(CA7="-","【-】","【"&amp;SUBSTITUTE(TEXT(CA7,"#,##0.00"),"-","△")&amp;"】"))</f>
        <v>【57.02】</v>
      </c>
      <c r="CB6" s="21">
        <f>IF(CB7="",NA(),CB7)</f>
        <v>160.32</v>
      </c>
      <c r="CC6" s="21">
        <f t="shared" ref="CC6:CK6" si="9">IF(CC7="",NA(),CC7)</f>
        <v>203.57</v>
      </c>
      <c r="CD6" s="21">
        <f t="shared" si="9"/>
        <v>119.35</v>
      </c>
      <c r="CE6" s="21">
        <f t="shared" si="9"/>
        <v>208.91</v>
      </c>
      <c r="CF6" s="21">
        <f t="shared" si="9"/>
        <v>231.71</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35.96</v>
      </c>
      <c r="CN6" s="21">
        <f t="shared" ref="CN6:CV6" si="10">IF(CN7="",NA(),CN7)</f>
        <v>35.96</v>
      </c>
      <c r="CO6" s="21">
        <f t="shared" si="10"/>
        <v>35.96</v>
      </c>
      <c r="CP6" s="21">
        <f t="shared" si="10"/>
        <v>35.96</v>
      </c>
      <c r="CQ6" s="21">
        <f t="shared" si="10"/>
        <v>35.96</v>
      </c>
      <c r="CR6" s="21">
        <f t="shared" si="10"/>
        <v>50.68</v>
      </c>
      <c r="CS6" s="21">
        <f t="shared" si="10"/>
        <v>50.14</v>
      </c>
      <c r="CT6" s="21">
        <f t="shared" si="10"/>
        <v>54.83</v>
      </c>
      <c r="CU6" s="21">
        <f t="shared" si="10"/>
        <v>66.53</v>
      </c>
      <c r="CV6" s="21">
        <f t="shared" si="10"/>
        <v>52.35</v>
      </c>
      <c r="CW6" s="20" t="str">
        <f>IF(CW7="","",IF(CW7="-","【-】","【"&amp;SUBSTITUTE(TEXT(CW7,"#,##0.00"),"-","△")&amp;"】"))</f>
        <v>【52.55】</v>
      </c>
      <c r="CX6" s="21">
        <f>IF(CX7="",NA(),CX7)</f>
        <v>77.02</v>
      </c>
      <c r="CY6" s="21">
        <f t="shared" ref="CY6:DG6" si="11">IF(CY7="",NA(),CY7)</f>
        <v>86.87</v>
      </c>
      <c r="CZ6" s="21">
        <f t="shared" si="11"/>
        <v>80.63</v>
      </c>
      <c r="DA6" s="21">
        <f t="shared" si="11"/>
        <v>76.47</v>
      </c>
      <c r="DB6" s="21">
        <f t="shared" si="11"/>
        <v>76.47</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394122</v>
      </c>
      <c r="D7" s="23">
        <v>47</v>
      </c>
      <c r="E7" s="23">
        <v>17</v>
      </c>
      <c r="F7" s="23">
        <v>5</v>
      </c>
      <c r="G7" s="23">
        <v>0</v>
      </c>
      <c r="H7" s="23" t="s">
        <v>97</v>
      </c>
      <c r="I7" s="23" t="s">
        <v>98</v>
      </c>
      <c r="J7" s="23" t="s">
        <v>99</v>
      </c>
      <c r="K7" s="23" t="s">
        <v>100</v>
      </c>
      <c r="L7" s="23" t="s">
        <v>101</v>
      </c>
      <c r="M7" s="23" t="s">
        <v>102</v>
      </c>
      <c r="N7" s="24" t="s">
        <v>103</v>
      </c>
      <c r="O7" s="24" t="s">
        <v>104</v>
      </c>
      <c r="P7" s="24">
        <v>2.0699999999999998</v>
      </c>
      <c r="Q7" s="24">
        <v>100</v>
      </c>
      <c r="R7" s="24">
        <v>2610</v>
      </c>
      <c r="S7" s="24">
        <v>15761</v>
      </c>
      <c r="T7" s="24">
        <v>642.28</v>
      </c>
      <c r="U7" s="24">
        <v>24.54</v>
      </c>
      <c r="V7" s="24">
        <v>323</v>
      </c>
      <c r="W7" s="24">
        <v>0.24</v>
      </c>
      <c r="X7" s="24">
        <v>1345.83</v>
      </c>
      <c r="Y7" s="24">
        <v>100</v>
      </c>
      <c r="Z7" s="24">
        <v>100</v>
      </c>
      <c r="AA7" s="24">
        <v>100</v>
      </c>
      <c r="AB7" s="24">
        <v>94.7</v>
      </c>
      <c r="AC7" s="24">
        <v>86.86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48.08</v>
      </c>
      <c r="BR7" s="24">
        <v>41.06</v>
      </c>
      <c r="BS7" s="24">
        <v>72.22</v>
      </c>
      <c r="BT7" s="24">
        <v>44.38</v>
      </c>
      <c r="BU7" s="24">
        <v>40.08</v>
      </c>
      <c r="BV7" s="24">
        <v>57.77</v>
      </c>
      <c r="BW7" s="24">
        <v>57.31</v>
      </c>
      <c r="BX7" s="24">
        <v>57.08</v>
      </c>
      <c r="BY7" s="24">
        <v>56.26</v>
      </c>
      <c r="BZ7" s="24">
        <v>52.94</v>
      </c>
      <c r="CA7" s="24">
        <v>57.02</v>
      </c>
      <c r="CB7" s="24">
        <v>160.32</v>
      </c>
      <c r="CC7" s="24">
        <v>203.57</v>
      </c>
      <c r="CD7" s="24">
        <v>119.35</v>
      </c>
      <c r="CE7" s="24">
        <v>208.91</v>
      </c>
      <c r="CF7" s="24">
        <v>231.71</v>
      </c>
      <c r="CG7" s="24">
        <v>274.35000000000002</v>
      </c>
      <c r="CH7" s="24">
        <v>273.52</v>
      </c>
      <c r="CI7" s="24">
        <v>274.99</v>
      </c>
      <c r="CJ7" s="24">
        <v>282.08999999999997</v>
      </c>
      <c r="CK7" s="24">
        <v>303.27999999999997</v>
      </c>
      <c r="CL7" s="24">
        <v>273.68</v>
      </c>
      <c r="CM7" s="24">
        <v>35.96</v>
      </c>
      <c r="CN7" s="24">
        <v>35.96</v>
      </c>
      <c r="CO7" s="24">
        <v>35.96</v>
      </c>
      <c r="CP7" s="24">
        <v>35.96</v>
      </c>
      <c r="CQ7" s="24">
        <v>35.96</v>
      </c>
      <c r="CR7" s="24">
        <v>50.68</v>
      </c>
      <c r="CS7" s="24">
        <v>50.14</v>
      </c>
      <c r="CT7" s="24">
        <v>54.83</v>
      </c>
      <c r="CU7" s="24">
        <v>66.53</v>
      </c>
      <c r="CV7" s="24">
        <v>52.35</v>
      </c>
      <c r="CW7" s="24">
        <v>52.55</v>
      </c>
      <c r="CX7" s="24">
        <v>77.02</v>
      </c>
      <c r="CY7" s="24">
        <v>86.87</v>
      </c>
      <c r="CZ7" s="24">
        <v>80.63</v>
      </c>
      <c r="DA7" s="24">
        <v>76.47</v>
      </c>
      <c r="DB7" s="24">
        <v>76.47</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芝 平</cp:lastModifiedBy>
  <dcterms:created xsi:type="dcterms:W3CDTF">2023-12-12T02:56:02Z</dcterms:created>
  <dcterms:modified xsi:type="dcterms:W3CDTF">2024-01-17T08:11:27Z</dcterms:modified>
  <cp:category/>
</cp:coreProperties>
</file>